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1908095_student_uwtsd_ac_uk/Documents/Semester 1/Generating Business Data and Analysis/assingment/"/>
    </mc:Choice>
  </mc:AlternateContent>
  <xr:revisionPtr revIDLastSave="0" documentId="8_{6D487628-714B-324C-ABBA-72D0937F546A}" xr6:coauthVersionLast="45" xr6:coauthVersionMax="45" xr10:uidLastSave="{00000000-0000-0000-0000-000000000000}"/>
  <bookViews>
    <workbookView xWindow="0" yWindow="0" windowWidth="28800" windowHeight="12225" activeTab="5" xr2:uid="{00000000-000D-0000-FFFF-FFFF00000000}"/>
  </bookViews>
  <sheets>
    <sheet name="Profit verses Region" sheetId="2" r:id="rId1"/>
    <sheet name="Product verses Category&amp; Region" sheetId="3" r:id="rId2"/>
    <sheet name="Sheet4" sheetId="4" r:id="rId3"/>
    <sheet name="Trading analysis" sheetId="5" r:id="rId4"/>
    <sheet name="Data" sheetId="1" r:id="rId5"/>
    <sheet name="Sheet1" sheetId="6" r:id="rId6"/>
  </sheets>
  <definedNames>
    <definedName name="_xlnm._FilterDatabase" localSheetId="4" hidden="1">Data!$E$913:$E$916</definedName>
  </definedNames>
  <calcPr calcId="191028"/>
  <pivotCaches>
    <pivotCache cacheId="5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2" i="1"/>
  <c r="F907" i="1"/>
  <c r="E907" i="1"/>
  <c r="B907" i="1"/>
  <c r="A907" i="1"/>
  <c r="S299" i="1"/>
  <c r="S449" i="1"/>
  <c r="S831" i="1"/>
  <c r="S696" i="1"/>
  <c r="S650" i="1"/>
  <c r="S218" i="1"/>
  <c r="S848" i="1"/>
  <c r="S66" i="1"/>
  <c r="S536" i="1"/>
  <c r="S287" i="1"/>
  <c r="S219" i="1"/>
  <c r="S371" i="1"/>
  <c r="S416" i="1"/>
  <c r="S246" i="1"/>
  <c r="S367" i="1"/>
  <c r="S757" i="1"/>
  <c r="S792" i="1"/>
  <c r="S259" i="1"/>
  <c r="S541" i="1"/>
  <c r="S788" i="1"/>
  <c r="S11" i="1"/>
  <c r="S484" i="1"/>
  <c r="S224" i="1"/>
  <c r="S421" i="1"/>
  <c r="S753" i="1"/>
  <c r="S672" i="1"/>
  <c r="S797" i="1"/>
  <c r="S16" i="1"/>
  <c r="S285" i="1"/>
  <c r="S590" i="1"/>
  <c r="S563" i="1"/>
  <c r="S638" i="1"/>
  <c r="S472" i="1"/>
  <c r="S54" i="1"/>
  <c r="S212" i="1"/>
  <c r="S673" i="1"/>
  <c r="S639" i="1"/>
  <c r="S21" i="1"/>
  <c r="S355" i="1"/>
  <c r="U66" i="1"/>
  <c r="S632" i="1"/>
  <c r="S236" i="1"/>
  <c r="S133" i="1"/>
  <c r="S706" i="1"/>
  <c r="S454" i="1"/>
  <c r="S173" i="1"/>
  <c r="S89" i="1"/>
  <c r="S209" i="1"/>
  <c r="U209" i="1"/>
  <c r="S612" i="1"/>
  <c r="S455" i="1"/>
  <c r="S537" i="1"/>
  <c r="U639" i="1"/>
  <c r="S462" i="1"/>
  <c r="S361" i="1"/>
  <c r="S561" i="1"/>
  <c r="S409" i="1"/>
  <c r="S146" i="1"/>
  <c r="S155" i="1"/>
  <c r="S338" i="1"/>
  <c r="S552" i="1"/>
  <c r="S682" i="1"/>
  <c r="S315" i="1"/>
  <c r="U454" i="1"/>
  <c r="S535" i="1"/>
  <c r="S435" i="1"/>
  <c r="S176" i="1"/>
  <c r="S119" i="1"/>
  <c r="S391" i="1"/>
  <c r="U367" i="1"/>
  <c r="S289" i="1"/>
  <c r="S615" i="1"/>
  <c r="S882" i="1"/>
  <c r="S692" i="1"/>
  <c r="S127" i="1"/>
  <c r="U16" i="1"/>
  <c r="S879" i="1"/>
  <c r="S856" i="1"/>
  <c r="S82" i="1"/>
  <c r="S204" i="1"/>
  <c r="S128" i="1"/>
  <c r="S762" i="1"/>
  <c r="S586" i="1"/>
  <c r="S880" i="1"/>
  <c r="S778" i="1"/>
  <c r="S842" i="1"/>
  <c r="U753" i="1"/>
  <c r="S129" i="1"/>
  <c r="S249" i="1"/>
  <c r="S14" i="1"/>
  <c r="U14" i="1"/>
  <c r="S655" i="1"/>
  <c r="S798" i="1"/>
  <c r="S547" i="1"/>
  <c r="S496" i="1"/>
  <c r="S802" i="1"/>
  <c r="S464" i="1"/>
  <c r="S688" i="1"/>
  <c r="S759" i="1"/>
  <c r="S451" i="1"/>
  <c r="S516" i="1"/>
  <c r="S58" i="1"/>
  <c r="S716" i="1"/>
  <c r="S594" i="1"/>
  <c r="S346" i="1"/>
  <c r="S363" i="1"/>
  <c r="S143" i="1"/>
  <c r="U143" i="1"/>
  <c r="S194" i="1"/>
  <c r="S597" i="1"/>
  <c r="S323" i="1"/>
  <c r="S814" i="1"/>
  <c r="S642" i="1"/>
  <c r="U650" i="1"/>
  <c r="S658" i="1"/>
  <c r="S412" i="1"/>
  <c r="S772" i="1"/>
  <c r="S3" i="1"/>
  <c r="S36" i="1"/>
  <c r="S812" i="1"/>
  <c r="S720" i="1"/>
  <c r="S657" i="1"/>
  <c r="S430" i="1"/>
  <c r="S665" i="1"/>
  <c r="S500" i="1"/>
  <c r="S631" i="1"/>
  <c r="S179" i="1"/>
  <c r="S429" i="1"/>
  <c r="S645" i="1"/>
  <c r="S518" i="1"/>
  <c r="S57" i="1"/>
  <c r="S670" i="1"/>
  <c r="S359" i="1"/>
  <c r="S829" i="1"/>
  <c r="S634" i="1"/>
  <c r="S616" i="1"/>
  <c r="S783" i="1"/>
  <c r="U831" i="1"/>
  <c r="S752" i="1"/>
  <c r="S419" i="1"/>
  <c r="S469" i="1"/>
  <c r="S375" i="1"/>
  <c r="S542" i="1"/>
  <c r="S530" i="1"/>
  <c r="U638" i="1"/>
  <c r="S135" i="1"/>
  <c r="S553" i="1"/>
  <c r="S728" i="1"/>
  <c r="U728" i="1"/>
  <c r="S478" i="1"/>
  <c r="S189" i="1"/>
  <c r="U449" i="1"/>
  <c r="S268" i="1"/>
  <c r="S29" i="1"/>
  <c r="S782" i="1"/>
  <c r="S620" i="1"/>
  <c r="S379" i="1"/>
  <c r="S44" i="1"/>
  <c r="S832" i="1"/>
  <c r="S99" i="1"/>
  <c r="S640" i="1"/>
  <c r="S686" i="1"/>
  <c r="S170" i="1"/>
  <c r="S804" i="1"/>
  <c r="S702" i="1"/>
  <c r="S360" i="1"/>
  <c r="S8" i="1"/>
  <c r="S269" i="1"/>
  <c r="S528" i="1"/>
  <c r="S557" i="1"/>
  <c r="S735" i="1"/>
  <c r="S443" i="1"/>
  <c r="S436" i="1"/>
  <c r="S298" i="1"/>
  <c r="S327" i="1"/>
  <c r="S85" i="1"/>
  <c r="S690" i="1"/>
  <c r="S213" i="1"/>
  <c r="S177" i="1"/>
  <c r="S576" i="1"/>
  <c r="S432" i="1"/>
  <c r="S741" i="1"/>
  <c r="S876" i="1"/>
  <c r="U842" i="1"/>
  <c r="S76" i="1"/>
  <c r="S833" i="1"/>
  <c r="S579" i="1"/>
  <c r="S830" i="1"/>
  <c r="S296" i="1"/>
  <c r="S251" i="1"/>
  <c r="U11" i="1"/>
  <c r="S180" i="1"/>
  <c r="S698" i="1"/>
  <c r="S356" i="1"/>
  <c r="S468" i="1"/>
  <c r="U631" i="1"/>
  <c r="S230" i="1"/>
  <c r="S799" i="1"/>
  <c r="S836" i="1"/>
  <c r="S243" i="1"/>
  <c r="S694" i="1"/>
  <c r="U478" i="1"/>
  <c r="S244" i="1"/>
  <c r="S295" i="1"/>
  <c r="S28" i="1"/>
  <c r="U179" i="1"/>
  <c r="S483" i="1"/>
  <c r="S304" i="1"/>
  <c r="S116" i="1"/>
  <c r="S769" i="1"/>
  <c r="U665" i="1"/>
  <c r="S188" i="1"/>
  <c r="S667" i="1"/>
  <c r="S267" i="1"/>
  <c r="S241" i="1"/>
  <c r="S466" i="1"/>
  <c r="U542" i="1"/>
  <c r="S619" i="1"/>
  <c r="S195" i="1"/>
  <c r="U692" i="1"/>
  <c r="S628" i="1"/>
  <c r="S33" i="1"/>
  <c r="S754" i="1"/>
  <c r="U323" i="1"/>
  <c r="S293" i="1"/>
  <c r="U361" i="1"/>
  <c r="S803" i="1"/>
  <c r="S366" i="1"/>
  <c r="S312" i="1"/>
  <c r="S596" i="1"/>
  <c r="S84" i="1"/>
  <c r="S108" i="1"/>
  <c r="S892" i="1"/>
  <c r="S618" i="1"/>
  <c r="U170" i="1"/>
  <c r="S144" i="1"/>
  <c r="S104" i="1"/>
  <c r="S532" i="1"/>
  <c r="U814" i="1"/>
  <c r="S103" i="1"/>
  <c r="S727" i="1"/>
  <c r="U484" i="1"/>
  <c r="S434" i="1"/>
  <c r="U155" i="1"/>
  <c r="S250" i="1"/>
  <c r="S813" i="1"/>
  <c r="S775" i="1"/>
  <c r="S457" i="1"/>
  <c r="S319" i="1"/>
  <c r="U528" i="1"/>
  <c r="S761" i="1"/>
  <c r="U259" i="1"/>
  <c r="S713" i="1"/>
  <c r="S395" i="1"/>
  <c r="S517" i="1"/>
  <c r="U812" i="1"/>
  <c r="S175" i="1"/>
  <c r="S661" i="1"/>
  <c r="U563" i="1"/>
  <c r="S193" i="1"/>
  <c r="S629" i="1"/>
  <c r="S595" i="1"/>
  <c r="U645" i="1"/>
  <c r="S399" i="1"/>
  <c r="S854" i="1"/>
  <c r="S705" i="1"/>
  <c r="S486" i="1"/>
  <c r="S214" i="1"/>
  <c r="U694" i="1"/>
  <c r="S507" i="1"/>
  <c r="S747" i="1"/>
  <c r="S738" i="1"/>
  <c r="U661" i="1"/>
  <c r="S480" i="1"/>
  <c r="S280" i="1"/>
  <c r="U360" i="1"/>
  <c r="S192" i="1"/>
  <c r="S161" i="1"/>
  <c r="S95" i="1"/>
  <c r="S88" i="1"/>
  <c r="S337" i="1"/>
  <c r="S374" i="1"/>
  <c r="S671" i="1"/>
  <c r="S453" i="1"/>
  <c r="U541" i="1"/>
  <c r="S893" i="1"/>
  <c r="S324" i="1"/>
  <c r="U615" i="1"/>
  <c r="S349" i="1"/>
  <c r="S886" i="1"/>
  <c r="S427" i="1"/>
  <c r="S479" i="1"/>
  <c r="U464" i="1"/>
  <c r="S749" i="1"/>
  <c r="S569" i="1"/>
  <c r="S157" i="1"/>
  <c r="S635" i="1"/>
  <c r="S131" i="1"/>
  <c r="S80" i="1"/>
  <c r="S756" i="1"/>
  <c r="S256" i="1"/>
  <c r="S566" i="1"/>
  <c r="U36" i="1"/>
  <c r="S491" i="1"/>
  <c r="S205" i="1"/>
  <c r="S19" i="1"/>
  <c r="S313" i="1"/>
  <c r="S766" i="1"/>
  <c r="S130" i="1"/>
  <c r="U443" i="1"/>
  <c r="S272" i="1"/>
  <c r="S660" i="1"/>
  <c r="U315" i="1"/>
  <c r="S357" i="1"/>
  <c r="U532" i="1"/>
  <c r="S400" i="1"/>
  <c r="U535" i="1"/>
  <c r="S292" i="1"/>
  <c r="U57" i="1"/>
  <c r="S637" i="1"/>
  <c r="S899" i="1"/>
  <c r="S408" i="1"/>
  <c r="S849" i="1"/>
  <c r="U754" i="1"/>
  <c r="S291" i="1"/>
  <c r="U612" i="1"/>
  <c r="S310" i="1"/>
  <c r="S6" i="1"/>
  <c r="S644" i="1"/>
  <c r="U561" i="1"/>
  <c r="S278" i="1"/>
  <c r="S558" i="1"/>
  <c r="U552" i="1"/>
  <c r="S780" i="1"/>
  <c r="U108" i="1"/>
  <c r="S18" i="1"/>
  <c r="U429" i="1"/>
  <c r="S252" i="1"/>
  <c r="U356" i="1"/>
  <c r="S564" i="1"/>
  <c r="S160" i="1"/>
  <c r="S493" i="1"/>
  <c r="S627" i="1"/>
  <c r="S210" i="1"/>
  <c r="S730" i="1"/>
  <c r="S680" i="1"/>
  <c r="S711" i="1"/>
  <c r="S414" i="1"/>
  <c r="S281" i="1"/>
  <c r="U135" i="1"/>
  <c r="S260" i="1"/>
  <c r="U783" i="1"/>
  <c r="S659" i="1"/>
  <c r="S183" i="1"/>
  <c r="U127" i="1"/>
  <c r="S687" i="1"/>
  <c r="U176" i="1"/>
  <c r="S527" i="1"/>
  <c r="S201" i="1"/>
  <c r="U516" i="1"/>
  <c r="S677" i="1"/>
  <c r="S808" i="1"/>
  <c r="S819" i="1"/>
  <c r="U672" i="1"/>
  <c r="S253" i="1"/>
  <c r="U357" i="1"/>
  <c r="S742" i="1"/>
  <c r="S470" i="1"/>
  <c r="S48" i="1"/>
  <c r="S447" i="1"/>
  <c r="U802" i="1"/>
  <c r="S22" i="1"/>
  <c r="S126" i="1"/>
  <c r="U33" i="1"/>
  <c r="S60" i="1"/>
  <c r="S30" i="1"/>
  <c r="U28" i="1"/>
  <c r="S843" i="1"/>
  <c r="U899" i="1"/>
  <c r="S456" i="1"/>
  <c r="S676" i="1"/>
  <c r="S475" i="1"/>
  <c r="U475" i="1"/>
  <c r="S63" i="1"/>
  <c r="S884" i="1"/>
  <c r="S774" i="1"/>
  <c r="U893" i="1"/>
  <c r="S726" i="1"/>
  <c r="U483" i="1"/>
  <c r="S273" i="1"/>
  <c r="S662" i="1"/>
  <c r="S837" i="1"/>
  <c r="S233" i="1"/>
  <c r="S593" i="1"/>
  <c r="S522" i="1"/>
  <c r="S724" i="1"/>
  <c r="U660" i="1"/>
  <c r="S652" i="1"/>
  <c r="S862" i="1"/>
  <c r="S732" i="1"/>
  <c r="U180" i="1"/>
  <c r="S303" i="1"/>
  <c r="U363" i="1"/>
  <c r="S771" i="1"/>
  <c r="S723" i="1"/>
  <c r="U659" i="1"/>
  <c r="S378" i="1"/>
  <c r="U144" i="1"/>
  <c r="S465" i="1"/>
  <c r="U462" i="1"/>
  <c r="S317" i="1"/>
  <c r="S872" i="1"/>
  <c r="S9" i="1"/>
  <c r="S156" i="1"/>
  <c r="U30" i="1"/>
  <c r="S544" i="1"/>
  <c r="S441" i="1"/>
  <c r="S446" i="1"/>
  <c r="S165" i="1"/>
  <c r="S521" i="1"/>
  <c r="U547" i="1"/>
  <c r="S297" i="1"/>
  <c r="S450" i="1"/>
  <c r="S270" i="1"/>
  <c r="S603" i="1"/>
  <c r="S167" i="1"/>
  <c r="U167" i="1"/>
  <c r="S47" i="1"/>
  <c r="S343" i="1"/>
  <c r="U618" i="1"/>
  <c r="S187" i="1"/>
  <c r="S405" i="1"/>
  <c r="U537" i="1"/>
  <c r="S863" i="1"/>
  <c r="U269" i="1"/>
  <c r="S801" i="1"/>
  <c r="S894" i="1"/>
  <c r="S733" i="1"/>
  <c r="S746" i="1"/>
  <c r="U746" i="1"/>
  <c r="S56" i="1"/>
  <c r="S288" i="1"/>
  <c r="S137" i="1"/>
  <c r="S643" i="1"/>
  <c r="S264" i="1"/>
  <c r="S101" i="1"/>
  <c r="S722" i="1"/>
  <c r="U319" i="1"/>
  <c r="S335" i="1"/>
  <c r="S223" i="1"/>
  <c r="U223" i="1"/>
  <c r="S239" i="1"/>
  <c r="U218" i="1"/>
  <c r="S681" i="1"/>
  <c r="U566" i="1"/>
  <c r="S840" i="1"/>
  <c r="S621" i="1"/>
  <c r="S492" i="1"/>
  <c r="S139" i="1"/>
  <c r="U6" i="1"/>
  <c r="S325" i="1"/>
  <c r="S344" i="1"/>
  <c r="U619" i="1"/>
  <c r="S172" i="1"/>
  <c r="U862" i="1"/>
  <c r="S897" i="1"/>
  <c r="U427" i="1"/>
  <c r="S875" i="1"/>
  <c r="S37" i="1"/>
  <c r="U116" i="1"/>
  <c r="S91" i="1"/>
  <c r="S498" i="1"/>
  <c r="U378" i="1"/>
  <c r="S178" i="1"/>
  <c r="U775" i="1"/>
  <c r="S398" i="1"/>
  <c r="U298" i="1"/>
  <c r="S790" i="1"/>
  <c r="S257" i="1"/>
  <c r="S51" i="1"/>
  <c r="U51" i="1"/>
  <c r="S602" i="1"/>
  <c r="S417" i="1"/>
  <c r="U716" i="1"/>
  <c r="U632" i="1"/>
  <c r="S254" i="1"/>
  <c r="S154" i="1"/>
  <c r="S509" i="1"/>
  <c r="U509" i="1"/>
  <c r="S789" i="1"/>
  <c r="U491" i="1"/>
  <c r="S815" i="1"/>
  <c r="S162" i="1"/>
  <c r="U213" i="1"/>
  <c r="S380" i="1"/>
  <c r="U797" i="1"/>
  <c r="S633" i="1"/>
  <c r="U129" i="1"/>
  <c r="S158" i="1"/>
  <c r="U346" i="1"/>
  <c r="S428" i="1"/>
  <c r="S572" i="1"/>
  <c r="S396" i="1"/>
  <c r="S232" i="1"/>
  <c r="U696" i="1"/>
  <c r="S328" i="1"/>
  <c r="S900" i="1"/>
  <c r="U677" i="1"/>
  <c r="S308" i="1"/>
  <c r="S805" i="1"/>
  <c r="S591" i="1"/>
  <c r="U241" i="1"/>
  <c r="S97" i="1"/>
  <c r="U854" i="1"/>
  <c r="S828" i="1"/>
  <c r="U897" i="1"/>
  <c r="S835" i="1"/>
  <c r="S90" i="1"/>
  <c r="U766" i="1"/>
  <c r="S23" i="1"/>
  <c r="U762" i="1"/>
  <c r="S448" i="1"/>
  <c r="S901" i="1"/>
  <c r="U761" i="1"/>
  <c r="S570" i="1"/>
  <c r="U642" i="1"/>
  <c r="S240" i="1"/>
  <c r="S869" i="1"/>
  <c r="S888" i="1"/>
  <c r="U270" i="1"/>
  <c r="S217" i="1"/>
  <c r="U287" i="1"/>
  <c r="S15" i="1"/>
  <c r="S330" i="1"/>
  <c r="S286" i="1"/>
  <c r="S316" i="1"/>
  <c r="U705" i="1"/>
  <c r="S86" i="1"/>
  <c r="S463" i="1"/>
  <c r="S827" i="1"/>
  <c r="S163" i="1"/>
  <c r="U690" i="1"/>
  <c r="S159" i="1"/>
  <c r="S237" i="1"/>
  <c r="S578" i="1"/>
  <c r="S388" i="1"/>
  <c r="U388" i="1"/>
  <c r="S305" i="1"/>
  <c r="U788" i="1"/>
  <c r="S186" i="1"/>
  <c r="S392" i="1"/>
  <c r="U297" i="1"/>
  <c r="S394" i="1"/>
  <c r="U146" i="1"/>
  <c r="S140" i="1"/>
  <c r="U343" i="1"/>
  <c r="S306" i="1"/>
  <c r="U58" i="1"/>
  <c r="S404" i="1"/>
  <c r="U536" i="1"/>
  <c r="S5" i="1"/>
  <c r="S32" i="1"/>
  <c r="S221" i="1"/>
  <c r="S499" i="1"/>
  <c r="S283" i="1"/>
  <c r="U702" i="1"/>
  <c r="S229" i="1"/>
  <c r="U518" i="1"/>
  <c r="S873" i="1"/>
  <c r="U873" i="1"/>
  <c r="S109" i="1"/>
  <c r="U210" i="1"/>
  <c r="S83" i="1"/>
  <c r="S220" i="1"/>
  <c r="U288" i="1"/>
  <c r="S332" i="1"/>
  <c r="U292" i="1"/>
  <c r="S606" i="1"/>
  <c r="U392" i="1"/>
  <c r="S568" i="1"/>
  <c r="U165" i="1"/>
  <c r="S149" i="1"/>
  <c r="U44" i="1"/>
  <c r="S216" i="1"/>
  <c r="U517" i="1"/>
  <c r="S415" i="1"/>
  <c r="S668" i="1"/>
  <c r="U250" i="1"/>
  <c r="S515" i="1"/>
  <c r="S734" i="1"/>
  <c r="U892" i="1"/>
  <c r="S785" i="1"/>
  <c r="S373" i="1"/>
  <c r="S115" i="1"/>
  <c r="U441" i="1"/>
  <c r="S877" i="1"/>
  <c r="S853" i="1"/>
  <c r="U416" i="1"/>
  <c r="S190" i="1"/>
  <c r="S138" i="1"/>
  <c r="U772" i="1"/>
  <c r="S107" i="1"/>
  <c r="S709" i="1"/>
  <c r="S231" i="1"/>
  <c r="S199" i="1"/>
  <c r="S255" i="1"/>
  <c r="S383" i="1"/>
  <c r="U872" i="1"/>
  <c r="S59" i="1"/>
  <c r="S117" i="1"/>
  <c r="U117" i="1"/>
  <c r="S320" i="1"/>
  <c r="U706" i="1"/>
  <c r="S600" i="1"/>
  <c r="S136" i="1"/>
  <c r="S555" i="1"/>
  <c r="S765" i="1"/>
  <c r="U260" i="1"/>
  <c r="S61" i="1"/>
  <c r="S476" i="1"/>
  <c r="S225" i="1"/>
  <c r="S166" i="1"/>
  <c r="U214" i="1"/>
  <c r="S764" i="1"/>
  <c r="S406" i="1"/>
  <c r="U406" i="1"/>
  <c r="S266" i="1"/>
  <c r="U522" i="1"/>
  <c r="S238" i="1"/>
  <c r="U131" i="1"/>
  <c r="S793" i="1"/>
  <c r="U109" i="1"/>
  <c r="S258" i="1"/>
  <c r="U782" i="1"/>
  <c r="S565" i="1"/>
  <c r="U88" i="1"/>
  <c r="S608" i="1"/>
  <c r="S141" i="1"/>
  <c r="S314" i="1"/>
  <c r="S624" i="1"/>
  <c r="S610" i="1"/>
  <c r="S613" i="1"/>
  <c r="S461" i="1"/>
  <c r="U461" i="1"/>
  <c r="S452" i="1"/>
  <c r="U803" i="1"/>
  <c r="S851" i="1"/>
  <c r="U268" i="1"/>
  <c r="S368" i="1"/>
  <c r="S389" i="1"/>
  <c r="S623" i="1"/>
  <c r="U623" i="1"/>
  <c r="S664" i="1"/>
  <c r="U655" i="1"/>
  <c r="S554" i="1"/>
  <c r="U86" i="1"/>
  <c r="S413" i="1"/>
  <c r="S45" i="1"/>
  <c r="S524" i="1"/>
  <c r="S134" i="1"/>
  <c r="S171" i="1"/>
  <c r="S809" i="1"/>
  <c r="U670" i="1"/>
  <c r="S370" i="1"/>
  <c r="U295" i="1"/>
  <c r="S575" i="1"/>
  <c r="U89" i="1"/>
  <c r="S636" i="1"/>
  <c r="S410" i="1"/>
  <c r="U299" i="1"/>
  <c r="S311" i="1"/>
  <c r="U453" i="1"/>
  <c r="S503" i="1"/>
  <c r="U634" i="1"/>
  <c r="S422" i="1"/>
  <c r="S717" i="1"/>
  <c r="U717" i="1"/>
  <c r="S796" i="1"/>
  <c r="U327" i="1"/>
  <c r="S663" i="1"/>
  <c r="U396" i="1"/>
  <c r="S745" i="1"/>
  <c r="S824" i="1"/>
  <c r="S471" i="1"/>
  <c r="S874" i="1"/>
  <c r="S403" i="1"/>
  <c r="S87" i="1"/>
  <c r="S506" i="1"/>
  <c r="U506" i="1"/>
  <c r="S791" i="1"/>
  <c r="S326" i="1"/>
  <c r="U326" i="1"/>
  <c r="U101" i="1"/>
  <c r="S390" i="1"/>
  <c r="S494" i="1"/>
  <c r="S513" i="1"/>
  <c r="U379" i="1"/>
  <c r="S779" i="1"/>
  <c r="U186" i="1"/>
  <c r="U586" i="1"/>
  <c r="S548" i="1"/>
  <c r="S501" i="1"/>
  <c r="S531" i="1"/>
  <c r="S198" i="1"/>
  <c r="S902" i="1"/>
  <c r="U198" i="1"/>
  <c r="S748" i="1"/>
  <c r="U747" i="1"/>
  <c r="S369" i="1"/>
  <c r="U455" i="1"/>
  <c r="S773" i="1"/>
  <c r="S191" i="1"/>
  <c r="U349" i="1"/>
  <c r="S776" i="1"/>
  <c r="S611" i="1"/>
  <c r="S567" i="1"/>
  <c r="U470" i="1"/>
  <c r="S763" i="1"/>
  <c r="S834" i="1"/>
  <c r="U413" i="1"/>
  <c r="S786" i="1"/>
  <c r="S540" i="1"/>
  <c r="S211" i="1"/>
  <c r="S302" i="1"/>
  <c r="S4" i="1"/>
  <c r="S321" i="1"/>
  <c r="U789" i="1"/>
  <c r="S871" i="1"/>
  <c r="U32" i="1"/>
  <c r="S71" i="1"/>
  <c r="S120" i="1"/>
  <c r="U120" i="1"/>
  <c r="S350" i="1"/>
  <c r="S477" i="1"/>
  <c r="S800" i="1"/>
  <c r="U409" i="1"/>
  <c r="S585" i="1"/>
  <c r="U471" i="1"/>
  <c r="S577" i="1"/>
  <c r="U313" i="1"/>
  <c r="S397" i="1"/>
  <c r="S890" i="1"/>
  <c r="S736" i="1"/>
  <c r="U828" i="1"/>
  <c r="S206" i="1"/>
  <c r="U778" i="1"/>
  <c r="S889" i="1"/>
  <c r="U500" i="1"/>
  <c r="S582" i="1"/>
  <c r="U882" i="1"/>
  <c r="S865" i="1"/>
  <c r="U901" i="1"/>
  <c r="S523" i="1"/>
  <c r="U727" i="1"/>
  <c r="S699" i="1"/>
  <c r="U569" i="1"/>
  <c r="S336" i="1"/>
  <c r="S695" i="1"/>
  <c r="U479" i="1"/>
  <c r="S106" i="1"/>
  <c r="U596" i="1"/>
  <c r="S691" i="1"/>
  <c r="U477" i="1"/>
  <c r="S70" i="1"/>
  <c r="S656" i="1"/>
  <c r="S739" i="1"/>
  <c r="U739" i="1"/>
  <c r="S666" i="1"/>
  <c r="U173" i="1"/>
  <c r="S340" i="1"/>
  <c r="S861" i="1"/>
  <c r="U757" i="1"/>
  <c r="S145" i="1"/>
  <c r="S329" i="1"/>
  <c r="U530" i="1"/>
  <c r="S490" i="1"/>
  <c r="U80" i="1"/>
  <c r="S488" i="1"/>
  <c r="U723" i="1"/>
  <c r="S467" i="1"/>
  <c r="U804" i="1"/>
  <c r="S124" i="1"/>
  <c r="U687" i="1"/>
  <c r="U769" i="1"/>
  <c r="S50" i="1"/>
  <c r="U435" i="1"/>
  <c r="S679" i="1"/>
  <c r="U741" i="1"/>
  <c r="S866" i="1"/>
  <c r="S26" i="1"/>
  <c r="S675" i="1"/>
  <c r="S604" i="1"/>
  <c r="S770" i="1"/>
  <c r="U666" i="1"/>
  <c r="S182" i="1"/>
  <c r="S164" i="1"/>
  <c r="S601" i="1"/>
  <c r="U601" i="1"/>
  <c r="S385" i="1"/>
  <c r="U296" i="1"/>
  <c r="S740" i="1"/>
  <c r="U829" i="1"/>
  <c r="S731" i="1"/>
  <c r="S781" i="1"/>
  <c r="U667" i="1"/>
  <c r="S43" i="1"/>
  <c r="U336" i="1"/>
  <c r="S529" i="1"/>
  <c r="S625" i="1"/>
  <c r="U246" i="1"/>
  <c r="S647" i="1"/>
  <c r="U314" i="1"/>
  <c r="S234" i="1"/>
  <c r="U355" i="1"/>
  <c r="S525" i="1"/>
  <c r="U380" i="1"/>
  <c r="S275" i="1"/>
  <c r="U133" i="1"/>
  <c r="S226" i="1"/>
  <c r="U47" i="1"/>
  <c r="S196" i="1"/>
  <c r="U216" i="1"/>
  <c r="S512" i="1"/>
  <c r="S545" i="1"/>
  <c r="U545" i="1"/>
  <c r="S744" i="1"/>
  <c r="S354" i="1"/>
  <c r="S646" i="1"/>
  <c r="S148" i="1"/>
  <c r="U600" i="1"/>
  <c r="S551" i="1"/>
  <c r="S674" i="1"/>
  <c r="U251" i="1"/>
  <c r="S715" i="1"/>
  <c r="U236" i="1"/>
  <c r="S433" i="1"/>
  <c r="U76" i="1"/>
  <c r="S318" i="1"/>
  <c r="U527" i="1"/>
  <c r="S641" i="1"/>
  <c r="S300" i="1"/>
  <c r="S20" i="1"/>
  <c r="S17" i="1"/>
  <c r="U849" i="1"/>
  <c r="S649" i="1"/>
  <c r="U738" i="1"/>
  <c r="S459" i="1"/>
  <c r="U374" i="1"/>
  <c r="S46" i="1"/>
  <c r="U433" i="1"/>
  <c r="S704" i="1"/>
  <c r="U253" i="1"/>
  <c r="S820" i="1"/>
  <c r="U577" i="1"/>
  <c r="S460" i="1"/>
  <c r="U720" i="1"/>
  <c r="S274" i="1"/>
  <c r="U450" i="1"/>
  <c r="S110" i="1"/>
  <c r="S881" i="1"/>
  <c r="S362" i="1"/>
  <c r="U366" i="1"/>
  <c r="S277" i="1"/>
  <c r="U359" i="1"/>
  <c r="S203" i="1"/>
  <c r="S520" i="1"/>
  <c r="U637" i="1"/>
  <c r="S887" i="1"/>
  <c r="U499" i="1"/>
  <c r="S895" i="1"/>
  <c r="S439" i="1"/>
  <c r="U156" i="1"/>
  <c r="S351" i="1"/>
  <c r="S339" i="1"/>
  <c r="U224" i="1"/>
  <c r="S282" i="1"/>
  <c r="U611" i="1"/>
  <c r="S587" i="1"/>
  <c r="U643" i="1"/>
  <c r="S153" i="1"/>
  <c r="U688" i="1"/>
  <c r="S263" i="1"/>
  <c r="S73" i="1"/>
  <c r="U205" i="1"/>
  <c r="S714" i="1"/>
  <c r="S301" i="1"/>
  <c r="U221" i="1"/>
  <c r="S358" i="1"/>
  <c r="U869" i="1"/>
  <c r="S707" i="1"/>
  <c r="S228" i="1"/>
  <c r="S562" i="1"/>
  <c r="U641" i="1"/>
  <c r="S265" i="1"/>
  <c r="S31" i="1"/>
  <c r="U31" i="1"/>
  <c r="S867" i="1"/>
  <c r="U60" i="1"/>
  <c r="S24" i="1"/>
  <c r="U681" i="1"/>
  <c r="S114" i="1"/>
  <c r="S598" i="1"/>
  <c r="U598" i="1"/>
  <c r="S440" i="1"/>
  <c r="U628" i="1"/>
  <c r="U383" i="1"/>
  <c r="S222" i="1"/>
  <c r="U779" i="1"/>
  <c r="S35" i="1"/>
  <c r="U201" i="1"/>
  <c r="S438" i="1"/>
  <c r="U228" i="1"/>
  <c r="S12" i="1"/>
  <c r="S807" i="1"/>
  <c r="S838" i="1"/>
  <c r="U840" i="1"/>
  <c r="S534" i="1"/>
  <c r="U84" i="1"/>
  <c r="S242" i="1"/>
  <c r="U289" i="1"/>
  <c r="S721" i="1"/>
  <c r="U256" i="1"/>
  <c r="S52" i="1"/>
  <c r="U587" i="1"/>
  <c r="S573" i="1"/>
  <c r="S760" i="1"/>
  <c r="U183" i="1"/>
  <c r="S40" i="1"/>
  <c r="S431" i="1"/>
  <c r="U431" i="1"/>
  <c r="S511" i="1"/>
  <c r="U726" i="1"/>
  <c r="S276" i="1"/>
  <c r="U134" i="1"/>
  <c r="S458" i="1"/>
  <c r="S365" i="1"/>
  <c r="S68" i="1"/>
  <c r="U68" i="1"/>
  <c r="S614" i="1"/>
  <c r="U557" i="1"/>
  <c r="S2" i="1"/>
  <c r="S502" i="1"/>
  <c r="U82" i="1"/>
  <c r="S857" i="1"/>
  <c r="S235" i="1"/>
  <c r="U48" i="1"/>
  <c r="S34" i="1"/>
  <c r="U275" i="1"/>
  <c r="S132" i="1"/>
  <c r="U771" i="1"/>
  <c r="S444" i="1"/>
  <c r="S151" i="1"/>
  <c r="U124" i="1"/>
  <c r="S823" i="1"/>
  <c r="U752" i="1"/>
  <c r="S712" i="1"/>
  <c r="U318" i="1"/>
  <c r="S418" i="1"/>
  <c r="U875" i="1"/>
  <c r="S605" i="1"/>
  <c r="U391" i="1"/>
  <c r="S693" i="1"/>
  <c r="U177" i="1"/>
  <c r="S697" i="1"/>
  <c r="U568" i="1"/>
  <c r="S533" i="1"/>
  <c r="U237" i="1"/>
  <c r="S549" i="1"/>
  <c r="S817" i="1"/>
  <c r="U492" i="1"/>
  <c r="S309" i="1"/>
  <c r="U137" i="1"/>
  <c r="S271" i="1"/>
  <c r="U54" i="1"/>
  <c r="S883" i="1"/>
  <c r="U498" i="1"/>
  <c r="S93" i="1"/>
  <c r="U593" i="1"/>
  <c r="S147" i="1"/>
  <c r="S202" i="1"/>
  <c r="U605" i="1"/>
  <c r="S651" i="1"/>
  <c r="U652" i="1"/>
  <c r="S442" i="1"/>
  <c r="S878" i="1"/>
  <c r="U878" i="1"/>
  <c r="S806" i="1"/>
  <c r="U576" i="1"/>
  <c r="S345" i="1"/>
  <c r="U792" i="1"/>
  <c r="S150" i="1"/>
  <c r="U344" i="1"/>
  <c r="S331" i="1"/>
  <c r="S700" i="1"/>
  <c r="U480" i="1"/>
  <c r="S125" i="1"/>
  <c r="S407" i="1"/>
  <c r="U625" i="1"/>
  <c r="S751" i="1"/>
  <c r="U107" i="1"/>
  <c r="S364" i="1"/>
  <c r="U533" i="1"/>
  <c r="S826" i="1"/>
  <c r="U494" i="1"/>
  <c r="S381" i="1"/>
  <c r="S898" i="1"/>
  <c r="U272" i="1"/>
  <c r="S437" i="1"/>
  <c r="U371" i="1"/>
  <c r="S279" i="1"/>
  <c r="U610" i="1"/>
  <c r="S401" i="1"/>
  <c r="U799" i="1"/>
  <c r="S294" i="1"/>
  <c r="U136" i="1"/>
  <c r="S574" i="1"/>
  <c r="S42" i="1"/>
  <c r="S348" i="1"/>
  <c r="U293" i="1"/>
  <c r="S118" i="1"/>
  <c r="U507" i="1"/>
  <c r="S376" i="1"/>
  <c r="U796" i="1"/>
  <c r="S10" i="1"/>
  <c r="S725" i="1"/>
  <c r="U104" i="1"/>
  <c r="S589" i="1"/>
  <c r="U884" i="1"/>
  <c r="S92" i="1"/>
  <c r="U279" i="1"/>
  <c r="S184" i="1"/>
  <c r="U448" i="1"/>
  <c r="S710" i="1"/>
  <c r="U178" i="1"/>
  <c r="S111" i="1"/>
  <c r="U211" i="1"/>
  <c r="S482" i="1"/>
  <c r="U807" i="1"/>
  <c r="U421" i="1"/>
  <c r="S473" i="1"/>
  <c r="U158" i="1"/>
  <c r="S7" i="1"/>
  <c r="U848" i="1"/>
  <c r="S607" i="1"/>
  <c r="U92" i="1"/>
  <c r="U243" i="1"/>
  <c r="S495" i="1"/>
  <c r="U809" i="1"/>
  <c r="S347" i="1"/>
  <c r="U620" i="1"/>
  <c r="S784" i="1"/>
  <c r="S489" i="1"/>
  <c r="U489" i="1"/>
  <c r="S571" i="1"/>
  <c r="U730" i="1"/>
  <c r="S197" i="1"/>
  <c r="U285" i="1"/>
  <c r="S860" i="1"/>
  <c r="U418" i="1"/>
  <c r="S77" i="1"/>
  <c r="U206" i="1"/>
  <c r="S248" i="1"/>
  <c r="U698" i="1"/>
  <c r="S13" i="1"/>
  <c r="S78" i="1"/>
  <c r="S581" i="1"/>
  <c r="U731" i="1"/>
  <c r="S648" i="1"/>
  <c r="U473" i="1"/>
  <c r="S41" i="1"/>
  <c r="S583" i="1"/>
  <c r="U240" i="1"/>
  <c r="S386" i="1"/>
  <c r="U713" i="1"/>
  <c r="S481" i="1"/>
  <c r="U159" i="1"/>
  <c r="U627" i="1"/>
  <c r="S592" i="1"/>
  <c r="U91" i="1"/>
  <c r="S505" i="1"/>
  <c r="U235" i="1"/>
  <c r="S719" i="1"/>
  <c r="S708" i="1"/>
  <c r="U658" i="1"/>
  <c r="S556" i="1"/>
  <c r="U87" i="1"/>
  <c r="S372" i="1"/>
  <c r="U621" i="1"/>
  <c r="S100" i="1"/>
  <c r="U594" i="1"/>
  <c r="S94" i="1"/>
  <c r="U29" i="1"/>
  <c r="S701" i="1"/>
  <c r="U744" i="1"/>
  <c r="S750" i="1"/>
  <c r="S322" i="1"/>
  <c r="U322" i="1"/>
  <c r="S622" i="1"/>
  <c r="U558" i="1"/>
  <c r="U404" i="1"/>
  <c r="S795" i="1"/>
  <c r="U189" i="1"/>
  <c r="S38" i="1"/>
  <c r="U682" i="1"/>
  <c r="U633" i="1"/>
  <c r="S588" i="1"/>
  <c r="U883" i="1"/>
  <c r="S539" i="1"/>
  <c r="U308" i="1"/>
  <c r="S519" i="1"/>
  <c r="U466" i="1"/>
  <c r="S262" i="1"/>
  <c r="U521" i="1"/>
  <c r="S79" i="1"/>
  <c r="S599" i="1"/>
  <c r="U886" i="1"/>
  <c r="S352" i="1"/>
  <c r="U225" i="1"/>
  <c r="S787" i="1"/>
  <c r="U188" i="1"/>
  <c r="S290" i="1"/>
  <c r="U452" i="1"/>
  <c r="S247" i="1"/>
  <c r="U219" i="1"/>
  <c r="S284" i="1"/>
  <c r="U451" i="1"/>
  <c r="S689" i="1"/>
  <c r="U657" i="1"/>
  <c r="S105" i="1"/>
  <c r="U856" i="1"/>
  <c r="S334" i="1"/>
  <c r="U707" i="1"/>
  <c r="S896" i="1"/>
  <c r="S845" i="1"/>
  <c r="U845" i="1"/>
  <c r="S72" i="1"/>
  <c r="U764" i="1"/>
  <c r="S113" i="1"/>
  <c r="U597" i="1"/>
  <c r="S81" i="1"/>
  <c r="U851" i="1"/>
  <c r="S69" i="1"/>
  <c r="U204" i="1"/>
  <c r="S152" i="1"/>
  <c r="U345" i="1"/>
  <c r="S703" i="1"/>
  <c r="U99" i="1"/>
  <c r="S411" i="1"/>
  <c r="U152" i="1"/>
  <c r="S818" i="1"/>
  <c r="U751" i="1"/>
  <c r="S445" i="1"/>
  <c r="U879" i="1"/>
  <c r="S811" i="1"/>
  <c r="U191" i="1"/>
  <c r="S683" i="1"/>
  <c r="U476" i="1"/>
  <c r="S550" i="1"/>
  <c r="U238" i="1"/>
  <c r="S767" i="1"/>
  <c r="U324" i="1"/>
  <c r="S847" i="1"/>
  <c r="U674" i="1"/>
  <c r="S423" i="1"/>
  <c r="S504" i="1"/>
  <c r="U160" i="1"/>
  <c r="S891" i="1"/>
  <c r="U843" i="1"/>
  <c r="S384" i="1"/>
  <c r="S546" i="1"/>
  <c r="U310" i="1"/>
  <c r="S426" i="1"/>
  <c r="S718" i="1"/>
  <c r="U718" i="1"/>
  <c r="U430" i="1"/>
  <c r="S859" i="1"/>
  <c r="U756" i="1"/>
  <c r="S580" i="1"/>
  <c r="U239" i="1"/>
  <c r="S846" i="1"/>
  <c r="U194" i="1"/>
  <c r="S25" i="1"/>
  <c r="U273" i="1"/>
  <c r="S617" i="1"/>
  <c r="U820" i="1"/>
  <c r="S729" i="1"/>
  <c r="U572" i="1"/>
  <c r="S49" i="1"/>
  <c r="U434" i="1"/>
  <c r="S169" i="1"/>
  <c r="U861" i="1"/>
  <c r="S227" i="1"/>
  <c r="U130" i="1"/>
  <c r="S850" i="1"/>
  <c r="U900" i="1"/>
  <c r="S342" i="1"/>
  <c r="U63" i="1"/>
  <c r="S27" i="1"/>
  <c r="U585" i="1"/>
  <c r="S393" i="1"/>
  <c r="U534" i="1"/>
  <c r="S402" i="1"/>
  <c r="U624" i="1"/>
  <c r="S684" i="1"/>
  <c r="U742" i="1"/>
  <c r="S821" i="1"/>
  <c r="S245" i="1"/>
  <c r="U780" i="1"/>
  <c r="S538" i="1"/>
  <c r="U468" i="1"/>
  <c r="S487" i="1"/>
  <c r="U375" i="1"/>
  <c r="S855" i="1"/>
  <c r="U579" i="1"/>
  <c r="S810" i="1"/>
  <c r="U330" i="1"/>
  <c r="S174" i="1"/>
  <c r="U125" i="1"/>
  <c r="S669" i="1"/>
  <c r="U656" i="1"/>
  <c r="S98" i="1"/>
  <c r="U439" i="1"/>
  <c r="S424" i="1"/>
  <c r="U877" i="1"/>
  <c r="S121" i="1"/>
  <c r="U442" i="1"/>
  <c r="S377" i="1"/>
  <c r="U70" i="1"/>
  <c r="S474" i="1"/>
  <c r="U463" i="1"/>
  <c r="S654" i="1"/>
  <c r="S62" i="1"/>
  <c r="U338" i="1"/>
  <c r="S743" i="1"/>
  <c r="U662" i="1"/>
  <c r="S630" i="1"/>
  <c r="U734" i="1"/>
  <c r="S65" i="1"/>
  <c r="S75" i="1"/>
  <c r="U591" i="1"/>
  <c r="S112" i="1"/>
  <c r="S122" i="1"/>
  <c r="U122" i="1"/>
  <c r="S485" i="1"/>
  <c r="U465" i="1"/>
  <c r="S307" i="1"/>
  <c r="U524" i="1"/>
  <c r="S852" i="1"/>
  <c r="U415" i="1"/>
  <c r="S353" i="1"/>
  <c r="U793" i="1"/>
  <c r="S39" i="1"/>
  <c r="U276" i="1"/>
  <c r="S609" i="1"/>
  <c r="S420" i="1"/>
  <c r="U876" i="1"/>
  <c r="S822" i="1"/>
  <c r="U493" i="1"/>
  <c r="S626" i="1"/>
  <c r="U472" i="1"/>
  <c r="S497" i="1"/>
  <c r="U544" i="1"/>
  <c r="S123" i="1"/>
  <c r="U686" i="1"/>
  <c r="S102" i="1"/>
  <c r="U767" i="1"/>
  <c r="S425" i="1"/>
  <c r="U368" i="1"/>
  <c r="S678" i="1"/>
  <c r="U827" i="1"/>
  <c r="S839" i="1"/>
  <c r="U673" i="1"/>
  <c r="S870" i="1"/>
  <c r="U111" i="1"/>
  <c r="S185" i="1"/>
  <c r="S768" i="1"/>
  <c r="U488" i="1"/>
  <c r="S64" i="1"/>
  <c r="U118" i="1"/>
  <c r="S96" i="1"/>
  <c r="U40" i="1"/>
  <c r="S55" i="1"/>
  <c r="U503" i="1"/>
  <c r="S560" i="1"/>
  <c r="S653" i="1"/>
  <c r="U97" i="1"/>
  <c r="S816" i="1"/>
  <c r="U192" i="1"/>
  <c r="S868" i="1"/>
  <c r="U759" i="1"/>
  <c r="S858" i="1"/>
  <c r="U195" i="1"/>
  <c r="S584" i="1"/>
  <c r="S508" i="1"/>
  <c r="U635" i="1"/>
  <c r="S67" i="1"/>
  <c r="U119" i="1"/>
  <c r="S382" i="1"/>
  <c r="U798" i="1"/>
  <c r="S74" i="1"/>
  <c r="U590" i="1"/>
  <c r="S387" i="1"/>
  <c r="U457" i="1"/>
  <c r="S341" i="1"/>
  <c r="U709" i="1"/>
  <c r="S208" i="1"/>
  <c r="S737" i="1"/>
  <c r="U105" i="1"/>
  <c r="S207" i="1"/>
  <c r="U352" i="1"/>
  <c r="S755" i="1"/>
  <c r="U405" i="1"/>
  <c r="S794" i="1"/>
  <c r="U408" i="1"/>
  <c r="S777" i="1"/>
  <c r="U263" i="1"/>
  <c r="S215" i="1"/>
  <c r="U606" i="1"/>
  <c r="S543" i="1"/>
  <c r="U815" i="1"/>
  <c r="S53" i="1"/>
  <c r="U588" i="1"/>
  <c r="S168" i="1"/>
  <c r="U602" i="1"/>
  <c r="S559" i="1"/>
  <c r="U163" i="1"/>
  <c r="U193" i="1"/>
  <c r="U571" i="1"/>
  <c r="U212" i="1"/>
  <c r="S841" i="1"/>
  <c r="U496" i="1"/>
  <c r="S526" i="1"/>
  <c r="U467" i="1"/>
  <c r="S333" i="1"/>
  <c r="U22" i="1"/>
  <c r="S885" i="1"/>
  <c r="S181" i="1"/>
  <c r="U691" i="1"/>
  <c r="S844" i="1"/>
  <c r="U267" i="1"/>
  <c r="S864" i="1"/>
  <c r="U419" i="1"/>
  <c r="S510" i="1"/>
  <c r="U725" i="1"/>
  <c r="S758" i="1"/>
  <c r="U574" i="1"/>
  <c r="S200" i="1"/>
  <c r="U515" i="1"/>
  <c r="S261" i="1"/>
  <c r="U867" i="1"/>
  <c r="S685" i="1"/>
  <c r="U400" i="1"/>
  <c r="S514" i="1"/>
  <c r="U546" i="1"/>
  <c r="S142" i="1"/>
  <c r="U444" i="1"/>
  <c r="S825" i="1"/>
  <c r="U837" i="1"/>
  <c r="U790" i="1"/>
  <c r="U818" i="1"/>
  <c r="U207" i="1"/>
  <c r="U693" i="1"/>
  <c r="U386" i="1"/>
  <c r="U169" i="1"/>
  <c r="U850" i="1"/>
  <c r="U653" i="1"/>
  <c r="U71" i="1"/>
  <c r="U504" i="1"/>
  <c r="U683" i="1"/>
  <c r="U583" i="1"/>
  <c r="U622" i="1"/>
  <c r="U385" i="1"/>
  <c r="U846" i="1"/>
  <c r="U78" i="1"/>
  <c r="U24" i="1"/>
  <c r="U17" i="1"/>
  <c r="U100" i="1"/>
  <c r="U64" i="1"/>
  <c r="U582" i="1"/>
  <c r="U149" i="1"/>
  <c r="U614" i="1"/>
  <c r="U305" i="1"/>
  <c r="U550" i="1"/>
  <c r="U485" i="1"/>
  <c r="U891" i="1"/>
  <c r="U776" i="1"/>
  <c r="U114" i="1"/>
  <c r="U791" i="1"/>
  <c r="U715" i="1"/>
  <c r="U806" i="1"/>
  <c r="U309" i="1"/>
  <c r="U575" i="1"/>
  <c r="U350" i="1"/>
  <c r="U145" i="1"/>
  <c r="U148" i="1"/>
  <c r="U181" i="1"/>
  <c r="U649" i="1"/>
  <c r="U45" i="1"/>
  <c r="U153" i="1"/>
  <c r="U226" i="1"/>
  <c r="U393" i="1"/>
  <c r="U123" i="1"/>
  <c r="U197" i="1"/>
  <c r="U859" i="1"/>
  <c r="U255" i="1"/>
  <c r="U490" i="1"/>
  <c r="U626" i="1"/>
  <c r="U881" i="1"/>
  <c r="U347" i="1"/>
  <c r="U265" i="1"/>
  <c r="U102" i="1"/>
  <c r="U679" i="1"/>
  <c r="U684" i="1"/>
  <c r="U599" i="1"/>
  <c r="U539" i="1"/>
  <c r="U646" i="1"/>
  <c r="U39" i="1"/>
  <c r="U817" i="1"/>
  <c r="U758" i="1"/>
  <c r="U890" i="1"/>
  <c r="U41" i="1"/>
  <c r="U46" i="1"/>
  <c r="U857" i="1"/>
  <c r="U737" i="1"/>
  <c r="U548" i="1"/>
  <c r="U420" i="1"/>
  <c r="U294" i="1"/>
  <c r="U678" i="1"/>
  <c r="U407" i="1"/>
  <c r="U647" i="1"/>
  <c r="U382" i="1"/>
  <c r="U581" i="1"/>
  <c r="U394" i="1"/>
  <c r="U341" i="1"/>
  <c r="U93" i="1"/>
  <c r="U556" i="1"/>
  <c r="U663" i="1"/>
  <c r="U203" i="1"/>
  <c r="U555" i="1"/>
  <c r="U609" i="1"/>
  <c r="U768" i="1"/>
  <c r="U333" i="1"/>
  <c r="U865" i="1"/>
  <c r="U604" i="1"/>
  <c r="U511" i="1"/>
  <c r="U505" i="1"/>
  <c r="U584" i="1"/>
  <c r="U608" i="1"/>
  <c r="U166" i="1"/>
  <c r="U387" i="1"/>
  <c r="U508" i="1"/>
  <c r="U841" i="1"/>
  <c r="U52" i="1"/>
  <c r="U844" i="1"/>
  <c r="U482" i="1"/>
  <c r="U96" i="1"/>
  <c r="U168" i="1"/>
  <c r="U860" i="1"/>
  <c r="U222" i="1"/>
  <c r="U185" i="1"/>
  <c r="U81" i="1"/>
  <c r="U543" i="1"/>
  <c r="U307" i="1"/>
  <c r="U559" i="1"/>
  <c r="U607" i="1"/>
  <c r="U514" i="1"/>
  <c r="U27" i="1"/>
  <c r="U763" i="1"/>
  <c r="U140" i="1"/>
  <c r="U458" i="1"/>
  <c r="U887" i="1"/>
  <c r="U822" i="1"/>
  <c r="U823" i="1"/>
  <c r="U816" i="1"/>
  <c r="U138" i="1"/>
  <c r="U261" i="1"/>
  <c r="U248" i="1"/>
  <c r="U217" i="1"/>
  <c r="U589" i="1"/>
  <c r="U35" i="1"/>
  <c r="U83" i="1"/>
  <c r="U112" i="1"/>
  <c r="U75" i="1"/>
  <c r="U62" i="1"/>
  <c r="U895" i="1"/>
  <c r="U334" i="1"/>
  <c r="U65" i="1"/>
  <c r="U174" i="1"/>
  <c r="U685" i="1"/>
  <c r="U617" i="1"/>
  <c r="U113" i="1"/>
  <c r="U864" i="1"/>
  <c r="U487" i="1"/>
  <c r="U384" i="1"/>
  <c r="U377" i="1"/>
  <c r="U896" i="1"/>
  <c r="U202" i="1"/>
  <c r="U365" i="1"/>
  <c r="U721" i="1"/>
  <c r="U729" i="1"/>
  <c r="U519" i="1"/>
  <c r="U777" i="1"/>
  <c r="U227" i="1"/>
  <c r="U852" i="1"/>
  <c r="U501" i="1"/>
  <c r="U578" i="1"/>
  <c r="U703" i="1"/>
  <c r="U495" i="1"/>
  <c r="U329" i="1"/>
  <c r="U50" i="1"/>
  <c r="U675" i="1"/>
  <c r="U529" i="1"/>
  <c r="U697" i="1"/>
  <c r="U232" i="1"/>
  <c r="U61" i="1"/>
  <c r="U497" i="1"/>
  <c r="U372" i="1"/>
  <c r="U525" i="1"/>
  <c r="U147" i="1"/>
  <c r="U410" i="1"/>
  <c r="U264" i="1"/>
  <c r="U592" i="1"/>
  <c r="U855" i="1"/>
  <c r="U56" i="1"/>
  <c r="U894" i="1"/>
  <c r="U373" i="1"/>
  <c r="U801" i="1"/>
  <c r="U23" i="1"/>
  <c r="U306" i="1"/>
  <c r="U654" i="1"/>
  <c r="U423" i="1"/>
  <c r="U680" i="1"/>
  <c r="U106" i="1"/>
  <c r="U398" i="1"/>
  <c r="U74" i="1"/>
  <c r="U286" i="1"/>
  <c r="U311" i="1"/>
  <c r="U59" i="1"/>
  <c r="U902" i="1"/>
  <c r="U184" i="1"/>
  <c r="U808" i="1"/>
  <c r="U208" i="1"/>
  <c r="U554" i="1"/>
  <c r="U424" i="1"/>
  <c r="U853" i="1"/>
  <c r="U811" i="1"/>
  <c r="U417" i="1"/>
  <c r="U513" i="1"/>
  <c r="U714" i="1"/>
  <c r="U629" i="1"/>
  <c r="U595" i="1"/>
  <c r="U339" i="1"/>
  <c r="U794" i="1"/>
  <c r="U274" i="1"/>
  <c r="U284" i="1"/>
  <c r="U722" i="1"/>
  <c r="U49" i="1"/>
  <c r="U834" i="1"/>
  <c r="U743" i="1"/>
  <c r="U838" i="1"/>
  <c r="U447" i="1"/>
  <c r="U616" i="1"/>
  <c r="U320" i="1"/>
  <c r="U5" i="1"/>
  <c r="U18" i="1"/>
  <c r="U280" i="1"/>
  <c r="U821" i="1"/>
  <c r="U154" i="1"/>
  <c r="U247" i="1"/>
  <c r="U773" i="1"/>
  <c r="U369" i="1"/>
  <c r="U249" i="1"/>
  <c r="U836" i="1"/>
  <c r="U73" i="1"/>
  <c r="U139" i="1"/>
  <c r="U710" i="1"/>
  <c r="U636" i="1"/>
  <c r="U157" i="1"/>
  <c r="U750" i="1"/>
  <c r="U90" i="1"/>
  <c r="U8" i="1"/>
  <c r="U401" i="1"/>
  <c r="U549" i="1"/>
  <c r="U141" i="1"/>
  <c r="U553" i="1"/>
  <c r="U231" i="1"/>
  <c r="U230" i="1"/>
  <c r="U735" i="1"/>
  <c r="U397" i="1"/>
  <c r="U172" i="1"/>
  <c r="U37" i="1"/>
  <c r="U300" i="1"/>
  <c r="U832" i="1"/>
  <c r="U573" i="1"/>
  <c r="U871" i="1"/>
  <c r="U4" i="1"/>
  <c r="U567" i="1"/>
  <c r="U736" i="1"/>
  <c r="U512" i="1"/>
  <c r="U234" i="1"/>
  <c r="U220" i="1"/>
  <c r="U277" i="1"/>
  <c r="U502" i="1"/>
  <c r="U523" i="1"/>
  <c r="U229" i="1"/>
  <c r="U580" i="1"/>
  <c r="U196" i="1"/>
  <c r="U644" i="1"/>
  <c r="U868" i="1"/>
  <c r="U437" i="1"/>
  <c r="U562" i="1"/>
  <c r="U570" i="1"/>
  <c r="U171" i="1"/>
  <c r="U55" i="1"/>
  <c r="U889" i="1"/>
  <c r="U526" i="1"/>
  <c r="U770" i="1"/>
  <c r="U321" i="1"/>
  <c r="U142" i="1"/>
  <c r="U316" i="1"/>
  <c r="U438" i="1"/>
  <c r="U303" i="1"/>
  <c r="U72" i="1"/>
  <c r="U481" i="1"/>
  <c r="U262" i="1"/>
  <c r="U774" i="1"/>
  <c r="U765" i="1"/>
  <c r="U668" i="1"/>
  <c r="U733" i="1"/>
  <c r="U132" i="1"/>
  <c r="U354" i="1"/>
  <c r="U603" i="1"/>
  <c r="U389" i="1"/>
  <c r="U12" i="1"/>
  <c r="U10" i="1"/>
  <c r="U15" i="1"/>
  <c r="U551" i="1"/>
  <c r="U870" i="1"/>
  <c r="U25" i="1"/>
  <c r="U839" i="1"/>
  <c r="U187" i="1"/>
  <c r="U233" i="1"/>
  <c r="U162" i="1"/>
  <c r="U748" i="1"/>
  <c r="U411" i="1"/>
  <c r="U337" i="1"/>
  <c r="U126" i="1"/>
  <c r="U370" i="1"/>
  <c r="U38" i="1"/>
  <c r="U825" i="1"/>
  <c r="U819" i="1"/>
  <c r="U242" i="1"/>
  <c r="U880" i="1"/>
  <c r="U190" i="1"/>
  <c r="U98" i="1"/>
  <c r="U830" i="1"/>
  <c r="U749" i="1"/>
  <c r="U755" i="1"/>
  <c r="U676" i="1"/>
  <c r="U19" i="1"/>
  <c r="U282" i="1"/>
  <c r="U711" i="1"/>
  <c r="U888" i="1"/>
  <c r="U402" i="1"/>
  <c r="U128" i="1"/>
  <c r="U164" i="1"/>
  <c r="U328" i="1"/>
  <c r="U695" i="1"/>
  <c r="U469" i="1"/>
  <c r="U69" i="1"/>
  <c r="U353" i="1"/>
  <c r="U110" i="1"/>
  <c r="U412" i="1"/>
  <c r="U565" i="1"/>
  <c r="U376" i="1"/>
  <c r="U701" i="1"/>
  <c r="U34" i="1"/>
  <c r="U699" i="1"/>
  <c r="U560" i="1"/>
  <c r="U795" i="1"/>
  <c r="U2" i="1"/>
  <c r="U79" i="1"/>
  <c r="U863" i="1"/>
  <c r="U331" i="1"/>
  <c r="U440" i="1"/>
  <c r="U885" i="1"/>
  <c r="U53" i="1"/>
  <c r="U340" i="1"/>
  <c r="U200" i="1"/>
  <c r="U290" i="1"/>
  <c r="U332" i="1"/>
  <c r="U459" i="1"/>
  <c r="U317" i="1"/>
  <c r="U460" i="1"/>
  <c r="U381" i="1"/>
  <c r="U745" i="1"/>
  <c r="U175" i="1"/>
  <c r="U432" i="1"/>
  <c r="U115" i="1"/>
  <c r="U456" i="1"/>
  <c r="U67" i="1"/>
  <c r="U813" i="1"/>
  <c r="U94" i="1"/>
  <c r="U740" i="1"/>
  <c r="U428" i="1"/>
  <c r="U215" i="1"/>
  <c r="U403" i="1"/>
  <c r="U486" i="1"/>
  <c r="U810" i="1"/>
  <c r="U422" i="1"/>
  <c r="U42" i="1"/>
  <c r="U760" i="1"/>
  <c r="U732" i="1"/>
  <c r="U283" i="1"/>
  <c r="U399" i="1"/>
  <c r="U43" i="1"/>
  <c r="U630" i="1"/>
  <c r="U858" i="1"/>
  <c r="U335" i="1"/>
  <c r="U436" i="1"/>
  <c r="U390" i="1"/>
  <c r="U826" i="1"/>
  <c r="U304" i="1"/>
  <c r="U700" i="1"/>
  <c r="U520" i="1"/>
  <c r="U787" i="1"/>
  <c r="U13" i="1"/>
  <c r="U540" i="1"/>
  <c r="U266" i="1"/>
  <c r="U342" i="1"/>
  <c r="U426" i="1"/>
  <c r="U348" i="1"/>
  <c r="U358" i="1"/>
  <c r="U445" i="1"/>
  <c r="U898" i="1"/>
  <c r="U719" i="1"/>
  <c r="U301" i="1"/>
  <c r="U669" i="1"/>
  <c r="U257" i="1"/>
  <c r="U689" i="1"/>
  <c r="U847" i="1"/>
  <c r="U150" i="1"/>
  <c r="U351" i="1"/>
  <c r="U258" i="1"/>
  <c r="U510" i="1"/>
  <c r="U800" i="1"/>
  <c r="U425" i="1"/>
  <c r="U708" i="1"/>
  <c r="U9" i="1"/>
  <c r="U182" i="1"/>
  <c r="U254" i="1"/>
  <c r="U648" i="1"/>
  <c r="U781" i="1"/>
  <c r="U271" i="1"/>
  <c r="U364" i="1"/>
  <c r="U245" i="1"/>
  <c r="U474" i="1"/>
  <c r="U704" i="1"/>
  <c r="U291" i="1"/>
  <c r="U414" i="1"/>
  <c r="U531" i="1"/>
  <c r="U613" i="1"/>
  <c r="U3" i="1"/>
  <c r="U312" i="1"/>
  <c r="U121" i="1"/>
  <c r="U77" i="1"/>
  <c r="U785" i="1"/>
  <c r="U835" i="1"/>
  <c r="U395" i="1"/>
  <c r="U712" i="1"/>
  <c r="U784" i="1"/>
  <c r="U281" i="1"/>
  <c r="U805" i="1"/>
  <c r="U244" i="1"/>
  <c r="U564" i="1"/>
  <c r="U651" i="1"/>
  <c r="U724" i="1"/>
  <c r="U103" i="1"/>
  <c r="U325" i="1"/>
  <c r="U671" i="1"/>
  <c r="U278" i="1"/>
  <c r="U252" i="1"/>
  <c r="U640" i="1"/>
  <c r="U20" i="1"/>
  <c r="U7" i="1"/>
  <c r="U21" i="1"/>
  <c r="U26" i="1"/>
  <c r="U538" i="1"/>
  <c r="U85" i="1"/>
  <c r="U151" i="1"/>
  <c r="U446" i="1"/>
  <c r="U866" i="1"/>
  <c r="U95" i="1"/>
  <c r="U302" i="1"/>
  <c r="U786" i="1"/>
  <c r="U664" i="1"/>
  <c r="U199" i="1"/>
  <c r="U833" i="1"/>
  <c r="U874" i="1"/>
  <c r="U161" i="1"/>
  <c r="U824" i="1"/>
  <c r="U36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Marcus Ciaburri (1908095)</author>
  </authors>
  <commentList>
    <comment ref="F2" authorId="0" shapeId="0" xr:uid="{01631BA8-7968-4232-90B5-E3802B4907B3}">
      <text>
        <r>
          <rPr>
            <b/>
            <sz val="9"/>
            <color indexed="81"/>
            <rFont val="Tahoma"/>
            <charset val="1"/>
          </rPr>
          <t>Marcus Ciaburri (1908095):</t>
        </r>
        <r>
          <rPr>
            <sz val="9"/>
            <color indexed="81"/>
            <rFont val="Tahoma"/>
            <charset val="1"/>
          </rPr>
          <t xml:space="preserve">
Highest sale 2018
</t>
        </r>
      </text>
    </comment>
  </commentList>
</comments>
</file>

<file path=xl/sharedStrings.xml><?xml version="1.0" encoding="utf-8"?>
<sst xmlns="http://schemas.openxmlformats.org/spreadsheetml/2006/main" count="10892" uniqueCount="443">
  <si>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</si>
  <si>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</si>
  <si>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</si>
  <si>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</si>
  <si>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</si>
  <si>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</si>
  <si>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</si>
  <si>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</si>
  <si>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</si>
  <si>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</si>
  <si>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</si>
  <si>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</si>
  <si>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</si>
  <si>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</si>
  <si>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</si>
  <si>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</si>
  <si>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</si>
  <si>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</si>
  <si>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% Sales</t>
  </si>
  <si>
    <t>Return status</t>
  </si>
  <si>
    <t>Quality Impact</t>
  </si>
  <si>
    <t>N</t>
  </si>
  <si>
    <t>Not Specified</t>
  </si>
  <si>
    <t>Express</t>
  </si>
  <si>
    <t>Jonathan Doherty</t>
  </si>
  <si>
    <t>Gwent</t>
  </si>
  <si>
    <t>Corporate</t>
  </si>
  <si>
    <t>Office Supplies</t>
  </si>
  <si>
    <t>Pens &amp; Art Supplies</t>
  </si>
  <si>
    <t>Wrap Bag</t>
  </si>
  <si>
    <t>Y</t>
  </si>
  <si>
    <t>Regular</t>
  </si>
  <si>
    <t>Furniture</t>
  </si>
  <si>
    <t>Office Furnishings</t>
  </si>
  <si>
    <t>Small Pack</t>
  </si>
  <si>
    <t>High</t>
  </si>
  <si>
    <t>Keith Dawkins</t>
  </si>
  <si>
    <t>Home Office</t>
  </si>
  <si>
    <t>Technology</t>
  </si>
  <si>
    <t>Telephones and Communication</t>
  </si>
  <si>
    <t>Small Box</t>
  </si>
  <si>
    <t>Bart Folk</t>
  </si>
  <si>
    <t>Paper</t>
  </si>
  <si>
    <t>Storage &amp; Organization</t>
  </si>
  <si>
    <t>Sean Braxton</t>
  </si>
  <si>
    <t>Small Business</t>
  </si>
  <si>
    <t>Appliances</t>
  </si>
  <si>
    <t>Paul Lucas</t>
  </si>
  <si>
    <t>Binders and Binder Accessories</t>
  </si>
  <si>
    <t>Critical</t>
  </si>
  <si>
    <t>Dario Medina</t>
  </si>
  <si>
    <t>Envelopes</t>
  </si>
  <si>
    <t>Low</t>
  </si>
  <si>
    <t>Henry MacAllister</t>
  </si>
  <si>
    <t>Powys</t>
  </si>
  <si>
    <t>Medium</t>
  </si>
  <si>
    <t>Delivery Van</t>
  </si>
  <si>
    <t>Robert Barroso</t>
  </si>
  <si>
    <t>Office Machines</t>
  </si>
  <si>
    <t>Jumbo Drum</t>
  </si>
  <si>
    <t>Sung Chung</t>
  </si>
  <si>
    <t>Labels</t>
  </si>
  <si>
    <t>Harold Engle</t>
  </si>
  <si>
    <t>Dyfed</t>
  </si>
  <si>
    <t>Consumer</t>
  </si>
  <si>
    <t>Duane Huffman</t>
  </si>
  <si>
    <t>Scissors, Rulers and Trimmers</t>
  </si>
  <si>
    <t>Olvera Toch</t>
  </si>
  <si>
    <t>Sean O'Donnell</t>
  </si>
  <si>
    <t>Karen Carlisle</t>
  </si>
  <si>
    <t>Meg OConnel</t>
  </si>
  <si>
    <t>Kelly Lampkin</t>
  </si>
  <si>
    <t>Rubber Bands</t>
  </si>
  <si>
    <t>Craig Carroll</t>
  </si>
  <si>
    <t>Medium Box</t>
  </si>
  <si>
    <t>Mitch Willingham</t>
  </si>
  <si>
    <t>Large Box</t>
  </si>
  <si>
    <t>Sally Matthias</t>
  </si>
  <si>
    <t>Ed Jacobs</t>
  </si>
  <si>
    <t>Bookcases</t>
  </si>
  <si>
    <t>Jumbo Box</t>
  </si>
  <si>
    <t>Noel Staavos</t>
  </si>
  <si>
    <t>Copiers and Fax</t>
  </si>
  <si>
    <t>Tom Stivers</t>
  </si>
  <si>
    <t>Jeremy Ellison</t>
  </si>
  <si>
    <t>Brian Moss</t>
  </si>
  <si>
    <t>Chairs &amp; Chairmats</t>
  </si>
  <si>
    <t>Quincy Jones</t>
  </si>
  <si>
    <t>Jay Fine</t>
  </si>
  <si>
    <t>Computer Peripherals</t>
  </si>
  <si>
    <t>Dave Poirier</t>
  </si>
  <si>
    <t>Denny Ordway</t>
  </si>
  <si>
    <t>Ross Baird</t>
  </si>
  <si>
    <t>Luke Schmidt</t>
  </si>
  <si>
    <t>Bill Tyler</t>
  </si>
  <si>
    <t>Christy Brittain</t>
  </si>
  <si>
    <t>Helen Andreada</t>
  </si>
  <si>
    <t>Paul Prost</t>
  </si>
  <si>
    <t>Bradley Drucker</t>
  </si>
  <si>
    <t>Ben Peterman</t>
  </si>
  <si>
    <t>Alex Grayson</t>
  </si>
  <si>
    <t>Gary McGarr</t>
  </si>
  <si>
    <t>Roy Skaria</t>
  </si>
  <si>
    <t>Ann Blume</t>
  </si>
  <si>
    <t>Denise Leinenbach</t>
  </si>
  <si>
    <t>Brad Thomas</t>
  </si>
  <si>
    <t>Christine Kargatis</t>
  </si>
  <si>
    <t>Pauline Chand</t>
  </si>
  <si>
    <t>Erin Creighton</t>
  </si>
  <si>
    <t>Tanja Norvell</t>
  </si>
  <si>
    <t>Erica Bern</t>
  </si>
  <si>
    <t>Ryan Crowe</t>
  </si>
  <si>
    <t>Gary Zandusky</t>
  </si>
  <si>
    <t>Maxwell Schwartz</t>
  </si>
  <si>
    <t>Carlos Meador</t>
  </si>
  <si>
    <t>Christina Anderson</t>
  </si>
  <si>
    <t>Neil Knudson</t>
  </si>
  <si>
    <t>Luke Foster</t>
  </si>
  <si>
    <t>Tables</t>
  </si>
  <si>
    <t>Giulietta Dortch</t>
  </si>
  <si>
    <t>Guy Armstrong</t>
  </si>
  <si>
    <t>Ashley Jarboe</t>
  </si>
  <si>
    <t>Art Ferguson</t>
  </si>
  <si>
    <t>Anna Gayman</t>
  </si>
  <si>
    <t>Nancy Lomonaco</t>
  </si>
  <si>
    <t>Nat Gilpin</t>
  </si>
  <si>
    <t>Maurice Satty</t>
  </si>
  <si>
    <t>Eric Barreto</t>
  </si>
  <si>
    <t>Arianne Irving</t>
  </si>
  <si>
    <t>Barry Weirich</t>
  </si>
  <si>
    <t>Elpida Rittenbach</t>
  </si>
  <si>
    <t>Nona Balk</t>
  </si>
  <si>
    <t>Henry Goldwyn</t>
  </si>
  <si>
    <t>Philip Brown</t>
  </si>
  <si>
    <t>Mick Crebagga</t>
  </si>
  <si>
    <t>Tamara Chand</t>
  </si>
  <si>
    <t>Todd Boyes</t>
  </si>
  <si>
    <t>Victor Price</t>
  </si>
  <si>
    <t>Peter Buhler</t>
  </si>
  <si>
    <t>Debra Catini</t>
  </si>
  <si>
    <t>Mary Zewe</t>
  </si>
  <si>
    <t>Michelle Moray</t>
  </si>
  <si>
    <t>Amy Hunt</t>
  </si>
  <si>
    <t>Meg Tillman</t>
  </si>
  <si>
    <t>Bill Stewart</t>
  </si>
  <si>
    <t>Benjamin Farhat</t>
  </si>
  <si>
    <t>David Philippe</t>
  </si>
  <si>
    <t>James Lanier</t>
  </si>
  <si>
    <t>Peter Fuller</t>
  </si>
  <si>
    <t>Karen Seio</t>
  </si>
  <si>
    <t>Karl Brown</t>
  </si>
  <si>
    <t>Jennifer Patt</t>
  </si>
  <si>
    <t>Becky Martin</t>
  </si>
  <si>
    <t>Meg O'Connel</t>
  </si>
  <si>
    <t>Cynthia Voltz</t>
  </si>
  <si>
    <t>Emily Ducich</t>
  </si>
  <si>
    <t>Rose O'Brian</t>
  </si>
  <si>
    <t>Tamara Dahlen</t>
  </si>
  <si>
    <t>Cindy Chapman</t>
  </si>
  <si>
    <t>Tony Molinari</t>
  </si>
  <si>
    <t>Christopher Schild</t>
  </si>
  <si>
    <t>Julia Barnett</t>
  </si>
  <si>
    <t>Michael Granlund</t>
  </si>
  <si>
    <t>Russell Applegate</t>
  </si>
  <si>
    <t>Jeremy Pistek</t>
  </si>
  <si>
    <t>Sylvia Foulston</t>
  </si>
  <si>
    <t>South Glamorgan</t>
  </si>
  <si>
    <t>Ionia McGrath</t>
  </si>
  <si>
    <t>John Dryer</t>
  </si>
  <si>
    <t>Andy Reiter</t>
  </si>
  <si>
    <t>Eugene Hildebrand</t>
  </si>
  <si>
    <t>Christine Sundaresam</t>
  </si>
  <si>
    <t>Edward Nazzal</t>
  </si>
  <si>
    <t>Chad Sievert</t>
  </si>
  <si>
    <t>Thais Sissman</t>
  </si>
  <si>
    <t>Delfina Latchford</t>
  </si>
  <si>
    <t>Dan Campbell</t>
  </si>
  <si>
    <t>Evan Henry</t>
  </si>
  <si>
    <t>Darren Budd</t>
  </si>
  <si>
    <t>Katherine Ducich</t>
  </si>
  <si>
    <t>Grant Thornton</t>
  </si>
  <si>
    <t>Trudy Brown</t>
  </si>
  <si>
    <t>Melanie Page</t>
  </si>
  <si>
    <t>Michelle Ellison</t>
  </si>
  <si>
    <t>Don Jones</t>
  </si>
  <si>
    <t>Michael Grace</t>
  </si>
  <si>
    <t>Yana Sorensen</t>
  </si>
  <si>
    <t>Darren Powers</t>
  </si>
  <si>
    <t>Joni Wasserman</t>
  </si>
  <si>
    <t>Dave Brooks</t>
  </si>
  <si>
    <t>Jenna Caffey</t>
  </si>
  <si>
    <t>Toby Swindell</t>
  </si>
  <si>
    <t>Peter McVee</t>
  </si>
  <si>
    <t>Charles Crestani</t>
  </si>
  <si>
    <t>Natalie Fritzler</t>
  </si>
  <si>
    <t>Maya Herman</t>
  </si>
  <si>
    <t>Laurel Beltran</t>
  </si>
  <si>
    <t>Sean Miller</t>
  </si>
  <si>
    <t>Chuck Sachs</t>
  </si>
  <si>
    <t>Aleksandra Gannaway</t>
  </si>
  <si>
    <t>Michael Dominguez</t>
  </si>
  <si>
    <t>Tamara Willingham</t>
  </si>
  <si>
    <t>Jack O'Briant</t>
  </si>
  <si>
    <t>Victoria Pisteka</t>
  </si>
  <si>
    <t>Cindy Stewart</t>
  </si>
  <si>
    <t>Joni Blumstein</t>
  </si>
  <si>
    <t>Brad Norvell</t>
  </si>
  <si>
    <t>Jim Radford</t>
  </si>
  <si>
    <t>Jennifer Jackson</t>
  </si>
  <si>
    <t>Dave Kipp</t>
  </si>
  <si>
    <t>Carlos Soltero</t>
  </si>
  <si>
    <t>Sue Ann Reed</t>
  </si>
  <si>
    <t>Arthur Wiediger</t>
  </si>
  <si>
    <t>Joy Smith</t>
  </si>
  <si>
    <t>Grant Carroll</t>
  </si>
  <si>
    <t>Skye Norling</t>
  </si>
  <si>
    <t>Erin Ashbrook</t>
  </si>
  <si>
    <t>John Huston</t>
  </si>
  <si>
    <t>Brian Stugart</t>
  </si>
  <si>
    <t>Randy Ferguson</t>
  </si>
  <si>
    <t>Edward Becker</t>
  </si>
  <si>
    <t>Scot Wooten</t>
  </si>
  <si>
    <t>Michael Nguyen</t>
  </si>
  <si>
    <t>Dan Reichenbach</t>
  </si>
  <si>
    <t>Jim Mitchum</t>
  </si>
  <si>
    <t>Bobby Trafton</t>
  </si>
  <si>
    <t>Frank Hawley</t>
  </si>
  <si>
    <t>Craig Leslie</t>
  </si>
  <si>
    <t>Steven Ward</t>
  </si>
  <si>
    <t>Deborah Brumfield</t>
  </si>
  <si>
    <t>Henia Zydlo</t>
  </si>
  <si>
    <t>Tracy Blumstein</t>
  </si>
  <si>
    <t>Steve Chapman</t>
  </si>
  <si>
    <t>Nicole Brennan</t>
  </si>
  <si>
    <t>David Smith</t>
  </si>
  <si>
    <t>Janet Lee</t>
  </si>
  <si>
    <t>Rick Wilson</t>
  </si>
  <si>
    <t>Carl Weiss</t>
  </si>
  <si>
    <t>Natalie Webber</t>
  </si>
  <si>
    <t>Juliana Krohn</t>
  </si>
  <si>
    <t>Thomas Boland</t>
  </si>
  <si>
    <t>Maria Zettner</t>
  </si>
  <si>
    <t>Duane Noonan</t>
  </si>
  <si>
    <t>Sean ODonnell</t>
  </si>
  <si>
    <t>Elizabeth Moffitt</t>
  </si>
  <si>
    <t>Brian Thompson</t>
  </si>
  <si>
    <t>Aaron Hawkins</t>
  </si>
  <si>
    <t>Matt Abelman</t>
  </si>
  <si>
    <t>Erin Mull</t>
  </si>
  <si>
    <t>Magdelene Morse</t>
  </si>
  <si>
    <t>Nora Paige</t>
  </si>
  <si>
    <t>Nicole Hansen</t>
  </si>
  <si>
    <t>Dan Lawera</t>
  </si>
  <si>
    <t>William Brown</t>
  </si>
  <si>
    <t>Denise Monton</t>
  </si>
  <si>
    <t>Berenike Kampe</t>
  </si>
  <si>
    <t>Dean Katz</t>
  </si>
  <si>
    <t>Corey Roper</t>
  </si>
  <si>
    <t>Don Miller</t>
  </si>
  <si>
    <t>Troy Staebel</t>
  </si>
  <si>
    <t>Liz Carlisle</t>
  </si>
  <si>
    <t>Bruce Degenhardt</t>
  </si>
  <si>
    <t>Naresj Patel</t>
  </si>
  <si>
    <t>Ann Chong</t>
  </si>
  <si>
    <t>Deanra Eno</t>
  </si>
  <si>
    <t>George Ashbrook</t>
  </si>
  <si>
    <t>Larry Hughes</t>
  </si>
  <si>
    <t>Jonathan Howell</t>
  </si>
  <si>
    <t>Roland Black</t>
  </si>
  <si>
    <t>Rob Williams</t>
  </si>
  <si>
    <t>John Lee</t>
  </si>
  <si>
    <t>Evan Minnotte</t>
  </si>
  <si>
    <t>Adam Hart</t>
  </si>
  <si>
    <t>Chuck Magee</t>
  </si>
  <si>
    <t>Joseph Holt</t>
  </si>
  <si>
    <t>Brendan Dodson</t>
  </si>
  <si>
    <t>Max Ludwig</t>
  </si>
  <si>
    <t>Linda Cazamias</t>
  </si>
  <si>
    <t>Cynthia Arntzen</t>
  </si>
  <si>
    <t>Brendan Murry</t>
  </si>
  <si>
    <t>Denny Joy</t>
  </si>
  <si>
    <t>Nathan Gelder</t>
  </si>
  <si>
    <t>Alan Barnes</t>
  </si>
  <si>
    <t>Nat Carroll</t>
  </si>
  <si>
    <t>Benjamin Patterson</t>
  </si>
  <si>
    <t>Emily Phan</t>
  </si>
  <si>
    <t>Jack Garza</t>
  </si>
  <si>
    <t>Susan MacKendrick</t>
  </si>
  <si>
    <t>Gary Hwang</t>
  </si>
  <si>
    <t>Patrick O'Donnell</t>
  </si>
  <si>
    <t>Bryan Mills</t>
  </si>
  <si>
    <t>Liz MacKendrick</t>
  </si>
  <si>
    <t>Cindy Schnelling</t>
  </si>
  <si>
    <t>Gary Mitchum</t>
  </si>
  <si>
    <t>Chris Cortes</t>
  </si>
  <si>
    <t>Bill Donatelli</t>
  </si>
  <si>
    <t>Patrick Jones</t>
  </si>
  <si>
    <t>Rick Reed</t>
  </si>
  <si>
    <t>Thea Hudgings</t>
  </si>
  <si>
    <t>Mark Packer</t>
  </si>
  <si>
    <t>Fred Wasserman</t>
  </si>
  <si>
    <t>Steve Carroll</t>
  </si>
  <si>
    <t>Andy Gerbode</t>
  </si>
  <si>
    <t>Tom Zandusky</t>
  </si>
  <si>
    <t>David Bremer</t>
  </si>
  <si>
    <t>Sean Christensen</t>
  </si>
  <si>
    <t>Lena Radford</t>
  </si>
  <si>
    <t>Claudia Miner</t>
  </si>
  <si>
    <t>Sung Shariari</t>
  </si>
  <si>
    <t>Neil Ducich</t>
  </si>
  <si>
    <t>Nathan Mautz</t>
  </si>
  <si>
    <t>Irene Maddox</t>
  </si>
  <si>
    <t>Sarah Jordon</t>
  </si>
  <si>
    <t>Anthony Garverick</t>
  </si>
  <si>
    <t>Julia West</t>
  </si>
  <si>
    <t>Sandra Glassco</t>
  </si>
  <si>
    <t>Sara Luxemburg</t>
  </si>
  <si>
    <t>Ricardo Block</t>
  </si>
  <si>
    <t>Ed Braxton</t>
  </si>
  <si>
    <t>Darrin Van Huff</t>
  </si>
  <si>
    <t>Beth Fritzler</t>
  </si>
  <si>
    <t>Randy Bradley</t>
  </si>
  <si>
    <t>Thomas Seio</t>
  </si>
  <si>
    <t>Valerie Jones</t>
  </si>
  <si>
    <t>Mick Brown</t>
  </si>
  <si>
    <t>Brosina Hoffman</t>
  </si>
  <si>
    <t>Theone Pippenger</t>
  </si>
  <si>
    <t>Kelly Andreada</t>
  </si>
  <si>
    <t>Tracy Hopkins</t>
  </si>
  <si>
    <t>Mike Gockenbach</t>
  </si>
  <si>
    <t>Rob Beeghly</t>
  </si>
  <si>
    <t>Valerie Dominguez</t>
  </si>
  <si>
    <t>Ivan Gibson</t>
  </si>
  <si>
    <t>Rick Duston</t>
  </si>
  <si>
    <t>Ken Lonsdale</t>
  </si>
  <si>
    <t>Justin Ellison</t>
  </si>
  <si>
    <t>Charlotte Melton</t>
  </si>
  <si>
    <t>Heather Kirkland</t>
  </si>
  <si>
    <t>Duane Benoit</t>
  </si>
  <si>
    <t>Evan Bailliet</t>
  </si>
  <si>
    <t>Roy Collins</t>
  </si>
  <si>
    <t>Ralph Knight</t>
  </si>
  <si>
    <t>Liz Price</t>
  </si>
  <si>
    <t>Maria Bertelson</t>
  </si>
  <si>
    <t>Guy Thornton</t>
  </si>
  <si>
    <t>Jeremy Lonsdale</t>
  </si>
  <si>
    <t>Rachel Payne</t>
  </si>
  <si>
    <t>Carlos Daly</t>
  </si>
  <si>
    <t>Nick Zandusky</t>
  </si>
  <si>
    <t>Ed Ludwig</t>
  </si>
  <si>
    <t>Shirley Jackson</t>
  </si>
  <si>
    <t>David Kendrick</t>
  </si>
  <si>
    <t>Edward Hooks</t>
  </si>
  <si>
    <t>Filia McAdams</t>
  </si>
  <si>
    <t>Janet Martin</t>
  </si>
  <si>
    <t>Astrea Jones</t>
  </si>
  <si>
    <t>Marc Crier</t>
  </si>
  <si>
    <t>Cathy Hwang</t>
  </si>
  <si>
    <t>Patrick Ryan</t>
  </si>
  <si>
    <t>Monica Federle</t>
  </si>
  <si>
    <t>Beth Thompson</t>
  </si>
  <si>
    <t>Pete Kriz</t>
  </si>
  <si>
    <t>Mark Haberlin</t>
  </si>
  <si>
    <t>Shahid Collister</t>
  </si>
  <si>
    <t>Craig Molinari</t>
  </si>
  <si>
    <t>Michelle Huthwaite</t>
  </si>
  <si>
    <t>Victoria Wilson</t>
  </si>
  <si>
    <t>David Flashing</t>
  </si>
  <si>
    <t>Matthew Clasen</t>
  </si>
  <si>
    <t>Toby Braunhardt</t>
  </si>
  <si>
    <t>Greg Guthrie</t>
  </si>
  <si>
    <t>Nora Pelletier</t>
  </si>
  <si>
    <t>Thomas Brumley</t>
  </si>
  <si>
    <t>Phillip Flathmann</t>
  </si>
  <si>
    <t>Katrina Bavinger</t>
  </si>
  <si>
    <t>Alan Hwang</t>
  </si>
  <si>
    <t>Amy Cox</t>
  </si>
  <si>
    <t>Julie Kriz</t>
  </si>
  <si>
    <t>Gene McClure</t>
  </si>
  <si>
    <t>Tracy Collins</t>
  </si>
  <si>
    <t>Eugene Barchas</t>
  </si>
  <si>
    <t>Robert Dilbeck</t>
  </si>
  <si>
    <t>Tom Prescott</t>
  </si>
  <si>
    <t>Eudokia Martin</t>
  </si>
  <si>
    <t>Ruben Ausman</t>
  </si>
  <si>
    <t>Jack Lebron</t>
  </si>
  <si>
    <t>Brad Eason</t>
  </si>
  <si>
    <t>Daniel Raglin</t>
  </si>
  <si>
    <t>Troy Blackwell</t>
  </si>
  <si>
    <t>Cari MacIntyre</t>
  </si>
  <si>
    <t>Dorothy Wardle</t>
  </si>
  <si>
    <t>Michael Oakman</t>
  </si>
  <si>
    <t>Matt Collister</t>
  </si>
  <si>
    <t>Hilary Holden</t>
  </si>
  <si>
    <t>Philip Fox</t>
  </si>
  <si>
    <t>Rick Hansen</t>
  </si>
  <si>
    <t>Michael Moore</t>
  </si>
  <si>
    <t>Hunter Lopez</t>
  </si>
  <si>
    <t>Lycoris Saunders</t>
  </si>
  <si>
    <t>Jennifer Ferguson</t>
  </si>
  <si>
    <t>Roy French</t>
  </si>
  <si>
    <t>Craig Rider</t>
  </si>
  <si>
    <t>Harold Pawlan</t>
  </si>
  <si>
    <t>Toby Knight</t>
  </si>
  <si>
    <t>Jennifer Braxton</t>
  </si>
  <si>
    <t>Susan Vittorini</t>
  </si>
  <si>
    <t>Kean Jones</t>
  </si>
  <si>
    <t>Eileen Kiefer</t>
  </si>
  <si>
    <t>Barry Franz</t>
  </si>
  <si>
    <t>MaryBeth Skach</t>
  </si>
  <si>
    <t>Patrick Gardner</t>
  </si>
  <si>
    <t>Julia Dunbar</t>
  </si>
  <si>
    <t>Bill Eplett</t>
  </si>
  <si>
    <t>Joel Eaton</t>
  </si>
  <si>
    <t>Cynthia Delaney</t>
  </si>
  <si>
    <t>Maribeth Schnelling</t>
  </si>
  <si>
    <t>Allen Rosenblatt</t>
  </si>
  <si>
    <t>Robert Waldorf</t>
  </si>
  <si>
    <t>Gene Hale</t>
  </si>
  <si>
    <t>total sales</t>
  </si>
  <si>
    <t>average sales</t>
  </si>
  <si>
    <t>highest discount offered</t>
  </si>
  <si>
    <t>lowest discount offered</t>
  </si>
  <si>
    <t xml:space="preserve">Quality Control </t>
  </si>
  <si>
    <t>Product Line Impact</t>
  </si>
  <si>
    <t>Low Impact</t>
  </si>
  <si>
    <t>Low Local Control Audit</t>
  </si>
  <si>
    <t>Medium Impact</t>
  </si>
  <si>
    <t>Medium Local Control Audit</t>
  </si>
  <si>
    <t>Major Local Control Audit</t>
  </si>
  <si>
    <t>COUNTIF Y</t>
  </si>
  <si>
    <t>COUNTIF N</t>
  </si>
  <si>
    <t>critical</t>
  </si>
  <si>
    <t>high</t>
  </si>
  <si>
    <t>low</t>
  </si>
  <si>
    <t>medium</t>
  </si>
  <si>
    <t>data filter</t>
  </si>
  <si>
    <t>Sum of Profit</t>
  </si>
  <si>
    <t>Row Labels</t>
  </si>
  <si>
    <t>Grand Total</t>
  </si>
  <si>
    <t>Column Labels</t>
  </si>
  <si>
    <t>Sum of Unit Price</t>
  </si>
  <si>
    <t>Sum of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</si>
</sst>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14" fontId="0" fillId="0" borderId="0" xfId="1" applyNumberFormat="1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0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5" xfId="0" applyBorder="1"/>
    <xf numFmtId="14" fontId="0" fillId="0" borderId="5" xfId="1" applyNumberFormat="1" applyFont="1" applyBorder="1"/>
    <xf numFmtId="10" fontId="0" fillId="0" borderId="10" xfId="0" applyNumberFormat="1" applyBorder="1"/>
    <xf numFmtId="0" fontId="0" fillId="0" borderId="11" xfId="0" applyBorder="1"/>
    <xf numFmtId="0" fontId="0" fillId="0" borderId="12" xfId="0" applyBorder="1"/>
    <xf numFmtId="14" fontId="0" fillId="0" borderId="12" xfId="1" applyNumberFormat="1" applyFont="1" applyBorder="1"/>
    <xf numFmtId="10" fontId="0" fillId="0" borderId="13" xfId="0" applyNumberFormat="1" applyBorder="1"/>
  </cellXfs>
  <cellStyles count="2">
    <cellStyle name="Normal" xfId="0" builtinId="0"/>
    <cellStyle name="Percent" xfId="1" builtinId="5"/>
  </cellStyles>
  <dxfs count="23">
    <dxf>
      <numFmt numFmtId="14" formatCode="0.00%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 /><Relationship Id="rId3" Type="http://schemas.openxmlformats.org/officeDocument/2006/relationships/worksheet" Target="worksheets/sheet3.xml" /><Relationship Id="rId7" Type="http://schemas.openxmlformats.org/officeDocument/2006/relationships/pivotCacheDefinition" Target="pivotCache/pivotCacheDefinition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calcChain" Target="calcChain.xml" /><Relationship Id="rId5" Type="http://schemas.openxmlformats.org/officeDocument/2006/relationships/worksheet" Target="worksheets/sheet5.xml" /><Relationship Id="rId10" Type="http://schemas.openxmlformats.org/officeDocument/2006/relationships/sharedStrings" Target="sharedStrings.xml" /><Relationship Id="rId4" Type="http://schemas.openxmlformats.org/officeDocument/2006/relationships/worksheet" Target="worksheets/sheet4.xml" /><Relationship Id="rId9" Type="http://schemas.openxmlformats.org/officeDocument/2006/relationships/styles" Target="style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[jenna jackson assignment BMSP4004.xlsx]Trading analysis!PivotTable4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Product</a:t>
            </a:r>
            <a:r>
              <a:rPr lang="en-GB" baseline="0"/>
              <a:t> category verses profit verses unit price verses product sub category verses sales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'Trading analysis'!$B$3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'Trading analysis'!$A$4:$A$24</c:f>
              <c:multiLvlStrCache>
                <c:ptCount val="17"/>
                <c:lvl>
                  <c:pt idx="0">
                    <c:v>Bookcases</c:v>
                  </c:pt>
                  <c:pt idx="1">
                    <c:v>Chairs &amp; Chairmats</c:v>
                  </c:pt>
                  <c:pt idx="2">
                    <c:v>Office Furnishings</c:v>
                  </c:pt>
                  <c:pt idx="3">
                    <c:v>Tables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Envelopes</c:v>
                  </c:pt>
                  <c:pt idx="7">
                    <c:v>Labels</c:v>
                  </c:pt>
                  <c:pt idx="8">
                    <c:v>Paper</c:v>
                  </c:pt>
                  <c:pt idx="9">
                    <c:v>Pens &amp; Art Supplies</c:v>
                  </c:pt>
                  <c:pt idx="10">
                    <c:v>Rubber Bands</c:v>
                  </c:pt>
                  <c:pt idx="11">
                    <c:v>Scissors, Rulers and Trimmers</c:v>
                  </c:pt>
                  <c:pt idx="12">
                    <c:v>Storage &amp; Organization</c:v>
                  </c:pt>
                  <c:pt idx="13">
                    <c:v>Computer Peripherals</c:v>
                  </c:pt>
                  <c:pt idx="14">
                    <c:v>Copiers and Fax</c:v>
                  </c:pt>
                  <c:pt idx="15">
                    <c:v>Office Machines</c:v>
                  </c:pt>
                  <c:pt idx="16">
                    <c:v>Telephones and Communication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13">
                    <c:v>Technology</c:v>
                  </c:pt>
                </c:lvl>
              </c:multiLvlStrCache>
            </c:multiLvlStrRef>
          </c:cat>
          <c:val>
            <c:numRef>
              <c:f>'Trading analysis'!$B$4:$B$24</c:f>
              <c:numCache>
                <c:formatCode>General</c:formatCode>
                <c:ptCount val="17"/>
                <c:pt idx="0">
                  <c:v>-7652.1100000000006</c:v>
                </c:pt>
                <c:pt idx="1">
                  <c:v>24061.62</c:v>
                </c:pt>
                <c:pt idx="2">
                  <c:v>12767.009999999998</c:v>
                </c:pt>
                <c:pt idx="3">
                  <c:v>-1731.0399999999984</c:v>
                </c:pt>
                <c:pt idx="4">
                  <c:v>8000.8599999999988</c:v>
                </c:pt>
                <c:pt idx="5">
                  <c:v>40811.430000000015</c:v>
                </c:pt>
                <c:pt idx="6">
                  <c:v>3487.2799999999997</c:v>
                </c:pt>
                <c:pt idx="7">
                  <c:v>1064.8999999999999</c:v>
                </c:pt>
                <c:pt idx="8">
                  <c:v>6684.4500000000007</c:v>
                </c:pt>
                <c:pt idx="9">
                  <c:v>601.38000000000011</c:v>
                </c:pt>
                <c:pt idx="10">
                  <c:v>43.629999999999995</c:v>
                </c:pt>
                <c:pt idx="11">
                  <c:v>-493.40000000000003</c:v>
                </c:pt>
                <c:pt idx="12">
                  <c:v>5999.4700000000012</c:v>
                </c:pt>
                <c:pt idx="13">
                  <c:v>8775.3100000000049</c:v>
                </c:pt>
                <c:pt idx="14">
                  <c:v>-448.25999999999658</c:v>
                </c:pt>
                <c:pt idx="15">
                  <c:v>56788.639999999992</c:v>
                </c:pt>
                <c:pt idx="16">
                  <c:v>37588.969999999994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53-4D6D-A04E-B05641D23EEF}"/>
            </c:ext>
          </c:extLst>
        </c:ser>
        <c:ser>
          <c:idx val="1"/>
          <c:order val="1"/>
          <c:tx>
            <c:strRef>
              <c:f>'Trading analysis'!$C$3</c:f>
              <c:strCache>
                <c:ptCount val="1"/>
                <c:pt idx="0">
                  <c:v>Sum of Unit Price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'Trading analysis'!$A$4:$A$24</c:f>
              <c:multiLvlStrCache>
                <c:ptCount val="17"/>
                <c:lvl>
                  <c:pt idx="0">
                    <c:v>Bookcases</c:v>
                  </c:pt>
                  <c:pt idx="1">
                    <c:v>Chairs &amp; Chairmats</c:v>
                  </c:pt>
                  <c:pt idx="2">
                    <c:v>Office Furnishings</c:v>
                  </c:pt>
                  <c:pt idx="3">
                    <c:v>Tables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Envelopes</c:v>
                  </c:pt>
                  <c:pt idx="7">
                    <c:v>Labels</c:v>
                  </c:pt>
                  <c:pt idx="8">
                    <c:v>Paper</c:v>
                  </c:pt>
                  <c:pt idx="9">
                    <c:v>Pens &amp; Art Supplies</c:v>
                  </c:pt>
                  <c:pt idx="10">
                    <c:v>Rubber Bands</c:v>
                  </c:pt>
                  <c:pt idx="11">
                    <c:v>Scissors, Rulers and Trimmers</c:v>
                  </c:pt>
                  <c:pt idx="12">
                    <c:v>Storage &amp; Organization</c:v>
                  </c:pt>
                  <c:pt idx="13">
                    <c:v>Computer Peripherals</c:v>
                  </c:pt>
                  <c:pt idx="14">
                    <c:v>Copiers and Fax</c:v>
                  </c:pt>
                  <c:pt idx="15">
                    <c:v>Office Machines</c:v>
                  </c:pt>
                  <c:pt idx="16">
                    <c:v>Telephones and Communication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13">
                    <c:v>Technology</c:v>
                  </c:pt>
                </c:lvl>
              </c:multiLvlStrCache>
            </c:multiLvlStrRef>
          </c:cat>
          <c:val>
            <c:numRef>
              <c:f>'Trading analysis'!$C$4:$C$24</c:f>
              <c:numCache>
                <c:formatCode>General</c:formatCode>
                <c:ptCount val="17"/>
                <c:pt idx="0">
                  <c:v>4734.8999999999987</c:v>
                </c:pt>
                <c:pt idx="1">
                  <c:v>8263.2599999999911</c:v>
                </c:pt>
                <c:pt idx="2">
                  <c:v>3086.7099999999987</c:v>
                </c:pt>
                <c:pt idx="3">
                  <c:v>7685.4199999999973</c:v>
                </c:pt>
                <c:pt idx="4">
                  <c:v>3116.4899999999993</c:v>
                </c:pt>
                <c:pt idx="5">
                  <c:v>8228.3799999999937</c:v>
                </c:pt>
                <c:pt idx="6">
                  <c:v>951.27000000000032</c:v>
                </c:pt>
                <c:pt idx="7">
                  <c:v>214.84000000000006</c:v>
                </c:pt>
                <c:pt idx="8">
                  <c:v>1775.9300000000014</c:v>
                </c:pt>
                <c:pt idx="9">
                  <c:v>697.76999999999975</c:v>
                </c:pt>
                <c:pt idx="10">
                  <c:v>42.91</c:v>
                </c:pt>
                <c:pt idx="11">
                  <c:v>135.11000000000004</c:v>
                </c:pt>
                <c:pt idx="12">
                  <c:v>5978.6499999999978</c:v>
                </c:pt>
                <c:pt idx="13">
                  <c:v>3507.6799999999994</c:v>
                </c:pt>
                <c:pt idx="14">
                  <c:v>11049.909999999998</c:v>
                </c:pt>
                <c:pt idx="15">
                  <c:v>27051.49000000002</c:v>
                </c:pt>
                <c:pt idx="16">
                  <c:v>10505.959999999981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53-4D6D-A04E-B05641D23EEF}"/>
            </c:ext>
          </c:extLst>
        </c:ser>
        <c:ser>
          <c:idx val="2"/>
          <c:order val="2"/>
          <c:tx>
            <c:strRef>
              <c:f>'Trading analysis'!$D$3</c:f>
              <c:strCache>
                <c:ptCount val="1"/>
                <c:pt idx="0">
                  <c:v>Sum of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'Trading analysis'!$A$4:$A$24</c:f>
              <c:multiLvlStrCache>
                <c:ptCount val="17"/>
                <c:lvl>
                  <c:pt idx="0">
                    <c:v>Bookcases</c:v>
                  </c:pt>
                  <c:pt idx="1">
                    <c:v>Chairs &amp; Chairmats</c:v>
                  </c:pt>
                  <c:pt idx="2">
                    <c:v>Office Furnishings</c:v>
                  </c:pt>
                  <c:pt idx="3">
                    <c:v>Tables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Envelopes</c:v>
                  </c:pt>
                  <c:pt idx="7">
                    <c:v>Labels</c:v>
                  </c:pt>
                  <c:pt idx="8">
                    <c:v>Paper</c:v>
                  </c:pt>
                  <c:pt idx="9">
                    <c:v>Pens &amp; Art Supplies</c:v>
                  </c:pt>
                  <c:pt idx="10">
                    <c:v>Rubber Bands</c:v>
                  </c:pt>
                  <c:pt idx="11">
                    <c:v>Scissors, Rulers and Trimmers</c:v>
                  </c:pt>
                  <c:pt idx="12">
                    <c:v>Storage &amp; Organization</c:v>
                  </c:pt>
                  <c:pt idx="13">
                    <c:v>Computer Peripherals</c:v>
                  </c:pt>
                  <c:pt idx="14">
                    <c:v>Copiers and Fax</c:v>
                  </c:pt>
                  <c:pt idx="15">
                    <c:v>Office Machines</c:v>
                  </c:pt>
                  <c:pt idx="16">
                    <c:v>Telephones and Communication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13">
                    <c:v>Technology</c:v>
                  </c:pt>
                </c:lvl>
              </c:multiLvlStrCache>
            </c:multiLvlStrRef>
          </c:cat>
          <c:val>
            <c:numRef>
              <c:f>'Trading analysis'!$D$4:$D$24</c:f>
              <c:numCache>
                <c:formatCode>General</c:formatCode>
                <c:ptCount val="17"/>
                <c:pt idx="0">
                  <c:v>136805.10000000003</c:v>
                </c:pt>
                <c:pt idx="1">
                  <c:v>207415.85</c:v>
                </c:pt>
                <c:pt idx="2">
                  <c:v>80751.67</c:v>
                </c:pt>
                <c:pt idx="3">
                  <c:v>171419.97199999995</c:v>
                </c:pt>
                <c:pt idx="4">
                  <c:v>69719.260000000009</c:v>
                </c:pt>
                <c:pt idx="5">
                  <c:v>130664.60999999996</c:v>
                </c:pt>
                <c:pt idx="6">
                  <c:v>13729.599999999999</c:v>
                </c:pt>
                <c:pt idx="7">
                  <c:v>6073.9500000000025</c:v>
                </c:pt>
                <c:pt idx="8">
                  <c:v>46308.9</c:v>
                </c:pt>
                <c:pt idx="9">
                  <c:v>18069.579999999987</c:v>
                </c:pt>
                <c:pt idx="10">
                  <c:v>1272.8500000000001</c:v>
                </c:pt>
                <c:pt idx="11">
                  <c:v>3441.2799999999993</c:v>
                </c:pt>
                <c:pt idx="12">
                  <c:v>129426.84999999999</c:v>
                </c:pt>
                <c:pt idx="13">
                  <c:v>87497.579999999987</c:v>
                </c:pt>
                <c:pt idx="14">
                  <c:v>95339.93</c:v>
                </c:pt>
                <c:pt idx="15">
                  <c:v>313138.69999999995</c:v>
                </c:pt>
                <c:pt idx="16">
                  <c:v>233622.38950000011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53-4D6D-A04E-B05641D23E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56913560"/>
        <c:axId val="656912904"/>
        <c:axId val="0"/>
      </c:bar3DChart>
      <c:catAx>
        <c:axId val="656913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12904"/>
        <c:crosses val="autoZero"/>
        <c:auto val="1"/>
        <c:lblAlgn val="ctr"/>
        <c:lblOffset val="100"/>
        <c:noMultiLvlLbl val="0"/>
      </c:catAx>
      <c:valAx>
        <c:axId val="656912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13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376236</xdr:colOff>
      <xdr:row>7</xdr:row>
      <xdr:rowOff>104775</xdr:rowOff>
    </xdr:from>
    <xdr:to>
      <xdr:col>13</xdr:col>
      <xdr:colOff>609599</xdr:colOff>
      <xdr:row>26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8E6D89B-3565-4E12-9E79-1DFF1D7293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 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cus Ciaburri (1908095)" refreshedDate="43801.521424421298" createdVersion="6" refreshedVersion="6" minRefreshableVersion="3" recordCount="901" xr:uid="{CA7444F4-A78C-484F-824D-68876E87A9B4}">
  <cacheSource type="worksheet">
    <worksheetSource name="Table1"/>
  </cacheSource>
  <cacheFields count="19">
    <cacheField name="Order ID" numFmtId="0">
      <sharedItems containsSemiMixedTypes="0" containsString="0" containsNumber="1" containsInteger="1" minValue="69" maxValue="45824"/>
    </cacheField>
    <cacheField name="Returns" numFmtId="0">
      <sharedItems/>
    </cacheField>
    <cacheField name="Order Date" numFmtId="14">
      <sharedItems containsSemiMixedTypes="0" containsNonDate="0" containsDate="1" containsString="0" minDate="2018-01-02T00:00:00" maxDate="2018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3.77" maxValue="89061.05"/>
    </cacheField>
    <cacheField name="Discount" numFmtId="0">
      <sharedItems containsSemiMixedTypes="0" containsString="0" containsNumber="1" minValue="0" maxValue="20.7"/>
    </cacheField>
    <cacheField name="Ship Mode" numFmtId="0">
      <sharedItems/>
    </cacheField>
    <cacheField name="Profit" numFmtId="0">
      <sharedItems containsSemiMixedTypes="0" containsString="0" containsNumber="1" minValue="-11769.17" maxValue="27220.69" count="894">
        <n v="27220.69"/>
        <n v="14440.39"/>
        <n v="7513.88"/>
        <n v="-11053.6"/>
        <n v="10951.31"/>
        <n v="-734.33"/>
        <n v="8249.86"/>
        <n v="9373.9599999999991"/>
        <n v="6227.33"/>
        <n v="2048.63"/>
        <n v="7416.43"/>
        <n v="6523.26"/>
        <n v="8734.8799999999992"/>
        <n v="4913.16"/>
        <n v="545.70000000000005"/>
        <n v="3407.73"/>
        <n v="-3971.06"/>
        <n v="5034.1499999999996"/>
        <n v="4963.8900000000003"/>
        <n v="4161.9799999999996"/>
        <n v="4089.27"/>
        <n v="-1596.75"/>
        <n v="-169.23"/>
        <n v="2808.22"/>
        <n v="2699.67"/>
        <n v="5081.87"/>
        <n v="183.9"/>
        <n v="3857.43"/>
        <n v="1240.25"/>
        <n v="965.48"/>
        <n v="1049.03"/>
        <n v="-381.16"/>
        <n v="325.29000000000002"/>
        <n v="2428.59"/>
        <n v="-3465.07"/>
        <n v="2154.0700000000002"/>
        <n v="-163.63"/>
        <n v="-686.45"/>
        <n v="772.04"/>
        <n v="-4991.42"/>
        <n v="2593.14"/>
        <n v="2539.46"/>
        <n v="2497.94"/>
        <n v="2267.2199999999998"/>
        <n v="2008.71"/>
        <n v="1947.67"/>
        <n v="1383.24"/>
        <n v="2347.1799999999998"/>
        <n v="2992.8"/>
        <n v="-1303.5999999999999"/>
        <n v="2070.62"/>
        <n v="1385.35"/>
        <n v="-2561.3200000000002"/>
        <n v="2998.88"/>
        <n v="-207.28"/>
        <n v="2031.51"/>
        <n v="1769.81"/>
        <n v="1150.33"/>
        <n v="1871.26"/>
        <n v="906.8"/>
        <n v="1820.95"/>
        <n v="2574.12"/>
        <n v="1541.68"/>
        <n v="1117.24"/>
        <n v="1717.89"/>
        <n v="1653.6"/>
        <n v="1151.69"/>
        <n v="1623.7"/>
        <n v="912.48"/>
        <n v="846.23"/>
        <n v="1116.02"/>
        <n v="1636.41"/>
        <n v="781.03"/>
        <n v="-194.83"/>
        <n v="-1195.1199999999999"/>
        <n v="1232.79"/>
        <n v="1312.34"/>
        <n v="1374.95"/>
        <n v="-2110.56"/>
        <n v="1585.5"/>
        <n v="1585.48"/>
        <n v="-1764.29"/>
        <n v="432.98"/>
        <n v="-459.86"/>
        <n v="1539.59"/>
        <n v="1726.66"/>
        <n v="1365.28"/>
        <n v="103.83"/>
        <n v="788.79"/>
        <n v="-115.08"/>
        <n v="-439.62"/>
        <n v="1521.31"/>
        <n v="1379.76"/>
        <n v="650.29999999999995"/>
        <n v="930.99"/>
        <n v="1465.87"/>
        <n v="567.59"/>
        <n v="636.20000000000005"/>
        <n v="531.69000000000005"/>
        <n v="-1390.53"/>
        <n v="-189.35"/>
        <n v="1090.43"/>
        <n v="190.14"/>
        <n v="1054.93"/>
        <n v="1951.3"/>
        <n v="1371.67"/>
        <n v="-229.68"/>
        <n v="1771.15"/>
        <n v="468.27"/>
        <n v="653.67999999999995"/>
        <n v="-641.09"/>
        <n v="983.55"/>
        <n v="1371.74"/>
        <n v="943"/>
        <n v="-715.78"/>
        <n v="1162.76"/>
        <n v="1929.58"/>
        <n v="1228.8900000000001"/>
        <n v="1719.47"/>
        <n v="841.73"/>
        <n v="1336.96"/>
        <n v="-229.79"/>
        <n v="-477.66"/>
        <n v="1031.32"/>
        <n v="671.95"/>
        <n v="480.57"/>
        <n v="202.25"/>
        <n v="1369.09"/>
        <n v="565.17999999999995"/>
        <n v="112.44"/>
        <n v="-3061.82"/>
        <n v="-457.73"/>
        <n v="349.47"/>
        <n v="-1396.22"/>
        <n v="326.25"/>
        <n v="-178.54"/>
        <n v="403.81"/>
        <n v="521.69000000000005"/>
        <n v="-11769.17"/>
        <n v="315.33"/>
        <n v="232.44"/>
        <n v="-168.14"/>
        <n v="-7838.33"/>
        <n v="282.18"/>
        <n v="252.77"/>
        <n v="394.35"/>
        <n v="588.54"/>
        <n v="-855.03"/>
        <n v="591.91"/>
        <n v="925.95"/>
        <n v="349.22"/>
        <n v="286.01"/>
        <n v="1046.69"/>
        <n v="603.46"/>
        <n v="-973.3"/>
        <n v="1166.4000000000001"/>
        <n v="872.13"/>
        <n v="-78.36"/>
        <n v="-260.41000000000003"/>
        <n v="-720.2"/>
        <n v="251.54"/>
        <n v="-612.94000000000005"/>
        <n v="832.62"/>
        <n v="1315.75"/>
        <n v="377.15"/>
        <n v="884.08"/>
        <n v="722.24"/>
        <n v="966.81"/>
        <n v="510.49"/>
        <n v="-368.02"/>
        <n v="234.61"/>
        <n v="-373.09"/>
        <n v="-741.81"/>
        <n v="911.66"/>
        <n v="670.96"/>
        <n v="553.70000000000005"/>
        <n v="-321.51"/>
        <n v="416.67"/>
        <n v="417.47"/>
        <n v="1160.58"/>
        <n v="-547.89"/>
        <n v="-937.06"/>
        <n v="25.04"/>
        <n v="13.01"/>
        <n v="1040.6500000000001"/>
        <n v="748.2"/>
        <n v="773.36"/>
        <n v="355.93"/>
        <n v="660.63"/>
        <n v="544.04"/>
        <n v="524.88"/>
        <n v="320.10000000000002"/>
        <n v="-220.05"/>
        <n v="921.41"/>
        <n v="473.39"/>
        <n v="231.49"/>
        <n v="273.27"/>
        <n v="-69.78"/>
        <n v="569.08000000000004"/>
        <n v="-1.63"/>
        <n v="337.04"/>
        <n v="33.770000000000003"/>
        <n v="396.97"/>
        <n v="32.75"/>
        <n v="-62.29"/>
        <n v="1043.43"/>
        <n v="684.9"/>
        <n v="218.87"/>
        <n v="1012.67"/>
        <n v="542.25"/>
        <n v="-584.6"/>
        <n v="371.41"/>
        <n v="372.36"/>
        <n v="267.10000000000002"/>
        <n v="140.91"/>
        <n v="-374.96"/>
        <n v="359.83"/>
        <n v="807.62"/>
        <n v="-4654.7299999999996"/>
        <n v="627.85"/>
        <n v="12.95"/>
        <n v="129.94999999999999"/>
        <n v="482.45"/>
        <n v="-182.07"/>
        <n v="-924.99"/>
        <n v="374.82"/>
        <n v="-2213.75"/>
        <n v="-7.01"/>
        <n v="382.39"/>
        <n v="-533.23"/>
        <n v="339.17"/>
        <n v="206.35"/>
        <n v="523.42999999999995"/>
        <n v="61"/>
        <n v="590.35"/>
        <n v="366.51"/>
        <n v="-52.92"/>
        <n v="314.83999999999997"/>
        <n v="829.73"/>
        <n v="118.15"/>
        <n v="109.84"/>
        <n v="-971.36"/>
        <n v="-969.05"/>
        <n v="452.49"/>
        <n v="377.81"/>
        <n v="520.69000000000005"/>
        <n v="-533.69000000000005"/>
        <n v="-57.54"/>
        <n v="501.59"/>
        <n v="214.29"/>
        <n v="672.37"/>
        <n v="-485.55"/>
        <n v="180.88"/>
        <n v="-224.2"/>
        <n v="622.89"/>
        <n v="-43"/>
        <n v="118.82"/>
        <n v="-54.63"/>
        <n v="836.51"/>
        <n v="211.09"/>
        <n v="439.77"/>
        <n v="236.61"/>
        <n v="617.05999999999995"/>
        <n v="475.26"/>
        <n v="-175.18"/>
        <n v="-580.32000000000005"/>
        <n v="-40.72"/>
        <n v="699.31"/>
        <n v="233.56"/>
        <n v="202.87"/>
        <n v="426.44"/>
        <n v="271.45"/>
        <n v="363"/>
        <n v="-193.58"/>
        <n v="598.20000000000005"/>
        <n v="-340.98"/>
        <n v="511.51"/>
        <n v="107.31"/>
        <n v="-13.77"/>
        <n v="4.75"/>
        <n v="172.33"/>
        <n v="4.6900000000000004"/>
        <n v="-154.24"/>
        <n v="490.28"/>
        <n v="168.24"/>
        <n v="218.48"/>
        <n v="-1212.55"/>
        <n v="-172.55"/>
        <n v="308.67"/>
        <n v="-221.5"/>
        <n v="-80.83"/>
        <n v="-279.44"/>
        <n v="-407.85"/>
        <n v="310.93"/>
        <n v="293.14"/>
        <n v="497.11"/>
        <n v="507.58"/>
        <n v="511.69"/>
        <n v="257.58999999999997"/>
        <n v="21.98"/>
        <n v="-193.44"/>
        <n v="304.42"/>
        <n v="72.78"/>
        <n v="18.59"/>
        <n v="323.32"/>
        <n v="95.15"/>
        <n v="203.44"/>
        <n v="425.07"/>
        <n v="98.12"/>
        <n v="200.53"/>
        <n v="23.97"/>
        <n v="-89.5"/>
        <n v="-127.56"/>
        <n v="67.599999999999994"/>
        <n v="-219.93"/>
        <n v="-568.71"/>
        <n v="87.03"/>
        <n v="-209.61"/>
        <n v="339.58"/>
        <n v="208.06"/>
        <n v="-563.86"/>
        <n v="-127.11"/>
        <n v="-335.06"/>
        <n v="-65.209999999999994"/>
        <n v="-103.11"/>
        <n v="310.22000000000003"/>
        <n v="253.94"/>
        <n v="186.05"/>
        <n v="-693.33"/>
        <n v="192.38"/>
        <n v="309.31"/>
        <n v="-60.66"/>
        <n v="-763.8"/>
        <n v="105.7"/>
        <n v="187.2"/>
        <n v="-4.34"/>
        <n v="-13.1"/>
        <n v="-21.9"/>
        <n v="287.99"/>
        <n v="-76.89"/>
        <n v="365.79"/>
        <n v="-23.83"/>
        <n v="78.98"/>
        <n v="-1148.19"/>
        <n v="373.67"/>
        <n v="-144.19999999999999"/>
        <n v="151.24"/>
        <n v="35.29"/>
        <n v="-42.1"/>
        <n v="-45.1"/>
        <n v="-1.68"/>
        <n v="67.14"/>
        <n v="-83.95"/>
        <n v="-149.46"/>
        <n v="9.06"/>
        <n v="296.06"/>
        <n v="355"/>
        <n v="-208.43"/>
        <n v="-83.75"/>
        <n v="-132.91"/>
        <n v="-58.13"/>
        <n v="158.18"/>
        <n v="175.07"/>
        <n v="4.3899999999999997"/>
        <n v="-191.22"/>
        <n v="-20.25"/>
        <n v="-517.47"/>
        <n v="-133.71"/>
        <n v="-539.59"/>
        <n v="220.04"/>
        <n v="401.07"/>
        <n v="-96.34"/>
        <n v="-295.43"/>
        <n v="223.44"/>
        <n v="-212.55"/>
        <n v="31.17"/>
        <n v="67.11"/>
        <n v="146.51"/>
        <n v="-1163.21"/>
        <n v="122.21"/>
        <n v="370.23"/>
        <n v="43.97"/>
        <n v="-34.29"/>
        <n v="103.13"/>
        <n v="49.79"/>
        <n v="-270.85000000000002"/>
        <n v="-314.42"/>
        <n v="-803.08"/>
        <n v="-93.16"/>
        <n v="-490.84"/>
        <n v="48.76"/>
        <n v="92.34"/>
        <n v="218.89"/>
        <n v="267.67"/>
        <n v="187.57"/>
        <n v="185.04"/>
        <n v="-160.56"/>
        <n v="-26.32"/>
        <n v="-97.28"/>
        <n v="-118.8"/>
        <n v="207.3"/>
        <n v="274.89999999999998"/>
        <n v="-21.65"/>
        <n v="108"/>
        <n v="122.29"/>
        <n v="-458.74"/>
        <n v="60.27"/>
        <n v="-175.13"/>
        <n v="-112.24"/>
        <n v="126.13"/>
        <n v="-268.66000000000003"/>
        <n v="-6.61"/>
        <n v="211.59"/>
        <n v="-148.85"/>
        <n v="44.71"/>
        <n v="75.010000000000005"/>
        <n v="117.73"/>
        <n v="82.59"/>
        <n v="135.37"/>
        <n v="-121.75"/>
        <n v="-129.97"/>
        <n v="163.63"/>
        <n v="253.5"/>
        <n v="152.6"/>
        <n v="-449.04"/>
        <n v="-62.28"/>
        <n v="143.79"/>
        <n v="-209.6"/>
        <n v="76.430000000000007"/>
        <n v="-19.329999999999998"/>
        <n v="192.39"/>
        <n v="-107.51"/>
        <n v="181.02"/>
        <n v="-264.94"/>
        <n v="89.45"/>
        <n v="-267.86"/>
        <n v="-76.86"/>
        <n v="-326.97000000000003"/>
        <n v="-82.5"/>
        <n v="69.63"/>
        <n v="-164.25"/>
        <n v="-170.98"/>
        <n v="-59.06"/>
        <n v="147.08000000000001"/>
        <n v="216.43"/>
        <n v="52.59"/>
        <n v="168.54"/>
        <n v="-149.91999999999999"/>
        <n v="32.340000000000003"/>
        <n v="-135.46"/>
        <n v="-179.36"/>
        <n v="29.98"/>
        <n v="-236.43"/>
        <n v="107.11"/>
        <n v="82.96"/>
        <n v="198.94"/>
        <n v="106.71"/>
        <n v="-43.52"/>
        <n v="-222.82"/>
        <n v="38.229999999999997"/>
        <n v="213.38"/>
        <n v="122.54"/>
        <n v="197.76"/>
        <n v="72.510000000000005"/>
        <n v="78.2"/>
        <n v="-851.09"/>
        <n v="14.48"/>
        <n v="-116.76"/>
        <n v="-76.180000000000007"/>
        <n v="61.57"/>
        <n v="107.38"/>
        <n v="107.74"/>
        <n v="-190.49"/>
        <n v="-377.9"/>
        <n v="161.13"/>
        <n v="-60.73"/>
        <n v="167.18"/>
        <n v="186.64"/>
        <n v="75.61"/>
        <n v="-92.58"/>
        <n v="-48.97"/>
        <n v="-155.21"/>
        <n v="44.1"/>
        <n v="-47.28"/>
        <n v="114.02"/>
        <n v="65.63"/>
        <n v="-76.989999999999995"/>
        <n v="-97.47"/>
        <n v="-131.03"/>
        <n v="-26.05"/>
        <n v="230.02"/>
        <n v="-31.39"/>
        <n v="-8.08"/>
        <n v="190.6"/>
        <n v="2.69"/>
        <n v="-266.22000000000003"/>
        <n v="-244.47"/>
        <n v="128.03"/>
        <n v="-411.65"/>
        <n v="-201.28"/>
        <n v="-21.26"/>
        <n v="11.65"/>
        <n v="116.8"/>
        <n v="-83.96"/>
        <n v="-144.27000000000001"/>
        <n v="-9.11"/>
        <n v="-4.46"/>
        <n v="151.27000000000001"/>
        <n v="60.06"/>
        <n v="-15.3"/>
        <n v="-44.92"/>
        <n v="-218.77"/>
        <n v="-170.18"/>
        <n v="-17.75"/>
        <n v="-1.44"/>
        <n v="-157.28"/>
        <n v="81.96"/>
        <n v="9.41"/>
        <n v="-172.17"/>
        <n v="-279.93"/>
        <n v="54.9"/>
        <n v="-522.78"/>
        <n v="20.43"/>
        <n v="-82.83"/>
        <n v="-66.48"/>
        <n v="-160.94999999999999"/>
        <n v="-46.12"/>
        <n v="-63.81"/>
        <n v="-90.21"/>
        <n v="-82.64"/>
        <n v="128.28"/>
        <n v="-479.08"/>
        <n v="47.14"/>
        <n v="-186.13"/>
        <n v="290.31"/>
        <n v="-50.43"/>
        <n v="137.47"/>
        <n v="-111.34"/>
        <n v="-141.12"/>
        <n v="-113.45"/>
        <n v="-322.95"/>
        <n v="-420.59"/>
        <n v="-89.47"/>
        <n v="-108.19"/>
        <n v="-114.2"/>
        <n v="-133.69999999999999"/>
        <n v="-72.930000000000007"/>
        <n v="98.44"/>
        <n v="-211.54"/>
        <n v="-62.43"/>
        <n v="-99.55"/>
        <n v="117.38"/>
        <n v="-106.4"/>
        <n v="9.33"/>
        <n v="-54.57"/>
        <n v="-65.430000000000007"/>
        <n v="-107.59"/>
        <n v="-33.19"/>
        <n v="-22.37"/>
        <n v="29.24"/>
        <n v="-52.33"/>
        <n v="-48.57"/>
        <n v="78.05"/>
        <n v="-16.3"/>
        <n v="90.86"/>
        <n v="-69.23"/>
        <n v="-131.08000000000001"/>
        <n v="173.89"/>
        <n v="-18.190000000000001"/>
        <n v="49.66"/>
        <n v="58.23"/>
        <n v="-131.85"/>
        <n v="-92.1"/>
        <n v="-282.61"/>
        <n v="111.75"/>
        <n v="-88.35"/>
        <n v="-135.4"/>
        <n v="38.06"/>
        <n v="114.1"/>
        <n v="-159.86000000000001"/>
        <n v="-92.96"/>
        <n v="-103.65"/>
        <n v="-36.770000000000003"/>
        <n v="-84.93"/>
        <n v="-38.89"/>
        <n v="-2088.6799999999998"/>
        <n v="123.02"/>
        <n v="-125.29"/>
        <n v="21.78"/>
        <n v="-1987.49"/>
        <n v="-80.75"/>
        <n v="-127.05"/>
        <n v="-165.45"/>
        <n v="-99.08"/>
        <n v="-92.07"/>
        <n v="-135.74"/>
        <n v="-49.31"/>
        <n v="77.33"/>
        <n v="81.91"/>
        <n v="-29.02"/>
        <n v="-17.37"/>
        <n v="58.84"/>
        <n v="-51.75"/>
        <n v="-32.15"/>
        <n v="-103.22"/>
        <n v="78.45"/>
        <n v="-33.31"/>
        <n v="91.63"/>
        <n v="65.41"/>
        <n v="-95.99"/>
        <n v="-166.44"/>
        <n v="-101.28"/>
        <n v="24.59"/>
        <n v="-50.64"/>
        <n v="-80.86"/>
        <n v="-60.61"/>
        <n v="-605.37"/>
        <n v="-121.2"/>
        <n v="73.33"/>
        <n v="-87.46"/>
        <n v="-69.290000000000006"/>
        <n v="70.39"/>
        <n v="-102.16"/>
        <n v="-99.76"/>
        <n v="-89.35"/>
        <n v="-177.17"/>
        <n v="-98.3"/>
        <n v="-55.95"/>
        <n v="-48.88"/>
        <n v="-69.64"/>
        <n v="-44.05"/>
        <n v="89.65"/>
        <n v="-74.77"/>
        <n v="-21.41"/>
        <n v="-190.03"/>
        <n v="49.85"/>
        <n v="-125.96"/>
        <n v="-69.87"/>
        <n v="-33.950000000000003"/>
        <n v="71.56"/>
        <n v="-102.27"/>
        <n v="-139.9"/>
        <n v="20.079999999999998"/>
        <n v="39.630000000000003"/>
        <n v="-174.18"/>
        <n v="-168.72"/>
        <n v="-114.39"/>
        <n v="51.29"/>
        <n v="-10.9"/>
        <n v="-6.71"/>
        <n v="-59.75"/>
        <n v="73.180000000000007"/>
        <n v="12.55"/>
        <n v="46.49"/>
        <n v="-108.55"/>
        <n v="-216.15"/>
        <n v="1.35"/>
        <n v="-103.63"/>
        <n v="64.010000000000005"/>
        <n v="-38.380000000000003"/>
        <n v="-263.08999999999997"/>
        <n v="-9.81"/>
        <n v="43"/>
        <n v="-37.6"/>
        <n v="-358.43"/>
        <n v="-6.15"/>
        <n v="60.29"/>
        <n v="38.08"/>
        <n v="64.989999999999995"/>
        <n v="8.33"/>
        <n v="-72.23"/>
        <n v="-28.45"/>
        <n v="-102.93"/>
        <n v="1.73"/>
        <n v="-132.63"/>
        <n v="-119.48"/>
        <n v="-30.06"/>
        <n v="-180.26"/>
        <n v="-92.32"/>
        <n v="12"/>
        <n v="-35.69"/>
        <n v="-91.09"/>
        <n v="-137.49"/>
        <n v="-48.22"/>
        <n v="-136.25"/>
        <n v="-154.31"/>
        <n v="45"/>
        <n v="-5.28"/>
        <n v="6.73"/>
        <n v="-9.18"/>
        <n v="14"/>
        <n v="-83.42"/>
        <n v="2.39"/>
        <n v="-116.51"/>
        <n v="36.020000000000003"/>
        <n v="46.01"/>
        <n v="-5.54"/>
        <n v="48.25"/>
        <n v="-55.72"/>
        <n v="-7.9"/>
        <n v="5.3"/>
        <n v="18.420000000000002"/>
        <n v="-56.35"/>
        <n v="10.56"/>
        <n v="-11.94"/>
        <n v="31.94"/>
        <n v="-53.3"/>
        <n v="-109.02"/>
        <n v="45.83"/>
        <n v="32.44"/>
        <n v="26.66"/>
        <n v="22.98"/>
        <n v="-20.2"/>
        <n v="32.68"/>
        <n v="-63.38"/>
        <n v="-71"/>
        <n v="30.76"/>
        <n v="25.2"/>
        <n v="22.06"/>
        <n v="-91.61"/>
        <n v="23.53"/>
        <n v="43.23"/>
        <n v="5.81"/>
        <n v="-21.03"/>
        <n v="15.73"/>
        <n v="-5.0199999999999996"/>
        <n v="39.19"/>
        <n v="-25.99"/>
        <n v="13.92"/>
        <n v="46.74"/>
        <n v="7.4"/>
        <n v="-63.87"/>
        <n v="17"/>
        <n v="25.76"/>
        <n v="13.24"/>
        <n v="-25"/>
        <n v="20.68"/>
        <n v="-566"/>
        <n v="15.42"/>
        <n v="39.979999999999997"/>
        <n v="19.59"/>
        <n v="29.17"/>
        <n v="-92.01"/>
        <n v="-73.19"/>
        <n v="8.4"/>
        <n v="18.41"/>
        <n v="-62"/>
        <n v="41.33"/>
        <n v="-19.52"/>
        <n v="-66.349999999999994"/>
        <n v="22.25"/>
        <n v="19.57"/>
        <n v="39.909999999999997"/>
        <n v="39.69"/>
        <n v="-6.34"/>
        <n v="-11.28"/>
        <n v="-70.8"/>
        <n v="-100.51"/>
        <n v="22.22"/>
        <n v="-42.72"/>
        <n v="-26.29"/>
        <n v="1.33"/>
        <n v="-1.18"/>
        <n v="-69.53"/>
        <n v="-185.34"/>
        <n v="-14.03"/>
        <n v="-327.64999999999998"/>
        <n v="-41.58"/>
        <n v="-46.25"/>
        <n v="18.53"/>
        <n v="15.25"/>
        <n v="-15.56"/>
        <n v="-44.66"/>
        <n v="-20.16"/>
        <n v="-8.77"/>
        <n v="-15.46"/>
        <n v="-4.7300000000000004"/>
        <n v="-22.36"/>
        <n v="5.53"/>
        <n v="11.02"/>
        <n v="-43.1"/>
        <n v="0.51"/>
        <n v="16.649999999999999"/>
        <n v="17.14"/>
        <n v="-51.5"/>
        <n v="-166.55"/>
        <n v="-129.01"/>
        <n v="28.55"/>
        <n v="-35.520000000000003"/>
        <n v="-62.73"/>
        <n v="-39.33"/>
        <n v="17.170000000000002"/>
        <n v="-38.93"/>
        <n v="-22.48"/>
        <n v="-142.66999999999999"/>
        <n v="-22.82"/>
        <n v="-16.920000000000002"/>
        <n v="13.71"/>
        <n v="20.6"/>
        <n v="13.41"/>
        <n v="-22.57"/>
        <n v="-112.92"/>
        <n v="-34.42"/>
        <n v="-7.04"/>
        <n v="-41.32"/>
        <n v="-7.94"/>
        <n v="-4.09"/>
        <n v="-96.03"/>
        <n v="-191.79"/>
        <n v="-76.02"/>
        <n v="-53.75"/>
        <n v="-23.2"/>
        <n v="-67.06"/>
        <n v="7.32"/>
        <n v="-164.04"/>
        <n v="-17.2"/>
        <n v="10.29"/>
        <n v="-33.340000000000003"/>
        <n v="-35.08"/>
        <n v="-31.38"/>
        <n v="7.5"/>
        <n v="-29.9"/>
        <n v="-20.39"/>
        <n v="10.49"/>
        <n v="-52.54"/>
        <n v="21.42"/>
        <n v="-31.24"/>
        <n v="-56.3"/>
        <n v="-35.75"/>
        <n v="-232.99"/>
        <n v="-28.44"/>
        <n v="11.72"/>
        <n v="-232.8"/>
        <n v="-235.9"/>
        <n v="0.35"/>
        <n v="-44.07"/>
        <n v="-0.13"/>
        <n v="7.74"/>
        <n v="-38.72"/>
        <n v="3.5"/>
        <n v="-58.83"/>
        <n v="10.8"/>
        <n v="-0.01"/>
        <n v="-25.13"/>
        <n v="-38.9"/>
        <n v="-23.29"/>
        <n v="-0.11"/>
        <n v="-9.68"/>
        <n v="-12.72"/>
        <n v="-25.38"/>
        <n v="-15.53"/>
        <n v="-23.25"/>
        <n v="23"/>
        <n v="-22.12"/>
        <n v="9.4700000000000006"/>
        <n v="-5.46"/>
        <n v="-12.95"/>
        <n v="-3.48"/>
        <n v="11.29"/>
        <n v="-48.55"/>
        <n v="-0.81"/>
        <n v="-37.39"/>
        <n v="-10.7"/>
        <n v="8.1"/>
        <n v="-16.149999999999999"/>
        <n v="-9.1300000000000008"/>
        <n v="2.98"/>
        <n v="-1.82"/>
        <n v="-20.23"/>
        <n v="-6.2"/>
        <n v="-3.51"/>
        <n v="-2.39"/>
        <n v="-22.28"/>
        <n v="-13.67"/>
        <n v="-4.04"/>
        <n v="-1"/>
        <n v="-20.32"/>
        <n v="-6.68"/>
        <n v="-15.92"/>
        <n v="-19.739999999999998"/>
        <n v="10.85"/>
        <n v="-12.16"/>
        <n v="-4.1399999999999997"/>
        <n v="-2.06"/>
        <n v="-7.51"/>
        <n v="-2.42"/>
        <n v="-3.88"/>
        <n v="-6.12"/>
        <n v="-7.25"/>
        <n v="-8.93"/>
        <n v="-4.3499999999999996"/>
        <n v="-4.2"/>
        <n v="-4.28"/>
        <n v="-1.84"/>
      </sharedItems>
    </cacheField>
    <cacheField name="Unit Price" numFmtId="0">
      <sharedItems containsSemiMixedTypes="0" containsString="0" containsNumber="1" minValue="1.26" maxValue="6783.02"/>
    </cacheField>
    <cacheField name="Shipping Cost" numFmtId="0">
      <sharedItems containsSemiMixedTypes="0" containsString="0" containsNumber="1" minValue="0.49" maxValue="164.73"/>
    </cacheField>
    <cacheField name="Customer Name" numFmtId="0">
      <sharedItems/>
    </cacheField>
    <cacheField name="Region" numFmtId="0">
      <sharedItems count="4">
        <s v="Dyfed"/>
        <s v="Gwent"/>
        <s v="South Glamorgan"/>
        <s v="Powys"/>
      </sharedItems>
    </cacheField>
    <cacheField name="Customer Segment" numFmtId="0">
      <sharedItems/>
    </cacheField>
    <cacheField name="Product Category" numFmtId="0">
      <sharedItems count="3">
        <s v="Technology"/>
        <s v="Furniture"/>
        <s v="Office Supplies"/>
      </sharedItems>
    </cacheField>
    <cacheField name="Product Sub-Category" numFmtId="0">
      <sharedItems count="17">
        <s v="Office Machines"/>
        <s v="Bookcases"/>
        <s v="Binders and Binder Accessories"/>
        <s v="Copiers and Fax"/>
        <s v="Storage &amp; Organization"/>
        <s v="Tables"/>
        <s v="Chairs &amp; Chairmats"/>
        <s v="Computer Peripherals"/>
        <s v="Appliances"/>
        <s v="Office Furnishings"/>
        <s v="Telephones and Communication"/>
        <s v="Envelopes"/>
        <s v="Paper"/>
        <s v="Pens &amp; Art Supplies"/>
        <s v="Labels"/>
        <s v="Scissors, Rulers and Trimmers"/>
        <s v="Rubber Bands"/>
      </sharedItems>
    </cacheField>
    <cacheField name="Product Container" numFmtId="0">
      <sharedItems count="7">
        <s v="Large Box"/>
        <s v="Jumbo Box"/>
        <s v="Small Box"/>
        <s v="Jumbo Drum"/>
        <s v="Medium Box"/>
        <s v="Small Pack"/>
        <s v="Wrap Bag"/>
      </sharedItems>
    </cacheField>
    <cacheField name="Ship Date" numFmtId="14">
      <sharedItems containsSemiMixedTypes="0" containsNonDate="0" containsDate="1" containsString="0" minDate="2015-01-01T00:00:00" maxDate="2018-12-31T00:00:00"/>
    </cacheField>
    <cacheField name="% Sales" numFmtId="10">
      <sharedItems containsSemiMixedTypes="0" containsString="0" containsNumber="1" minValue="2.1608323305812745E-6" maxValue="5.1046683351595609E-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1">
  <r>
    <n v="29766"/>
    <s v="N"/>
    <d v="2018-03-21T00:00:00"/>
    <s v="Medium"/>
    <n v="13"/>
    <n v="89061.05"/>
    <n v="0"/>
    <s v="Regular"/>
    <x v="0"/>
    <n v="6783.02"/>
    <n v="24.49"/>
    <s v="Emily Phan"/>
    <x v="0"/>
    <s v="Consumer"/>
    <x v="0"/>
    <x v="0"/>
    <x v="0"/>
    <d v="2018-03-22T00:00:00"/>
    <n v="5.1046683351595609E-2"/>
  </r>
  <r>
    <n v="9637"/>
    <s v="N"/>
    <d v="2018-01-03T00:00:00"/>
    <s v="Low"/>
    <n v="49"/>
    <n v="28359.4"/>
    <n v="0.05"/>
    <s v="Regular"/>
    <x v="1"/>
    <n v="574.74"/>
    <n v="24.49"/>
    <s v="Andy Reiter"/>
    <x v="1"/>
    <s v="Corporate"/>
    <x v="0"/>
    <x v="0"/>
    <x v="0"/>
    <d v="2018-01-10T00:00:00"/>
    <n v="1.6254617611641008E-2"/>
  </r>
  <r>
    <n v="13636"/>
    <s v="N"/>
    <d v="2018-01-22T00:00:00"/>
    <s v="Low"/>
    <n v="32"/>
    <n v="28180.080000000002"/>
    <n v="0.02"/>
    <s v="Delivery Van"/>
    <x v="2"/>
    <n v="880.98"/>
    <n v="44.55"/>
    <s v="Sally Matthias"/>
    <x v="0"/>
    <s v="Home Office"/>
    <x v="1"/>
    <x v="1"/>
    <x v="1"/>
    <d v="2018-01-26T00:00:00"/>
    <n v="1.6151837650495163E-2"/>
  </r>
  <r>
    <n v="23488"/>
    <s v="Y"/>
    <d v="2018-01-06T00:00:00"/>
    <s v="Critical"/>
    <n v="30"/>
    <n v="26133.39"/>
    <n v="0.04"/>
    <s v="Delivery Van"/>
    <x v="3"/>
    <n v="880.98"/>
    <n v="44.55"/>
    <s v="Julia West"/>
    <x v="2"/>
    <s v="Home Office"/>
    <x v="1"/>
    <x v="1"/>
    <x v="1"/>
    <d v="2018-01-07T00:00:00"/>
    <n v="1.497874642432079E-2"/>
  </r>
  <r>
    <n v="19010"/>
    <s v="Y"/>
    <d v="2018-06-07T00:00:00"/>
    <s v="Low"/>
    <n v="18"/>
    <n v="23792.93"/>
    <n v="0"/>
    <s v="Regular"/>
    <x v="4"/>
    <n v="1270.99"/>
    <n v="19.989999999999998"/>
    <s v="Grant Carroll"/>
    <x v="2"/>
    <s v="Small Business"/>
    <x v="2"/>
    <x v="2"/>
    <x v="2"/>
    <d v="2018-06-09T00:00:00"/>
    <n v="1.363727649423266E-2"/>
  </r>
  <r>
    <n v="36677"/>
    <s v="N"/>
    <d v="2018-12-23T00:00:00"/>
    <s v="Low"/>
    <n v="38"/>
    <n v="23255.61"/>
    <n v="0"/>
    <s v="Regular"/>
    <x v="5"/>
    <n v="599.99"/>
    <n v="24.49"/>
    <s v="Jack Lebron"/>
    <x v="0"/>
    <s v="Corporate"/>
    <x v="0"/>
    <x v="3"/>
    <x v="0"/>
    <d v="2018-12-25T00:00:00"/>
    <n v="1.3329303436442758E-2"/>
  </r>
  <r>
    <n v="1444"/>
    <s v="N"/>
    <d v="2018-12-05T00:00:00"/>
    <s v="Medium"/>
    <n v="32"/>
    <n v="21717.360000000001"/>
    <n v="2.2599999999999998"/>
    <s v="Express"/>
    <x v="6"/>
    <n v="699.99"/>
    <n v="24.49"/>
    <s v="Noel Staavos"/>
    <x v="0"/>
    <s v="Home Office"/>
    <x v="0"/>
    <x v="3"/>
    <x v="0"/>
    <d v="2018-12-07T00:00:00"/>
    <n v="1.2447632260708899E-2"/>
  </r>
  <r>
    <n v="21121"/>
    <s v="N"/>
    <d v="2018-09-16T00:00:00"/>
    <s v="Not Specified"/>
    <n v="50"/>
    <n v="20175.48"/>
    <n v="0.28999999999999998"/>
    <s v="Regular"/>
    <x v="7"/>
    <n v="387.99"/>
    <n v="19.989999999999998"/>
    <s v="Erin Mull"/>
    <x v="0"/>
    <s v="Corporate"/>
    <x v="2"/>
    <x v="2"/>
    <x v="2"/>
    <d v="2018-09-17T00:00:00"/>
    <n v="1.1563880495754878E-2"/>
  </r>
  <r>
    <n v="30407"/>
    <s v="N"/>
    <d v="2018-04-17T00:00:00"/>
    <s v="Low"/>
    <n v="41"/>
    <n v="17853.64"/>
    <n v="0.02"/>
    <s v="Regular"/>
    <x v="8"/>
    <n v="419.19"/>
    <n v="19.989999999999998"/>
    <s v="Patrick Ryan"/>
    <x v="1"/>
    <s v="Corporate"/>
    <x v="2"/>
    <x v="4"/>
    <x v="2"/>
    <d v="2018-04-17T00:00:00"/>
    <n v="1.0233082899352538E-2"/>
  </r>
  <r>
    <n v="4870"/>
    <s v="N"/>
    <d v="2018-08-05T00:00:00"/>
    <s v="Medium"/>
    <n v="44"/>
    <n v="17248.09"/>
    <n v="0.08"/>
    <s v="Delivery Van"/>
    <x v="9"/>
    <n v="400.98"/>
    <n v="42.52"/>
    <s v="Luke Foster"/>
    <x v="1"/>
    <s v="Corporate"/>
    <x v="1"/>
    <x v="5"/>
    <x v="1"/>
    <d v="2018-08-06T00:00:00"/>
    <n v="9.8860027885346365E-3"/>
  </r>
  <r>
    <n v="21383"/>
    <s v="Y"/>
    <d v="2018-01-30T00:00:00"/>
    <s v="Low"/>
    <n v="31"/>
    <n v="16066.85"/>
    <n v="0.27"/>
    <s v="Regular"/>
    <x v="10"/>
    <n v="574.74"/>
    <n v="24.49"/>
    <s v="Rick Reed"/>
    <x v="2"/>
    <s v="Consumer"/>
    <x v="0"/>
    <x v="0"/>
    <x v="0"/>
    <d v="2018-02-04T00:00:00"/>
    <n v="9.2089572760211541E-3"/>
  </r>
  <r>
    <n v="9088"/>
    <s v="N"/>
    <d v="2018-06-22T00:00:00"/>
    <s v="Critical"/>
    <n v="50"/>
    <n v="15383.7"/>
    <n v="0.03"/>
    <s v="Regular"/>
    <x v="11"/>
    <n v="304.99"/>
    <n v="19.989999999999998"/>
    <s v="Russell Applegate"/>
    <x v="3"/>
    <s v="Home Office"/>
    <x v="2"/>
    <x v="2"/>
    <x v="2"/>
    <d v="2018-06-24T00:00:00"/>
    <n v="8.817399555427893E-3"/>
  </r>
  <r>
    <n v="417"/>
    <s v="N"/>
    <d v="2018-02-05T00:00:00"/>
    <s v="Medium"/>
    <n v="39"/>
    <n v="15260.78"/>
    <n v="0.24"/>
    <s v="Delivery Van"/>
    <x v="12"/>
    <n v="500.98"/>
    <n v="28.14"/>
    <s v="Robert Barroso"/>
    <x v="1"/>
    <s v="Small Business"/>
    <x v="0"/>
    <x v="0"/>
    <x v="3"/>
    <d v="2018-02-06T00:00:00"/>
    <n v="8.746946104479604E-3"/>
  </r>
  <r>
    <n v="20037"/>
    <s v="N"/>
    <d v="2018-01-10T00:00:00"/>
    <s v="Low"/>
    <n v="49"/>
    <n v="15137.11"/>
    <n v="0.03"/>
    <s v="Delivery Van"/>
    <x v="13"/>
    <n v="297.64"/>
    <n v="14.7"/>
    <s v="Michelle Moray"/>
    <x v="1"/>
    <s v="Corporate"/>
    <x v="0"/>
    <x v="0"/>
    <x v="3"/>
    <d v="2018-01-15T00:00:00"/>
    <n v="8.676062779725496E-3"/>
  </r>
  <r>
    <n v="6369"/>
    <s v="N"/>
    <d v="2018-12-19T00:00:00"/>
    <s v="High"/>
    <n v="30"/>
    <n v="14922.16"/>
    <n v="0.1"/>
    <s v="Delivery Van"/>
    <x v="14"/>
    <n v="550.98"/>
    <n v="45.7"/>
    <s v="Denise Leinenbach"/>
    <x v="0"/>
    <s v="Corporate"/>
    <x v="1"/>
    <x v="5"/>
    <x v="1"/>
    <d v="2018-12-21T00:00:00"/>
    <n v="8.5528609469778978E-3"/>
  </r>
  <r>
    <n v="37441"/>
    <s v="N"/>
    <d v="2018-02-24T00:00:00"/>
    <s v="Critical"/>
    <n v="46"/>
    <n v="14740.51"/>
    <n v="0"/>
    <s v="Delivery Van"/>
    <x v="15"/>
    <n v="300.98"/>
    <n v="164.73"/>
    <s v="Katrina Bavinger"/>
    <x v="3"/>
    <s v="Home Office"/>
    <x v="1"/>
    <x v="6"/>
    <x v="3"/>
    <d v="2018-02-25T00:00:00"/>
    <n v="8.4487455112086437E-3"/>
  </r>
  <r>
    <n v="19584"/>
    <s v="N"/>
    <d v="2018-04-16T00:00:00"/>
    <s v="Critical"/>
    <n v="6"/>
    <n v="14535.8"/>
    <n v="0.05"/>
    <s v="Delivery Van"/>
    <x v="16"/>
    <n v="2550.14"/>
    <n v="29.7"/>
    <s v="Maria Zettner"/>
    <x v="3"/>
    <s v="Corporate"/>
    <x v="0"/>
    <x v="0"/>
    <x v="3"/>
    <d v="2018-04-17T00:00:00"/>
    <n v="8.3314128888231538E-3"/>
  </r>
  <r>
    <n v="16196"/>
    <s v="N"/>
    <d v="2018-10-20T00:00:00"/>
    <s v="High"/>
    <n v="44"/>
    <n v="14521.39"/>
    <n v="0.13"/>
    <s v="Regular"/>
    <x v="17"/>
    <n v="320.98"/>
    <n v="24.49"/>
    <s v="Magdelene Morse"/>
    <x v="3"/>
    <s v="Home Office"/>
    <x v="1"/>
    <x v="6"/>
    <x v="0"/>
    <d v="2018-10-22T00:00:00"/>
    <n v="8.323153580100693E-3"/>
  </r>
  <r>
    <n v="36999"/>
    <s v="Y"/>
    <d v="2018-12-12T00:00:00"/>
    <s v="Medium"/>
    <n v="28"/>
    <n v="14475.74"/>
    <n v="0.06"/>
    <s v="Delivery Van"/>
    <x v="18"/>
    <n v="549.99"/>
    <n v="49"/>
    <s v="Cari MacIntyre"/>
    <x v="3"/>
    <s v="Corporate"/>
    <x v="0"/>
    <x v="3"/>
    <x v="3"/>
    <d v="2018-12-13T00:00:00"/>
    <n v="8.2969885944532036E-3"/>
  </r>
  <r>
    <n v="8646"/>
    <s v="N"/>
    <d v="2018-04-09T00:00:00"/>
    <s v="High"/>
    <n v="41"/>
    <n v="14377.78"/>
    <n v="0.06"/>
    <s v="Delivery Van"/>
    <x v="19"/>
    <n v="350.99"/>
    <n v="39"/>
    <s v="Emily Ducich"/>
    <x v="1"/>
    <s v="Consumer"/>
    <x v="1"/>
    <x v="6"/>
    <x v="3"/>
    <d v="2018-04-11T00:00:00"/>
    <n v="8.2408413437625571E-3"/>
  </r>
  <r>
    <n v="16102"/>
    <s v="N"/>
    <d v="2018-12-13T00:00:00"/>
    <s v="Not Specified"/>
    <n v="25"/>
    <n v="13255.93"/>
    <n v="0.02"/>
    <s v="Delivery Van"/>
    <x v="20"/>
    <n v="500.98"/>
    <n v="26"/>
    <s v="Aaron Hawkins"/>
    <x v="1"/>
    <s v="Home Office"/>
    <x v="1"/>
    <x v="6"/>
    <x v="3"/>
    <d v="2018-12-15T00:00:00"/>
    <n v="7.5978361050191611E-3"/>
  </r>
  <r>
    <n v="18790"/>
    <s v="N"/>
    <d v="2018-02-11T00:00:00"/>
    <s v="High"/>
    <n v="7"/>
    <n v="13253.93"/>
    <n v="0.01"/>
    <s v="Delivery Van"/>
    <x v="21"/>
    <n v="2036.48"/>
    <n v="14.7"/>
    <s v="Nicole Brennan"/>
    <x v="1"/>
    <s v="Consumer"/>
    <x v="0"/>
    <x v="0"/>
    <x v="3"/>
    <d v="2018-02-13T00:00:00"/>
    <n v="7.5966897748703114E-3"/>
  </r>
  <r>
    <n v="45731"/>
    <s v="N"/>
    <d v="2018-08-10T00:00:00"/>
    <s v="Critical"/>
    <n v="44"/>
    <n v="12689.87"/>
    <n v="0.02"/>
    <s v="Delivery Van"/>
    <x v="22"/>
    <n v="296.18"/>
    <n v="154.12"/>
    <s v="Matt Abelman"/>
    <x v="1"/>
    <s v="Consumer"/>
    <x v="1"/>
    <x v="5"/>
    <x v="1"/>
    <d v="2018-08-11T00:00:00"/>
    <n v="7.273390282990292E-3"/>
  </r>
  <r>
    <n v="34631"/>
    <s v="N"/>
    <d v="2018-10-23T00:00:00"/>
    <s v="Not Specified"/>
    <n v="19"/>
    <n v="12616.2"/>
    <n v="7.0000000000000007E-2"/>
    <s v="Regular"/>
    <x v="23"/>
    <n v="699.99"/>
    <n v="24.49"/>
    <s v="Brendan Dodson"/>
    <x v="2"/>
    <s v="Corporate"/>
    <x v="0"/>
    <x v="3"/>
    <x v="0"/>
    <d v="2018-10-25T00:00:00"/>
    <n v="7.2311652119574216E-3"/>
  </r>
  <r>
    <n v="29287"/>
    <s v="N"/>
    <d v="2018-07-02T00:00:00"/>
    <s v="High"/>
    <n v="49"/>
    <n v="12593.91"/>
    <n v="0.09"/>
    <s v="Delivery Van"/>
    <x v="24"/>
    <n v="270.97000000000003"/>
    <n v="28.06"/>
    <s v="Edward Hooks"/>
    <x v="2"/>
    <s v="Consumer"/>
    <x v="0"/>
    <x v="0"/>
    <x v="3"/>
    <d v="2018-07-04T00:00:00"/>
    <n v="7.2183893624484935E-3"/>
  </r>
  <r>
    <n v="36835"/>
    <s v="N"/>
    <d v="2018-10-20T00:00:00"/>
    <s v="Critical"/>
    <n v="39"/>
    <n v="12073.06"/>
    <n v="0.03"/>
    <s v="Regular"/>
    <x v="25"/>
    <n v="315.98"/>
    <n v="19.989999999999998"/>
    <s v="William Brown"/>
    <x v="1"/>
    <s v="Home Office"/>
    <x v="2"/>
    <x v="2"/>
    <x v="2"/>
    <d v="2018-10-22T00:00:00"/>
    <n v="6.9198563334343663E-3"/>
  </r>
  <r>
    <n v="7905"/>
    <s v="N"/>
    <d v="2018-06-03T00:00:00"/>
    <s v="Low"/>
    <n v="46"/>
    <n v="11057.6"/>
    <n v="0.08"/>
    <s v="Delivery Van"/>
    <x v="26"/>
    <n v="259.70999999999998"/>
    <n v="66.67"/>
    <s v="Meg Tillman"/>
    <x v="1"/>
    <s v="Small Business"/>
    <x v="1"/>
    <x v="5"/>
    <x v="1"/>
    <d v="2018-06-07T00:00:00"/>
    <n v="6.3378301269590197E-3"/>
  </r>
  <r>
    <n v="14342"/>
    <s v="N"/>
    <d v="2018-04-27T00:00:00"/>
    <s v="Low"/>
    <n v="38"/>
    <n v="10823.84"/>
    <n v="0.09"/>
    <s v="Regular"/>
    <x v="27"/>
    <n v="300.97000000000003"/>
    <n v="7.18"/>
    <s v="Deborah Brumfield"/>
    <x v="1"/>
    <s v="Corporate"/>
    <x v="0"/>
    <x v="7"/>
    <x v="2"/>
    <d v="2018-04-27T00:00:00"/>
    <n v="6.2038470591614919E-3"/>
  </r>
  <r>
    <n v="16547"/>
    <s v="N"/>
    <d v="2018-02-18T00:00:00"/>
    <s v="Not Specified"/>
    <n v="30"/>
    <n v="10554.63"/>
    <n v="0.19"/>
    <s v="Delivery Van"/>
    <x v="28"/>
    <n v="355.98"/>
    <n v="58.92"/>
    <s v="Nicole Hansen"/>
    <x v="2"/>
    <s v="Corporate"/>
    <x v="1"/>
    <x v="6"/>
    <x v="3"/>
    <d v="2018-02-20T00:00:00"/>
    <n v="6.0495452894756066E-3"/>
  </r>
  <r>
    <n v="33888"/>
    <s v="N"/>
    <d v="2018-08-20T00:00:00"/>
    <s v="Not Specified"/>
    <n v="47"/>
    <n v="10377.219999999999"/>
    <n v="0.05"/>
    <s v="Delivery Van"/>
    <x v="29"/>
    <n v="225.02"/>
    <n v="28.66"/>
    <s v="Heather Kirkland"/>
    <x v="2"/>
    <s v="Home Office"/>
    <x v="2"/>
    <x v="4"/>
    <x v="3"/>
    <d v="2018-08-22T00:00:00"/>
    <n v="5.9478600736219134E-3"/>
  </r>
  <r>
    <n v="23751"/>
    <s v="N"/>
    <d v="2018-03-18T00:00:00"/>
    <s v="Medium"/>
    <n v="44"/>
    <n v="10364.36"/>
    <n v="0.01"/>
    <s v="Delivery Van"/>
    <x v="30"/>
    <n v="220.98"/>
    <n v="64.66"/>
    <s v="Ricardo Block"/>
    <x v="1"/>
    <s v="Corporate"/>
    <x v="1"/>
    <x v="1"/>
    <x v="1"/>
    <d v="2018-03-19T00:00:00"/>
    <n v="5.9404891707648122E-3"/>
  </r>
  <r>
    <n v="9954"/>
    <s v="N"/>
    <d v="2018-06-19T00:00:00"/>
    <s v="Not Specified"/>
    <n v="36"/>
    <n v="10122.719999999999"/>
    <n v="7.0000000000000007E-2"/>
    <s v="Delivery Van"/>
    <x v="31"/>
    <n v="280.98"/>
    <n v="57"/>
    <s v="Thais Sissman"/>
    <x v="1"/>
    <s v="Corporate"/>
    <x v="1"/>
    <x v="6"/>
    <x v="3"/>
    <d v="2018-06-20T00:00:00"/>
    <n v="5.8019895621808171E-3"/>
  </r>
  <r>
    <n v="32037"/>
    <s v="N"/>
    <d v="2018-02-16T00:00:00"/>
    <s v="Low"/>
    <n v="15"/>
    <n v="9862.51"/>
    <n v="7.0000000000000007E-2"/>
    <s v="Regular"/>
    <x v="32"/>
    <n v="699.99"/>
    <n v="24.49"/>
    <s v="Edward Becker"/>
    <x v="3"/>
    <s v="Home Office"/>
    <x v="0"/>
    <x v="3"/>
    <x v="0"/>
    <d v="2018-02-20T00:00:00"/>
    <n v="5.6528462781647556E-3"/>
  </r>
  <r>
    <n v="20135"/>
    <s v="N"/>
    <d v="2018-06-30T00:00:00"/>
    <s v="Critical"/>
    <n v="28"/>
    <n v="9601.94"/>
    <n v="0.08"/>
    <s v="Delivery Van"/>
    <x v="33"/>
    <n v="349.45"/>
    <n v="60"/>
    <s v="Susan MacKendrick"/>
    <x v="1"/>
    <s v="Corporate"/>
    <x v="1"/>
    <x v="5"/>
    <x v="3"/>
    <d v="2018-07-02T00:00:00"/>
    <n v="5.5034966547219009E-3"/>
  </r>
  <r>
    <n v="9665"/>
    <s v="N"/>
    <d v="2018-04-23T00:00:00"/>
    <s v="Low"/>
    <n v="49"/>
    <n v="9579.6200000000008"/>
    <n v="0.1"/>
    <s v="Delivery Van"/>
    <x v="34"/>
    <n v="212.6"/>
    <n v="110.2"/>
    <s v="Eugene Hildebrand"/>
    <x v="3"/>
    <s v="Home Office"/>
    <x v="1"/>
    <x v="5"/>
    <x v="1"/>
    <d v="2018-04-25T00:00:00"/>
    <n v="5.4907036102607408E-3"/>
  </r>
  <r>
    <n v="8646"/>
    <s v="N"/>
    <d v="2018-04-09T00:00:00"/>
    <s v="High"/>
    <n v="29"/>
    <n v="9558.65"/>
    <n v="0.09"/>
    <s v="Delivery Van"/>
    <x v="35"/>
    <n v="349.45"/>
    <n v="60"/>
    <s v="Emily Ducich"/>
    <x v="1"/>
    <s v="Consumer"/>
    <x v="1"/>
    <x v="5"/>
    <x v="3"/>
    <d v="2018-04-10T00:00:00"/>
    <n v="5.4786843386500535E-3"/>
  </r>
  <r>
    <n v="24193"/>
    <s v="N"/>
    <d v="2018-03-14T00:00:00"/>
    <s v="Not Specified"/>
    <n v="45"/>
    <n v="9539.6"/>
    <n v="0.02"/>
    <s v="Delivery Van"/>
    <x v="36"/>
    <n v="200.98"/>
    <n v="55.96"/>
    <s v="Beth Fritzler"/>
    <x v="1"/>
    <s v="Small Business"/>
    <x v="1"/>
    <x v="1"/>
    <x v="1"/>
    <d v="2018-03-16T00:00:00"/>
    <n v="5.4677655439822623E-3"/>
  </r>
  <r>
    <n v="42342"/>
    <s v="Y"/>
    <d v="2018-09-04T00:00:00"/>
    <s v="Not Specified"/>
    <n v="43"/>
    <n v="9501.6239999999998"/>
    <n v="7.0000000000000007E-2"/>
    <s v="Delivery Van"/>
    <x v="37"/>
    <n v="286.85000000000002"/>
    <n v="61.76"/>
    <s v="Bill Eplett"/>
    <x v="1"/>
    <s v="Corporate"/>
    <x v="1"/>
    <x v="5"/>
    <x v="1"/>
    <d v="2018-09-06T00:00:00"/>
    <n v="5.4459990271159076E-3"/>
  </r>
  <r>
    <n v="27456"/>
    <s v="N"/>
    <d v="2018-04-10T00:00:00"/>
    <s v="Not Specified"/>
    <n v="29"/>
    <n v="9492.92"/>
    <n v="0.05"/>
    <s v="Delivery Van"/>
    <x v="38"/>
    <n v="328.14"/>
    <n v="91.05"/>
    <s v="Duane Benoit"/>
    <x v="3"/>
    <s v="Home Office"/>
    <x v="2"/>
    <x v="8"/>
    <x v="3"/>
    <d v="2018-04-11T00:00:00"/>
    <n v="5.4410101983081152E-3"/>
  </r>
  <r>
    <n v="15654"/>
    <s v="N"/>
    <d v="2018-10-02T00:00:00"/>
    <s v="Not Specified"/>
    <n v="4"/>
    <n v="9396.41"/>
    <n v="0.02"/>
    <s v="Delivery Van"/>
    <x v="39"/>
    <n v="2550.14"/>
    <n v="29.7"/>
    <s v="Duane Noonan"/>
    <x v="1"/>
    <s v="Corporate"/>
    <x v="0"/>
    <x v="0"/>
    <x v="3"/>
    <d v="2018-10-04T00:00:00"/>
    <n v="5.3856940369753836E-3"/>
  </r>
  <r>
    <n v="28451"/>
    <s v="N"/>
    <d v="2018-01-05T00:00:00"/>
    <s v="Critical"/>
    <n v="41"/>
    <n v="8958.4599999999991"/>
    <n v="0.02"/>
    <s v="Regular"/>
    <x v="40"/>
    <n v="209.84"/>
    <n v="21.21"/>
    <s v="Pauline Chand"/>
    <x v="3"/>
    <s v="Small Business"/>
    <x v="1"/>
    <x v="9"/>
    <x v="0"/>
    <d v="2018-01-06T00:00:00"/>
    <n v="5.1346763926310669E-3"/>
  </r>
  <r>
    <n v="31873"/>
    <s v="N"/>
    <d v="2018-11-08T00:00:00"/>
    <s v="Low"/>
    <n v="50"/>
    <n v="8558.4714999999997"/>
    <n v="0.06"/>
    <s v="Regular"/>
    <x v="41"/>
    <n v="205.99"/>
    <n v="8.99"/>
    <s v="Shahid Collister"/>
    <x v="3"/>
    <s v="Home Office"/>
    <x v="0"/>
    <x v="10"/>
    <x v="2"/>
    <d v="2018-11-15T00:00:00"/>
    <n v="4.9054169542595265E-3"/>
  </r>
  <r>
    <n v="14983"/>
    <s v="N"/>
    <d v="2018-02-11T00:00:00"/>
    <s v="High"/>
    <n v="48"/>
    <n v="8475.9619999999995"/>
    <n v="0.05"/>
    <s v="Express"/>
    <x v="42"/>
    <n v="205.99"/>
    <n v="8.99"/>
    <s v="Rick Wilson"/>
    <x v="1"/>
    <s v="Consumer"/>
    <x v="0"/>
    <x v="10"/>
    <x v="2"/>
    <d v="2018-02-12T00:00:00"/>
    <n v="4.8581253905512784E-3"/>
  </r>
  <r>
    <n v="29860"/>
    <s v="N"/>
    <d v="2018-09-13T00:00:00"/>
    <s v="Critical"/>
    <n v="48"/>
    <n v="8295.2900000000009"/>
    <n v="0.08"/>
    <s v="Regular"/>
    <x v="43"/>
    <n v="178.47"/>
    <n v="19.989999999999998"/>
    <s v="Skye Norling"/>
    <x v="3"/>
    <s v="Home Office"/>
    <x v="2"/>
    <x v="4"/>
    <x v="2"/>
    <d v="2018-09-16T00:00:00"/>
    <n v="4.7545705102248126E-3"/>
  </r>
  <r>
    <n v="37924"/>
    <s v="Y"/>
    <d v="2018-11-29T00:00:00"/>
    <s v="High"/>
    <n v="49"/>
    <n v="8094.55"/>
    <n v="0.05"/>
    <s v="Regular"/>
    <x v="44"/>
    <n v="165.2"/>
    <n v="19.989999999999998"/>
    <s v="Philip Fox"/>
    <x v="1"/>
    <s v="Home Office"/>
    <x v="2"/>
    <x v="4"/>
    <x v="2"/>
    <d v="2018-11-29T00:00:00"/>
    <n v="4.6395133531847901E-3"/>
  </r>
  <r>
    <n v="23042"/>
    <s v="N"/>
    <d v="2018-04-26T00:00:00"/>
    <s v="Medium"/>
    <n v="20"/>
    <n v="8048.45"/>
    <n v="0.04"/>
    <s v="Regular"/>
    <x v="45"/>
    <n v="419.19"/>
    <n v="19.989999999999998"/>
    <s v="Nicole Brennan"/>
    <x v="1"/>
    <s v="Home Office"/>
    <x v="2"/>
    <x v="4"/>
    <x v="2"/>
    <d v="2018-04-27T00:00:00"/>
    <n v="4.6130904432538089E-3"/>
  </r>
  <r>
    <n v="15654"/>
    <s v="N"/>
    <d v="2018-10-02T00:00:00"/>
    <s v="Not Specified"/>
    <n v="27"/>
    <n v="7937.59"/>
    <n v="0.13"/>
    <s v="Delivery Van"/>
    <x v="46"/>
    <n v="300.98"/>
    <n v="54.92"/>
    <s v="Duane Noonan"/>
    <x v="1"/>
    <s v="Corporate"/>
    <x v="1"/>
    <x v="1"/>
    <x v="1"/>
    <d v="2018-10-04T00:00:00"/>
    <n v="4.5495493631030823E-3"/>
  </r>
  <r>
    <n v="35813"/>
    <s v="N"/>
    <d v="2018-04-21T00:00:00"/>
    <s v="Critical"/>
    <n v="21"/>
    <n v="7841.57"/>
    <n v="0.05"/>
    <s v="Express"/>
    <x v="47"/>
    <n v="363.25"/>
    <n v="19.989999999999998"/>
    <s v="Tracy Collins"/>
    <x v="1"/>
    <s v="Corporate"/>
    <x v="2"/>
    <x v="8"/>
    <x v="2"/>
    <d v="2018-04-21T00:00:00"/>
    <n v="4.4945140526568179E-3"/>
  </r>
  <r>
    <n v="28614"/>
    <s v="N"/>
    <d v="2018-10-19T00:00:00"/>
    <s v="Critical"/>
    <n v="50"/>
    <n v="7827.51"/>
    <n v="0.05"/>
    <s v="Regular"/>
    <x v="48"/>
    <n v="159.99"/>
    <n v="5.5"/>
    <s v="Tanja Norvell"/>
    <x v="1"/>
    <s v="Consumer"/>
    <x v="0"/>
    <x v="7"/>
    <x v="2"/>
    <d v="2018-10-21T00:00:00"/>
    <n v="4.4864553517104068E-3"/>
  </r>
  <r>
    <n v="41825"/>
    <s v="N"/>
    <d v="2018-08-22T00:00:00"/>
    <s v="Critical"/>
    <n v="50"/>
    <n v="7817.45"/>
    <n v="0.03"/>
    <s v="Delivery Van"/>
    <x v="49"/>
    <n v="150.88999999999999"/>
    <n v="60.2"/>
    <s v="Sylvia Foulston"/>
    <x v="0"/>
    <s v="Consumer"/>
    <x v="1"/>
    <x v="6"/>
    <x v="3"/>
    <d v="2018-08-22T00:00:00"/>
    <n v="4.4806893110616933E-3"/>
  </r>
  <r>
    <n v="25060"/>
    <s v="N"/>
    <d v="2018-07-20T00:00:00"/>
    <s v="Not Specified"/>
    <n v="6"/>
    <n v="7767.02"/>
    <n v="0.03"/>
    <s v="Regular"/>
    <x v="50"/>
    <n v="1270.99"/>
    <n v="19.989999999999998"/>
    <s v="Brosina Hoffman"/>
    <x v="1"/>
    <s v="Consumer"/>
    <x v="2"/>
    <x v="2"/>
    <x v="2"/>
    <d v="2018-07-22T00:00:00"/>
    <n v="4.4517845963584542E-3"/>
  </r>
  <r>
    <n v="41543"/>
    <s v="N"/>
    <d v="2018-02-06T00:00:00"/>
    <s v="Low"/>
    <n v="45"/>
    <n v="7548.65"/>
    <n v="0.03"/>
    <s v="Delivery Van"/>
    <x v="51"/>
    <n v="160.97999999999999"/>
    <n v="30"/>
    <s v="Bill Donatelli"/>
    <x v="3"/>
    <s v="Corporate"/>
    <x v="1"/>
    <x v="6"/>
    <x v="3"/>
    <d v="2018-02-10T00:00:00"/>
    <n v="4.3266225390563235E-3"/>
  </r>
  <r>
    <n v="8257"/>
    <s v="N"/>
    <d v="2018-03-22T00:00:00"/>
    <s v="Low"/>
    <n v="5"/>
    <n v="7486.09"/>
    <n v="0.05"/>
    <s v="Delivery Van"/>
    <x v="52"/>
    <n v="1500.97"/>
    <n v="29.7"/>
    <s v="David Philippe"/>
    <x v="0"/>
    <s v="Consumer"/>
    <x v="0"/>
    <x v="0"/>
    <x v="3"/>
    <d v="2018-03-22T00:00:00"/>
    <n v="4.2907653320003111E-3"/>
  </r>
  <r>
    <n v="33250"/>
    <s v="N"/>
    <d v="2018-06-25T00:00:00"/>
    <s v="Not Specified"/>
    <n v="40"/>
    <n v="7381.19"/>
    <n v="0.04"/>
    <s v="Regular"/>
    <x v="53"/>
    <n v="177.98"/>
    <n v="0.99"/>
    <s v="Guy Thornton"/>
    <x v="3"/>
    <s v="Corporate"/>
    <x v="2"/>
    <x v="8"/>
    <x v="2"/>
    <d v="2018-06-27T00:00:00"/>
    <n v="4.2306403156931556E-3"/>
  </r>
  <r>
    <n v="24358"/>
    <s v="N"/>
    <d v="2018-05-16T00:00:00"/>
    <s v="Critical"/>
    <n v="27"/>
    <n v="7333.45"/>
    <n v="7.0000000000000007E-2"/>
    <s v="Regular"/>
    <x v="54"/>
    <n v="279.48"/>
    <n v="35"/>
    <s v="Christine Sundaresam"/>
    <x v="1"/>
    <s v="Small Business"/>
    <x v="2"/>
    <x v="4"/>
    <x v="0"/>
    <d v="2018-05-16T00:00:00"/>
    <n v="4.2032774150401186E-3"/>
  </r>
  <r>
    <n v="11680"/>
    <s v="N"/>
    <d v="2018-09-04T00:00:00"/>
    <s v="Medium"/>
    <n v="50"/>
    <n v="7312.0315000000001"/>
    <n v="0.06"/>
    <s v="Regular"/>
    <x v="55"/>
    <n v="175.99"/>
    <n v="8.99"/>
    <s v="Aleksandra Gannaway"/>
    <x v="1"/>
    <s v="Corporate"/>
    <x v="0"/>
    <x v="10"/>
    <x v="2"/>
    <d v="2018-09-06T00:00:00"/>
    <n v="4.1910010788935529E-3"/>
  </r>
  <r>
    <n v="7776"/>
    <s v="N"/>
    <d v="2018-03-14T00:00:00"/>
    <s v="Medium"/>
    <n v="36"/>
    <n v="7223.59"/>
    <n v="7.0000000000000007E-2"/>
    <s v="Delivery Van"/>
    <x v="56"/>
    <n v="200.98"/>
    <n v="23.76"/>
    <s v="Michelle Moray"/>
    <x v="1"/>
    <s v="Corporate"/>
    <x v="1"/>
    <x v="6"/>
    <x v="3"/>
    <d v="2018-03-15T00:00:00"/>
    <n v="4.1403094999638169E-3"/>
  </r>
  <r>
    <n v="19232"/>
    <s v="N"/>
    <d v="2018-07-12T00:00:00"/>
    <s v="Low"/>
    <n v="28"/>
    <n v="7157.16"/>
    <n v="0.09"/>
    <s v="Delivery Van"/>
    <x v="57"/>
    <n v="260.98"/>
    <n v="41.91"/>
    <s v="Cynthia Arntzen"/>
    <x v="1"/>
    <s v="Small Business"/>
    <x v="1"/>
    <x v="1"/>
    <x v="1"/>
    <d v="2018-07-19T00:00:00"/>
    <n v="4.102234144069781E-3"/>
  </r>
  <r>
    <n v="16321"/>
    <s v="N"/>
    <d v="2018-10-01T00:00:00"/>
    <s v="Not Specified"/>
    <n v="50"/>
    <n v="7156.56"/>
    <n v="0.03"/>
    <s v="Regular"/>
    <x v="58"/>
    <n v="142.86000000000001"/>
    <n v="19.989999999999998"/>
    <s v="Roy Skaria"/>
    <x v="1"/>
    <s v="Corporate"/>
    <x v="2"/>
    <x v="4"/>
    <x v="2"/>
    <d v="2018-10-03T00:00:00"/>
    <n v="4.1018902450251265E-3"/>
  </r>
  <r>
    <n v="21830"/>
    <s v="N"/>
    <d v="2018-01-11T00:00:00"/>
    <s v="Low"/>
    <n v="19"/>
    <n v="6991.65"/>
    <n v="0.08"/>
    <s v="Delivery Van"/>
    <x v="59"/>
    <n v="399.98"/>
    <n v="12.06"/>
    <s v="Andy Gerbode"/>
    <x v="1"/>
    <s v="Consumer"/>
    <x v="0"/>
    <x v="0"/>
    <x v="1"/>
    <d v="2018-01-18T00:00:00"/>
    <n v="4.0073695926017422E-3"/>
  </r>
  <r>
    <n v="40547"/>
    <s v="N"/>
    <d v="2018-07-09T00:00:00"/>
    <s v="Critical"/>
    <n v="45"/>
    <n v="6944.0919999999996"/>
    <n v="0.06"/>
    <s v="Express"/>
    <x v="60"/>
    <n v="179.99"/>
    <n v="13.99"/>
    <s v="Craig Rider"/>
    <x v="1"/>
    <s v="Small Business"/>
    <x v="0"/>
    <x v="10"/>
    <x v="4"/>
    <d v="2018-07-11T00:00:00"/>
    <n v="3.9801110079922507E-3"/>
  </r>
  <r>
    <n v="17668"/>
    <s v="Y"/>
    <d v="2018-11-25T00:00:00"/>
    <s v="Medium"/>
    <n v="24"/>
    <n v="6930.97"/>
    <n v="0.05"/>
    <s v="Regular"/>
    <x v="61"/>
    <n v="300.98"/>
    <n v="13.99"/>
    <s v="Erin Creighton"/>
    <x v="3"/>
    <s v="Corporate"/>
    <x v="0"/>
    <x v="0"/>
    <x v="4"/>
    <d v="2018-11-26T00:00:00"/>
    <n v="3.9725899358856488E-3"/>
  </r>
  <r>
    <n v="32675"/>
    <s v="N"/>
    <d v="2018-11-03T00:00:00"/>
    <s v="High"/>
    <n v="20"/>
    <n v="6865.19"/>
    <n v="0.09"/>
    <s v="Delivery Van"/>
    <x v="62"/>
    <n v="349.45"/>
    <n v="60"/>
    <s v="Jonathan Doherty"/>
    <x v="1"/>
    <s v="Corporate"/>
    <x v="1"/>
    <x v="5"/>
    <x v="3"/>
    <d v="2018-11-04T00:00:00"/>
    <n v="3.934887137289989E-3"/>
  </r>
  <r>
    <n v="41216"/>
    <s v="Y"/>
    <d v="2018-07-01T00:00:00"/>
    <s v="Not Specified"/>
    <n v="45"/>
    <n v="6865.0720000000001"/>
    <n v="0"/>
    <s v="Delivery Van"/>
    <x v="63"/>
    <n v="179.29"/>
    <n v="29.21"/>
    <s v="Kean Jones"/>
    <x v="1"/>
    <s v="Home Office"/>
    <x v="1"/>
    <x v="5"/>
    <x v="1"/>
    <d v="2018-07-03T00:00:00"/>
    <n v="3.9348195038112072E-3"/>
  </r>
  <r>
    <n v="1411"/>
    <s v="N"/>
    <d v="2018-12-20T00:00:00"/>
    <s v="High"/>
    <n v="47"/>
    <n v="6717.9324999999999"/>
    <n v="2.29"/>
    <s v="Regular"/>
    <x v="64"/>
    <n v="175.99"/>
    <n v="4.99"/>
    <s v="Ed Jacobs"/>
    <x v="1"/>
    <s v="Small Business"/>
    <x v="0"/>
    <x v="10"/>
    <x v="2"/>
    <d v="2018-12-22T00:00:00"/>
    <n v="3.8504842813428882E-3"/>
  </r>
  <r>
    <n v="36835"/>
    <s v="N"/>
    <d v="2018-10-20T00:00:00"/>
    <s v="Critical"/>
    <n v="25"/>
    <n v="6685.05"/>
    <n v="0.09"/>
    <s v="Regular"/>
    <x v="65"/>
    <n v="276.2"/>
    <n v="24.49"/>
    <s v="William Brown"/>
    <x v="1"/>
    <s v="Home Office"/>
    <x v="1"/>
    <x v="6"/>
    <x v="0"/>
    <d v="2018-10-21T00:00:00"/>
    <n v="3.8316371807831169E-3"/>
  </r>
  <r>
    <n v="29319"/>
    <s v="N"/>
    <d v="2018-01-24T00:00:00"/>
    <s v="Low"/>
    <n v="30"/>
    <n v="6654.39"/>
    <n v="0.1"/>
    <s v="Regular"/>
    <x v="66"/>
    <n v="238.4"/>
    <n v="24.49"/>
    <s v="Filia McAdams"/>
    <x v="0"/>
    <s v="Small Business"/>
    <x v="1"/>
    <x v="6"/>
    <x v="0"/>
    <d v="2018-01-26T00:00:00"/>
    <n v="3.8140639396012544E-3"/>
  </r>
  <r>
    <n v="29766"/>
    <s v="N"/>
    <d v="2018-03-21T00:00:00"/>
    <s v="Medium"/>
    <n v="40"/>
    <n v="6636.6639999999998"/>
    <n v="0.08"/>
    <s v="Regular"/>
    <x v="67"/>
    <n v="205.99"/>
    <n v="8.99"/>
    <s v="Emily Phan"/>
    <x v="0"/>
    <s v="Consumer"/>
    <x v="0"/>
    <x v="10"/>
    <x v="2"/>
    <d v="2018-03-21T00:00:00"/>
    <n v="3.8039040154920012E-3"/>
  </r>
  <r>
    <n v="25440"/>
    <s v="N"/>
    <d v="2018-02-06T00:00:00"/>
    <s v="High"/>
    <n v="30"/>
    <n v="6589.3040000000001"/>
    <n v="0.02"/>
    <s v="Delivery Van"/>
    <x v="68"/>
    <n v="259.70999999999998"/>
    <n v="66.67"/>
    <s v="Kelly Andreada"/>
    <x v="1"/>
    <s v="Home Office"/>
    <x v="1"/>
    <x v="5"/>
    <x v="1"/>
    <d v="2018-02-06T00:00:00"/>
    <n v="3.7767589175672456E-3"/>
  </r>
  <r>
    <n v="16679"/>
    <s v="Y"/>
    <d v="2018-11-08T00:00:00"/>
    <s v="Low"/>
    <n v="29"/>
    <n v="6481.95"/>
    <n v="0.09"/>
    <s v="Delivery Van"/>
    <x v="69"/>
    <n v="243.98"/>
    <n v="43.32"/>
    <s v="Ryan Crowe"/>
    <x v="1"/>
    <s v="Small Business"/>
    <x v="1"/>
    <x v="6"/>
    <x v="3"/>
    <d v="2018-11-13T00:00:00"/>
    <n v="3.7152273541674516E-3"/>
  </r>
  <r>
    <n v="29284"/>
    <s v="N"/>
    <d v="2018-04-10T00:00:00"/>
    <s v="Medium"/>
    <n v="20"/>
    <n v="6449.0559999999996"/>
    <n v="0.01"/>
    <s v="Delivery Van"/>
    <x v="70"/>
    <n v="400.98"/>
    <n v="42.52"/>
    <s v="David Kendrick"/>
    <x v="1"/>
    <s v="Home Office"/>
    <x v="1"/>
    <x v="5"/>
    <x v="1"/>
    <d v="2018-04-12T00:00:00"/>
    <n v="3.696373662209324E-3"/>
  </r>
  <r>
    <n v="42309"/>
    <s v="N"/>
    <d v="2018-08-06T00:00:00"/>
    <s v="Low"/>
    <n v="38"/>
    <n v="6427.2579999999998"/>
    <n v="0.08"/>
    <s v="Regular"/>
    <x v="71"/>
    <n v="205.99"/>
    <n v="2.5"/>
    <s v="Meg Tillman"/>
    <x v="1"/>
    <s v="Small Business"/>
    <x v="0"/>
    <x v="10"/>
    <x v="2"/>
    <d v="2018-08-11T00:00:00"/>
    <n v="3.6838798099170138E-3"/>
  </r>
  <r>
    <n v="37794"/>
    <s v="N"/>
    <d v="2018-03-24T00:00:00"/>
    <s v="Low"/>
    <n v="32"/>
    <n v="6195.87"/>
    <n v="0.03"/>
    <s v="Regular"/>
    <x v="72"/>
    <n v="193.17"/>
    <n v="19.989999999999998"/>
    <s v="Michael Oakman"/>
    <x v="1"/>
    <s v="Small Business"/>
    <x v="2"/>
    <x v="4"/>
    <x v="2"/>
    <d v="2018-03-28T00:00:00"/>
    <n v="3.5512562896760219E-3"/>
  </r>
  <r>
    <n v="41542"/>
    <s v="N"/>
    <d v="2018-09-26T00:00:00"/>
    <s v="High"/>
    <n v="47"/>
    <n v="6181.48"/>
    <n v="0.03"/>
    <s v="Delivery Van"/>
    <x v="73"/>
    <n v="124.49"/>
    <n v="51.94"/>
    <s v="Marc Crier"/>
    <x v="1"/>
    <s v="Corporate"/>
    <x v="1"/>
    <x v="5"/>
    <x v="1"/>
    <d v="2018-09-27T00:00:00"/>
    <n v="3.5430084442550497E-3"/>
  </r>
  <r>
    <n v="3492"/>
    <s v="N"/>
    <d v="2018-11-23T00:00:00"/>
    <s v="Low"/>
    <n v="49"/>
    <n v="6177.53"/>
    <n v="3.6"/>
    <s v="Delivery Van"/>
    <x v="74"/>
    <n v="130.97999999999999"/>
    <n v="54.74"/>
    <s v="Roy Skaria"/>
    <x v="1"/>
    <s v="Corporate"/>
    <x v="1"/>
    <x v="1"/>
    <x v="1"/>
    <d v="2018-11-23T00:00:00"/>
    <n v="3.5407444422110718E-3"/>
  </r>
  <r>
    <n v="45824"/>
    <s v="N"/>
    <d v="2018-12-06T00:00:00"/>
    <s v="Not Specified"/>
    <n v="44"/>
    <n v="6123.48"/>
    <n v="0.08"/>
    <s v="Regular"/>
    <x v="75"/>
    <n v="140.81"/>
    <n v="24.49"/>
    <s v="Duane Huffman"/>
    <x v="3"/>
    <s v="Consumer"/>
    <x v="1"/>
    <x v="6"/>
    <x v="0"/>
    <d v="2018-12-08T00:00:00"/>
    <n v="3.5097648699384146E-3"/>
  </r>
  <r>
    <n v="11686"/>
    <s v="N"/>
    <d v="2018-01-27T00:00:00"/>
    <s v="Not Specified"/>
    <n v="38"/>
    <n v="6121.1985000000004"/>
    <n v="0.08"/>
    <s v="Regular"/>
    <x v="76"/>
    <n v="205.99"/>
    <n v="2.5"/>
    <s v="Michael Dominguez"/>
    <x v="3"/>
    <s v="Home Office"/>
    <x v="0"/>
    <x v="10"/>
    <x v="2"/>
    <d v="2018-01-28T00:00:00"/>
    <n v="3.508457193821115E-3"/>
  </r>
  <r>
    <n v="26567"/>
    <s v="N"/>
    <d v="2018-09-04T00:00:00"/>
    <s v="Critical"/>
    <n v="48"/>
    <n v="6109.817"/>
    <n v="0.04"/>
    <s v="Regular"/>
    <x v="77"/>
    <n v="155.99"/>
    <n v="8.08"/>
    <s v="Sylvia Foulston"/>
    <x v="2"/>
    <s v="Corporate"/>
    <x v="0"/>
    <x v="10"/>
    <x v="2"/>
    <d v="2018-09-05T00:00:00"/>
    <n v="3.5019337155265495E-3"/>
  </r>
  <r>
    <n v="14400"/>
    <s v="N"/>
    <d v="2018-02-04T00:00:00"/>
    <s v="Medium"/>
    <n v="43"/>
    <n v="6089.05"/>
    <n v="0.08"/>
    <s v="Delivery Van"/>
    <x v="78"/>
    <n v="146.05000000000001"/>
    <n v="80.2"/>
    <s v="Henia Zydlo"/>
    <x v="1"/>
    <s v="Home Office"/>
    <x v="1"/>
    <x v="5"/>
    <x v="1"/>
    <d v="2018-02-05T00:00:00"/>
    <n v="3.490030796425971E-3"/>
  </r>
  <r>
    <n v="29410"/>
    <s v="Y"/>
    <d v="2018-09-17T00:00:00"/>
    <s v="Critical"/>
    <n v="36"/>
    <n v="6057.27"/>
    <n v="0"/>
    <s v="Regular"/>
    <x v="79"/>
    <n v="195.99"/>
    <n v="4.2"/>
    <s v="Linda Cazamias"/>
    <x v="3"/>
    <s v="Corporate"/>
    <x v="0"/>
    <x v="10"/>
    <x v="2"/>
    <d v="2018-09-19T00:00:00"/>
    <n v="3.4718156103607529E-3"/>
  </r>
  <r>
    <n v="2144"/>
    <s v="N"/>
    <d v="2018-03-28T00:00:00"/>
    <s v="Medium"/>
    <n v="40"/>
    <n v="5945.3675000000003"/>
    <n v="2.08"/>
    <s v="Regular"/>
    <x v="80"/>
    <n v="175.99"/>
    <n v="4.99"/>
    <s v="Jonathan Doherty"/>
    <x v="1"/>
    <s v="Corporate"/>
    <x v="0"/>
    <x v="10"/>
    <x v="2"/>
    <d v="2018-03-28T00:00:00"/>
    <n v="3.4076770056199381E-3"/>
  </r>
  <r>
    <n v="24644"/>
    <s v="N"/>
    <d v="2018-07-28T00:00:00"/>
    <s v="Critical"/>
    <n v="46"/>
    <n v="5897.47"/>
    <n v="0"/>
    <s v="Delivery Van"/>
    <x v="81"/>
    <n v="122.99"/>
    <n v="70.2"/>
    <s v="Tony Molinari"/>
    <x v="0"/>
    <s v="Corporate"/>
    <x v="1"/>
    <x v="6"/>
    <x v="3"/>
    <d v="2018-07-29T00:00:00"/>
    <n v="3.3802238314676793E-3"/>
  </r>
  <r>
    <n v="10886"/>
    <s v="N"/>
    <d v="2018-08-23T00:00:00"/>
    <s v="Critical"/>
    <n v="47"/>
    <n v="5750.94"/>
    <n v="0.01"/>
    <s v="Delivery Van"/>
    <x v="82"/>
    <n v="119.99"/>
    <n v="56.14"/>
    <s v="Quincy Jones"/>
    <x v="0"/>
    <s v="Corporate"/>
    <x v="0"/>
    <x v="0"/>
    <x v="1"/>
    <d v="2018-08-24T00:00:00"/>
    <n v="3.2962379531122216E-3"/>
  </r>
  <r>
    <n v="1411"/>
    <s v="N"/>
    <d v="2018-12-20T00:00:00"/>
    <s v="High"/>
    <n v="39"/>
    <n v="5748.2"/>
    <n v="0.09"/>
    <s v="Delivery Van"/>
    <x v="83"/>
    <n v="160.97999999999999"/>
    <n v="35.020000000000003"/>
    <s v="Ed Jacobs"/>
    <x v="0"/>
    <s v="Small Business"/>
    <x v="1"/>
    <x v="1"/>
    <x v="1"/>
    <d v="2018-12-21T00:00:00"/>
    <n v="3.2946674808082979E-3"/>
  </r>
  <r>
    <n v="20706"/>
    <s v="N"/>
    <d v="2018-07-12T00:00:00"/>
    <s v="High"/>
    <n v="41"/>
    <n v="5583.27"/>
    <n v="0.04"/>
    <s v="Express"/>
    <x v="84"/>
    <n v="136.97999999999999"/>
    <n v="24.49"/>
    <s v="Jennifer Patt"/>
    <x v="1"/>
    <s v="Home Office"/>
    <x v="1"/>
    <x v="9"/>
    <x v="0"/>
    <d v="2018-07-14T00:00:00"/>
    <n v="3.2001353650834255E-3"/>
  </r>
  <r>
    <n v="38503"/>
    <s v="N"/>
    <d v="2018-05-05T00:00:00"/>
    <s v="Low"/>
    <n v="47"/>
    <n v="5567.79"/>
    <n v="0.04"/>
    <s v="Regular"/>
    <x v="85"/>
    <n v="120.98"/>
    <n v="3.99"/>
    <s v="Melanie Page"/>
    <x v="3"/>
    <s v="Corporate"/>
    <x v="2"/>
    <x v="8"/>
    <x v="2"/>
    <d v="2018-05-05T00:00:00"/>
    <n v="3.1912627697313302E-3"/>
  </r>
  <r>
    <n v="6241"/>
    <s v="Y"/>
    <d v="2018-12-29T00:00:00"/>
    <s v="Low"/>
    <n v="29"/>
    <n v="5433.0895"/>
    <n v="0"/>
    <s v="Regular"/>
    <x v="86"/>
    <n v="205.99"/>
    <n v="8.99"/>
    <s v="Henry Goldwyn"/>
    <x v="1"/>
    <s v="Small Business"/>
    <x v="0"/>
    <x v="10"/>
    <x v="2"/>
    <d v="2015-01-02T00:00:00"/>
    <n v="3.1140571476237803E-3"/>
  </r>
  <r>
    <n v="9894"/>
    <s v="N"/>
    <d v="2018-03-18T00:00:00"/>
    <s v="High"/>
    <n v="16"/>
    <n v="5403.75"/>
    <n v="0.08"/>
    <s v="Delivery Van"/>
    <x v="87"/>
    <n v="355.98"/>
    <n v="58.92"/>
    <s v="Eric Barreto"/>
    <x v="0"/>
    <s v="Small Business"/>
    <x v="1"/>
    <x v="6"/>
    <x v="3"/>
    <d v="2018-03-20T00:00:00"/>
    <n v="3.0972407709226957E-3"/>
  </r>
  <r>
    <n v="18753"/>
    <s v="Y"/>
    <d v="2018-07-31T00:00:00"/>
    <s v="Medium"/>
    <n v="33"/>
    <n v="5394.4"/>
    <n v="0.01"/>
    <s v="Delivery Van"/>
    <x v="88"/>
    <n v="160.97999999999999"/>
    <n v="30"/>
    <s v="Erin Creighton"/>
    <x v="3"/>
    <s v="Corporate"/>
    <x v="1"/>
    <x v="6"/>
    <x v="3"/>
    <d v="2018-08-02T00:00:00"/>
    <n v="3.0918816774768241E-3"/>
  </r>
  <r>
    <n v="9923"/>
    <s v="Y"/>
    <d v="2018-10-05T00:00:00"/>
    <s v="High"/>
    <n v="14"/>
    <n v="5388.8"/>
    <n v="0.03"/>
    <s v="Delivery Van"/>
    <x v="89"/>
    <n v="370.98"/>
    <n v="99"/>
    <s v="Chad Sievert"/>
    <x v="0"/>
    <s v="Corporate"/>
    <x v="2"/>
    <x v="4"/>
    <x v="3"/>
    <d v="2018-10-06T00:00:00"/>
    <n v="3.0886719530600461E-3"/>
  </r>
  <r>
    <n v="32420"/>
    <s v="N"/>
    <d v="2018-07-29T00:00:00"/>
    <s v="Medium"/>
    <n v="19"/>
    <n v="5369.46"/>
    <n v="7.0000000000000007E-2"/>
    <s v="Delivery Van"/>
    <x v="90"/>
    <n v="280.98"/>
    <n v="57"/>
    <s v="Christy Brittain"/>
    <x v="0"/>
    <s v="Consumer"/>
    <x v="1"/>
    <x v="6"/>
    <x v="3"/>
    <d v="2018-07-31T00:00:00"/>
    <n v="3.0775869405206715E-3"/>
  </r>
  <r>
    <n v="41636"/>
    <s v="N"/>
    <d v="2018-08-14T00:00:00"/>
    <s v="Critical"/>
    <n v="47"/>
    <n v="5294.48"/>
    <n v="0.03"/>
    <s v="Regular"/>
    <x v="91"/>
    <n v="107.53"/>
    <n v="5.81"/>
    <s v="MaryBeth Skach"/>
    <x v="1"/>
    <s v="Home Office"/>
    <x v="1"/>
    <x v="9"/>
    <x v="4"/>
    <d v="2018-08-15T00:00:00"/>
    <n v="3.0346110232403038E-3"/>
  </r>
  <r>
    <n v="22208"/>
    <s v="N"/>
    <d v="2018-10-13T00:00:00"/>
    <s v="High"/>
    <n v="50"/>
    <n v="5271.0455000000002"/>
    <n v="0.18"/>
    <s v="Regular"/>
    <x v="92"/>
    <n v="125.99"/>
    <n v="7.69"/>
    <s v="Sean Christensen"/>
    <x v="3"/>
    <s v="Home Office"/>
    <x v="0"/>
    <x v="10"/>
    <x v="2"/>
    <d v="2018-10-15T00:00:00"/>
    <n v="3.0211791863036979E-3"/>
  </r>
  <r>
    <n v="5760"/>
    <s v="N"/>
    <d v="2018-05-24T00:00:00"/>
    <s v="Not Specified"/>
    <n v="34"/>
    <n v="5261.73"/>
    <n v="0.05"/>
    <s v="Delivery Van"/>
    <x v="93"/>
    <n v="150.97999999999999"/>
    <n v="43.71"/>
    <s v="Nancy Lomonaco"/>
    <x v="3"/>
    <s v="Home Office"/>
    <x v="1"/>
    <x v="6"/>
    <x v="3"/>
    <d v="2018-05-25T00:00:00"/>
    <n v="3.0158398670528937E-3"/>
  </r>
  <r>
    <n v="32869"/>
    <s v="N"/>
    <d v="2018-03-27T00:00:00"/>
    <s v="Medium"/>
    <n v="39"/>
    <n v="5250.6625000000004"/>
    <n v="0.1"/>
    <s v="Regular"/>
    <x v="94"/>
    <n v="175.99"/>
    <n v="8.99"/>
    <s v="Christopher Schild"/>
    <x v="0"/>
    <s v="Corporate"/>
    <x v="0"/>
    <x v="10"/>
    <x v="2"/>
    <d v="2018-03-28T00:00:00"/>
    <n v="3.0094963625916984E-3"/>
  </r>
  <r>
    <n v="18308"/>
    <s v="N"/>
    <d v="2018-10-09T00:00:00"/>
    <s v="Not Specified"/>
    <n v="49"/>
    <n v="5247.4835000000003"/>
    <n v="0"/>
    <s v="Regular"/>
    <x v="95"/>
    <n v="125.99"/>
    <n v="8.08"/>
    <s v="Ann Chong"/>
    <x v="2"/>
    <s v="Corporate"/>
    <x v="0"/>
    <x v="10"/>
    <x v="2"/>
    <d v="2018-10-10T00:00:00"/>
    <n v="3.0076742708201021E-3"/>
  </r>
  <r>
    <n v="39015"/>
    <s v="N"/>
    <d v="2018-12-06T00:00:00"/>
    <s v="Medium"/>
    <n v="13"/>
    <n v="5236.1400000000003"/>
    <n v="0.05"/>
    <s v="Delivery Van"/>
    <x v="96"/>
    <n v="399.98"/>
    <n v="12.06"/>
    <s v="Lycoris Saunders"/>
    <x v="3"/>
    <s v="Corporate"/>
    <x v="0"/>
    <x v="0"/>
    <x v="1"/>
    <d v="2018-12-06T00:00:00"/>
    <n v="3.001172572798365E-3"/>
  </r>
  <r>
    <n v="15139"/>
    <s v="N"/>
    <d v="2018-11-19T00:00:00"/>
    <s v="High"/>
    <n v="17"/>
    <n v="5203.8999999999996"/>
    <n v="7.0000000000000007E-2"/>
    <s v="Delivery Van"/>
    <x v="97"/>
    <n v="300.98"/>
    <n v="64.73"/>
    <s v="Guy Armstrong"/>
    <x v="0"/>
    <s v="Corporate"/>
    <x v="1"/>
    <x v="6"/>
    <x v="3"/>
    <d v="2018-11-21T00:00:00"/>
    <n v="2.9826937307989108E-3"/>
  </r>
  <r>
    <n v="21766"/>
    <s v="N"/>
    <d v="2018-06-01T00:00:00"/>
    <s v="High"/>
    <n v="41"/>
    <n v="5178.17"/>
    <n v="0.03"/>
    <s v="Delivery Van"/>
    <x v="98"/>
    <n v="120.98"/>
    <n v="30"/>
    <s v="Steve Carroll"/>
    <x v="0"/>
    <s v="Consumer"/>
    <x v="1"/>
    <x v="6"/>
    <x v="3"/>
    <d v="2018-06-03T00:00:00"/>
    <n v="2.9679461934339628E-3"/>
  </r>
  <r>
    <n v="25574"/>
    <s v="N"/>
    <d v="2018-03-12T00:00:00"/>
    <s v="Not Specified"/>
    <n v="46"/>
    <n v="5074.07"/>
    <n v="0"/>
    <s v="Delivery Van"/>
    <x v="99"/>
    <n v="100.98"/>
    <n v="57.38"/>
    <s v="Rob Beeghly"/>
    <x v="1"/>
    <s v="Consumer"/>
    <x v="1"/>
    <x v="1"/>
    <x v="1"/>
    <d v="2018-03-12T00:00:00"/>
    <n v="2.908279709186347E-3"/>
  </r>
  <r>
    <n v="44576"/>
    <s v="N"/>
    <d v="2018-12-25T00:00:00"/>
    <s v="Not Specified"/>
    <n v="38"/>
    <n v="5016.25"/>
    <n v="0.01"/>
    <s v="Delivery Van"/>
    <x v="100"/>
    <n v="124.49"/>
    <n v="51.94"/>
    <s v="Greg Guthrie"/>
    <x v="0"/>
    <s v="Small Business"/>
    <x v="1"/>
    <x v="5"/>
    <x v="1"/>
    <d v="2018-12-26T00:00:00"/>
    <n v="2.8751393045831084E-3"/>
  </r>
  <r>
    <n v="12228"/>
    <s v="N"/>
    <d v="2018-06-25T00:00:00"/>
    <s v="Not Specified"/>
    <n v="30"/>
    <n v="5015.0510000000004"/>
    <n v="0.05"/>
    <s v="Regular"/>
    <x v="101"/>
    <n v="200.99"/>
    <n v="4.2"/>
    <s v="Brad Norvell"/>
    <x v="0"/>
    <s v="Corporate"/>
    <x v="0"/>
    <x v="10"/>
    <x v="2"/>
    <d v="2018-06-25T00:00:00"/>
    <n v="2.8744520796588732E-3"/>
  </r>
  <r>
    <n v="11843"/>
    <s v="N"/>
    <d v="2018-07-17T00:00:00"/>
    <s v="Medium"/>
    <n v="42"/>
    <n v="4993.42"/>
    <n v="0.03"/>
    <s v="Delivery Van"/>
    <x v="102"/>
    <n v="119.99"/>
    <n v="56.14"/>
    <s v="Cindy Chapman"/>
    <x v="1"/>
    <s v="Consumer"/>
    <x v="0"/>
    <x v="0"/>
    <x v="1"/>
    <d v="2018-07-19T00:00:00"/>
    <n v="2.8620539459339915E-3"/>
  </r>
  <r>
    <n v="28451"/>
    <s v="N"/>
    <d v="2018-01-05T00:00:00"/>
    <s v="Critical"/>
    <n v="33"/>
    <n v="4913.7"/>
    <n v="0"/>
    <s v="Delivery Van"/>
    <x v="103"/>
    <n v="145.44999999999999"/>
    <n v="17.850000000000001"/>
    <s v="Pauline Chand"/>
    <x v="3"/>
    <s v="Small Business"/>
    <x v="0"/>
    <x v="0"/>
    <x v="3"/>
    <d v="2018-01-07T00:00:00"/>
    <n v="2.8163612262008513E-3"/>
  </r>
  <r>
    <n v="24294"/>
    <s v="N"/>
    <d v="2018-08-02T00:00:00"/>
    <s v="Not Specified"/>
    <n v="24"/>
    <n v="4865.72"/>
    <n v="0.03"/>
    <s v="Delivery Van"/>
    <x v="104"/>
    <n v="200.97"/>
    <n v="15.59"/>
    <s v="Thomas Seio"/>
    <x v="2"/>
    <s v="Home Office"/>
    <x v="0"/>
    <x v="0"/>
    <x v="3"/>
    <d v="2018-08-03T00:00:00"/>
    <n v="2.7888607659299525E-3"/>
  </r>
  <r>
    <n v="14530"/>
    <s v="N"/>
    <d v="2018-04-06T00:00:00"/>
    <s v="High"/>
    <n v="44"/>
    <n v="4851.5024999999996"/>
    <n v="0.01"/>
    <s v="Regular"/>
    <x v="105"/>
    <n v="125.99"/>
    <n v="7.69"/>
    <s v="Tracy Blumstein"/>
    <x v="1"/>
    <s v="Home Office"/>
    <x v="0"/>
    <x v="10"/>
    <x v="2"/>
    <d v="2018-04-06T00:00:00"/>
    <n v="2.7807117914843181E-3"/>
  </r>
  <r>
    <n v="11077"/>
    <s v="N"/>
    <d v="2018-03-20T00:00:00"/>
    <s v="Low"/>
    <n v="30"/>
    <n v="4620.05"/>
    <n v="0.06"/>
    <s v="Delivery Van"/>
    <x v="106"/>
    <n v="160.97999999999999"/>
    <n v="35.020000000000003"/>
    <s v="Charles Crestani"/>
    <x v="1"/>
    <s v="Consumer"/>
    <x v="1"/>
    <x v="1"/>
    <x v="1"/>
    <d v="2018-03-24T00:00:00"/>
    <n v="2.6480513020960259E-3"/>
  </r>
  <r>
    <n v="24544"/>
    <s v="N"/>
    <d v="2018-01-26T00:00:00"/>
    <s v="High"/>
    <n v="31"/>
    <n v="4587.3"/>
    <n v="0.08"/>
    <s v="Express"/>
    <x v="107"/>
    <n v="150.97999999999999"/>
    <n v="13.99"/>
    <s v="Tanja Norvell"/>
    <x v="1"/>
    <s v="Corporate"/>
    <x v="0"/>
    <x v="0"/>
    <x v="4"/>
    <d v="2018-01-27T00:00:00"/>
    <n v="2.6292801459086158E-3"/>
  </r>
  <r>
    <n v="38978"/>
    <s v="N"/>
    <d v="2018-08-03T00:00:00"/>
    <s v="Low"/>
    <n v="24"/>
    <n v="4547.26"/>
    <n v="0"/>
    <s v="Delivery Van"/>
    <x v="108"/>
    <n v="180.98"/>
    <n v="30"/>
    <s v="Nick Zandusky"/>
    <x v="1"/>
    <s v="Small Business"/>
    <x v="1"/>
    <x v="6"/>
    <x v="3"/>
    <d v="2018-08-05T00:00:00"/>
    <n v="2.6063306163286492E-3"/>
  </r>
  <r>
    <n v="33797"/>
    <s v="N"/>
    <d v="2018-01-11T00:00:00"/>
    <s v="Not Specified"/>
    <n v="20"/>
    <n v="4531.34"/>
    <n v="0.08"/>
    <s v="Delivery Van"/>
    <x v="109"/>
    <n v="297.64"/>
    <n v="14.7"/>
    <s v="Bradley Drucker"/>
    <x v="0"/>
    <s v="Small Business"/>
    <x v="0"/>
    <x v="0"/>
    <x v="3"/>
    <d v="2018-01-11T00:00:00"/>
    <n v="2.5972058283438072E-3"/>
  </r>
  <r>
    <n v="41606"/>
    <s v="N"/>
    <d v="2018-06-23T00:00:00"/>
    <s v="High"/>
    <n v="23"/>
    <n v="4514.8599999999997"/>
    <n v="0.09"/>
    <s v="Delivery Van"/>
    <x v="110"/>
    <n v="200.98"/>
    <n v="55.96"/>
    <s v="Brad Eason"/>
    <x v="3"/>
    <s v="Small Business"/>
    <x v="1"/>
    <x v="1"/>
    <x v="1"/>
    <d v="2018-06-24T00:00:00"/>
    <n v="2.5877600679172874E-3"/>
  </r>
  <r>
    <n v="29319"/>
    <s v="N"/>
    <d v="2018-01-24T00:00:00"/>
    <s v="Low"/>
    <n v="21"/>
    <n v="4429.6899999999996"/>
    <n v="0.03"/>
    <s v="Express"/>
    <x v="111"/>
    <n v="199.99"/>
    <n v="24.49"/>
    <s v="Filia McAdams"/>
    <x v="0"/>
    <s v="Small Business"/>
    <x v="0"/>
    <x v="3"/>
    <x v="0"/>
    <d v="2018-01-26T00:00:00"/>
    <n v="2.538943598528532E-3"/>
  </r>
  <r>
    <n v="4931"/>
    <s v="N"/>
    <d v="2018-11-16T00:00:00"/>
    <s v="Critical"/>
    <n v="45"/>
    <n v="4282.7250000000004"/>
    <n v="0.03"/>
    <s v="Regular"/>
    <x v="112"/>
    <n v="110.99"/>
    <n v="2.5"/>
    <s v="Giulietta Dortch"/>
    <x v="1"/>
    <s v="Corporate"/>
    <x v="0"/>
    <x v="10"/>
    <x v="2"/>
    <d v="2018-11-18T00:00:00"/>
    <n v="2.4547083933657001E-3"/>
  </r>
  <r>
    <n v="2853"/>
    <s v="N"/>
    <d v="2018-05-04T00:00:00"/>
    <s v="High"/>
    <n v="25"/>
    <n v="4253.6499999999996"/>
    <n v="0.05"/>
    <s v="Express"/>
    <x v="113"/>
    <n v="178.47"/>
    <n v="19.989999999999998"/>
    <s v="Bill Tyler"/>
    <x v="1"/>
    <s v="Consumer"/>
    <x v="2"/>
    <x v="4"/>
    <x v="2"/>
    <d v="2018-05-07T00:00:00"/>
    <n v="2.4380436188268005E-3"/>
  </r>
  <r>
    <n v="8422"/>
    <s v="N"/>
    <d v="2018-04-14T00:00:00"/>
    <s v="Medium"/>
    <n v="18"/>
    <n v="4212.7520000000004"/>
    <n v="0.06"/>
    <s v="Delivery Van"/>
    <x v="114"/>
    <n v="296.18"/>
    <n v="54.12"/>
    <s v="Becky Martin"/>
    <x v="0"/>
    <s v="Home Office"/>
    <x v="1"/>
    <x v="5"/>
    <x v="1"/>
    <d v="2018-04-15T00:00:00"/>
    <n v="2.4146023136129781E-3"/>
  </r>
  <r>
    <n v="28451"/>
    <s v="N"/>
    <d v="2018-01-05T00:00:00"/>
    <s v="Critical"/>
    <n v="21"/>
    <n v="4201.08"/>
    <n v="0.01"/>
    <s v="Regular"/>
    <x v="115"/>
    <n v="194.3"/>
    <n v="11.54"/>
    <s v="Pauline Chand"/>
    <x v="3"/>
    <s v="Small Business"/>
    <x v="1"/>
    <x v="9"/>
    <x v="0"/>
    <d v="2018-01-07T00:00:00"/>
    <n v="2.407912330864292E-3"/>
  </r>
  <r>
    <n v="29410"/>
    <s v="Y"/>
    <d v="2018-09-17T00:00:00"/>
    <s v="Critical"/>
    <n v="35"/>
    <n v="4186.53"/>
    <n v="0.04"/>
    <s v="Regular"/>
    <x v="116"/>
    <n v="120.97"/>
    <n v="7.11"/>
    <s v="Linda Cazamias"/>
    <x v="3"/>
    <s v="Corporate"/>
    <x v="0"/>
    <x v="0"/>
    <x v="4"/>
    <d v="2018-09-17T00:00:00"/>
    <n v="2.3995727790314119E-3"/>
  </r>
  <r>
    <n v="96"/>
    <s v="N"/>
    <d v="2018-04-16T00:00:00"/>
    <s v="High"/>
    <n v="37"/>
    <n v="4158.1234999999997"/>
    <n v="1.1000000000000001"/>
    <s v="Regular"/>
    <x v="117"/>
    <n v="125.99"/>
    <n v="8.99"/>
    <s v="Keith Dawkins"/>
    <x v="1"/>
    <s v="Home Office"/>
    <x v="0"/>
    <x v="10"/>
    <x v="2"/>
    <d v="2018-04-18T00:00:00"/>
    <n v="2.3832911653447657E-3"/>
  </r>
  <r>
    <n v="41607"/>
    <s v="N"/>
    <d v="2018-12-19T00:00:00"/>
    <s v="Medium"/>
    <n v="36"/>
    <n v="4115.74"/>
    <n v="0.1"/>
    <s v="Regular"/>
    <x v="118"/>
    <n v="120.98"/>
    <n v="9.07"/>
    <s v="Barry Franz"/>
    <x v="0"/>
    <s v="Corporate"/>
    <x v="2"/>
    <x v="2"/>
    <x v="2"/>
    <d v="2018-12-21T00:00:00"/>
    <n v="2.3589984234128844E-3"/>
  </r>
  <r>
    <n v="39815"/>
    <s v="N"/>
    <d v="2018-04-09T00:00:00"/>
    <s v="Low"/>
    <n v="43"/>
    <n v="4075.3760000000002"/>
    <n v="0.05"/>
    <s v="Regular"/>
    <x v="119"/>
    <n v="115.99"/>
    <n v="8.99"/>
    <s v="Roy French"/>
    <x v="3"/>
    <s v="Consumer"/>
    <x v="0"/>
    <x v="10"/>
    <x v="2"/>
    <d v="2018-04-13T00:00:00"/>
    <n v="2.3358631883488045E-3"/>
  </r>
  <r>
    <n v="43269"/>
    <s v="N"/>
    <d v="2018-04-10T00:00:00"/>
    <s v="Critical"/>
    <n v="24"/>
    <n v="3978.02"/>
    <n v="0.08"/>
    <s v="Regular"/>
    <x v="120"/>
    <n v="165.98"/>
    <n v="19.989999999999998"/>
    <s v="James Lanier"/>
    <x v="3"/>
    <s v="Corporate"/>
    <x v="2"/>
    <x v="2"/>
    <x v="2"/>
    <d v="2018-04-12T00:00:00"/>
    <n v="2.2800621293631094E-3"/>
  </r>
  <r>
    <n v="44197"/>
    <s v="N"/>
    <d v="2018-01-20T00:00:00"/>
    <s v="High"/>
    <n v="27"/>
    <n v="3970.33"/>
    <n v="0.02"/>
    <s v="Delivery Van"/>
    <x v="121"/>
    <n v="140.97999999999999"/>
    <n v="53.48"/>
    <s v="Cynthia Arntzen"/>
    <x v="3"/>
    <s v="Small Business"/>
    <x v="1"/>
    <x v="1"/>
    <x v="1"/>
    <d v="2018-01-23T00:00:00"/>
    <n v="2.275654489940783E-3"/>
  </r>
  <r>
    <n v="28291"/>
    <s v="Y"/>
    <d v="2018-03-04T00:00:00"/>
    <s v="Critical"/>
    <n v="14"/>
    <n v="3950.6"/>
    <n v="0.02"/>
    <s v="Delivery Van"/>
    <x v="122"/>
    <n v="280.98"/>
    <n v="57"/>
    <s v="Carl Weiss"/>
    <x v="1"/>
    <s v="Consumer"/>
    <x v="1"/>
    <x v="6"/>
    <x v="3"/>
    <d v="2018-03-05T00:00:00"/>
    <n v="2.2643459430223829E-3"/>
  </r>
  <r>
    <n v="18753"/>
    <s v="Y"/>
    <d v="2018-07-31T00:00:00"/>
    <s v="Medium"/>
    <n v="31"/>
    <n v="3945.95"/>
    <n v="0.03"/>
    <s v="Regular"/>
    <x v="123"/>
    <n v="128.24"/>
    <n v="12.65"/>
    <s v="Erin Creighton"/>
    <x v="3"/>
    <s v="Corporate"/>
    <x v="1"/>
    <x v="6"/>
    <x v="4"/>
    <d v="2018-08-02T00:00:00"/>
    <n v="2.2616807254263079E-3"/>
  </r>
  <r>
    <n v="16196"/>
    <s v="N"/>
    <d v="2018-10-20T00:00:00"/>
    <s v="High"/>
    <n v="39"/>
    <n v="3925.9715000000001"/>
    <n v="0.16"/>
    <s v="Regular"/>
    <x v="124"/>
    <n v="125.99"/>
    <n v="8.8000000000000007"/>
    <s v="Magdelene Morse"/>
    <x v="3"/>
    <s v="Home Office"/>
    <x v="0"/>
    <x v="10"/>
    <x v="2"/>
    <d v="2018-10-21T00:00:00"/>
    <n v="2.2502297469869132E-3"/>
  </r>
  <r>
    <n v="1287"/>
    <s v="N"/>
    <d v="2018-07-04T00:00:00"/>
    <s v="High"/>
    <n v="39"/>
    <n v="3908.65"/>
    <n v="1.1599999999999999"/>
    <s v="Regular"/>
    <x v="125"/>
    <n v="105.29"/>
    <n v="10.119999999999999"/>
    <s v="Mitch Willingham"/>
    <x v="1"/>
    <s v="Corporate"/>
    <x v="1"/>
    <x v="9"/>
    <x v="0"/>
    <d v="2018-07-06T00:00:00"/>
    <n v="2.2403016681502652E-3"/>
  </r>
  <r>
    <n v="2817"/>
    <s v="N"/>
    <d v="2018-04-18T00:00:00"/>
    <s v="Medium"/>
    <n v="14"/>
    <n v="3830.14"/>
    <n v="0.1"/>
    <s v="Regular"/>
    <x v="126"/>
    <n v="300.97000000000003"/>
    <n v="7.18"/>
    <s v="Luke Schmidt"/>
    <x v="1"/>
    <s v="Home Office"/>
    <x v="0"/>
    <x v="7"/>
    <x v="2"/>
    <d v="2018-04-19T00:00:00"/>
    <n v="2.1953024781571785E-3"/>
  </r>
  <r>
    <n v="4550"/>
    <s v="N"/>
    <d v="2018-12-28T00:00:00"/>
    <s v="High"/>
    <n v="32"/>
    <n v="3730.54"/>
    <n v="1.07"/>
    <s v="Delivery Van"/>
    <x v="127"/>
    <n v="119.99"/>
    <n v="16.8"/>
    <s v="Gary Zandusky"/>
    <x v="3"/>
    <s v="Home Office"/>
    <x v="0"/>
    <x v="0"/>
    <x v="1"/>
    <d v="2018-12-30T00:00:00"/>
    <n v="2.1382152367444745E-3"/>
  </r>
  <r>
    <n v="16612"/>
    <s v="N"/>
    <d v="2018-02-13T00:00:00"/>
    <s v="High"/>
    <n v="45"/>
    <n v="3699.22"/>
    <n v="0.05"/>
    <s v="Delivery Van"/>
    <x v="128"/>
    <n v="80.97"/>
    <n v="30.06"/>
    <s v="Sally Matthias"/>
    <x v="0"/>
    <s v="Home Office"/>
    <x v="0"/>
    <x v="0"/>
    <x v="1"/>
    <d v="2018-02-14T00:00:00"/>
    <n v="2.1202637066134915E-3"/>
  </r>
  <r>
    <n v="14274"/>
    <s v="N"/>
    <d v="2018-01-06T00:00:00"/>
    <s v="Not Specified"/>
    <n v="23"/>
    <n v="3674.08"/>
    <n v="0.01"/>
    <s v="Delivery Van"/>
    <x v="129"/>
    <n v="150.97999999999999"/>
    <n v="30"/>
    <s v="Craig Leslie"/>
    <x v="1"/>
    <s v="Consumer"/>
    <x v="1"/>
    <x v="6"/>
    <x v="3"/>
    <d v="2018-01-08T00:00:00"/>
    <n v="2.1058543366424534E-3"/>
  </r>
  <r>
    <n v="32199"/>
    <s v="N"/>
    <d v="2018-07-15T00:00:00"/>
    <s v="High"/>
    <n v="1"/>
    <n v="3672.89"/>
    <n v="0.01"/>
    <s v="Regular"/>
    <x v="130"/>
    <n v="3499.99"/>
    <n v="24.49"/>
    <s v="Erica Bern"/>
    <x v="0"/>
    <s v="Corporate"/>
    <x v="0"/>
    <x v="3"/>
    <x v="0"/>
    <d v="2018-07-16T00:00:00"/>
    <n v="2.1051722702038881E-3"/>
  </r>
  <r>
    <n v="9092"/>
    <s v="N"/>
    <d v="2018-07-24T00:00:00"/>
    <s v="Not Specified"/>
    <n v="33"/>
    <n v="3644.24"/>
    <n v="0"/>
    <s v="Express"/>
    <x v="131"/>
    <n v="101.41"/>
    <n v="35"/>
    <s v="Jeremy Pistek"/>
    <x v="1"/>
    <s v="Corporate"/>
    <x v="2"/>
    <x v="4"/>
    <x v="0"/>
    <d v="2018-07-25T00:00:00"/>
    <n v="2.0887510908216191E-3"/>
  </r>
  <r>
    <n v="30215"/>
    <s v="N"/>
    <d v="2018-02-26T00:00:00"/>
    <s v="Medium"/>
    <n v="23"/>
    <n v="3637.7280000000001"/>
    <n v="0.06"/>
    <s v="Regular"/>
    <x v="132"/>
    <n v="195.99"/>
    <n v="8.99"/>
    <s v="Cathy Hwang"/>
    <x v="0"/>
    <s v="Home Office"/>
    <x v="0"/>
    <x v="10"/>
    <x v="2"/>
    <d v="2018-02-28T00:00:00"/>
    <n v="2.0850186398569653E-3"/>
  </r>
  <r>
    <n v="13604"/>
    <s v="N"/>
    <d v="2018-02-02T00:00:00"/>
    <s v="Not Specified"/>
    <n v="42"/>
    <n v="3609.88"/>
    <n v="7.0000000000000007E-2"/>
    <s v="Regular"/>
    <x v="133"/>
    <n v="90.98"/>
    <n v="56.2"/>
    <s v="Erica Bern"/>
    <x v="0"/>
    <s v="Corporate"/>
    <x v="1"/>
    <x v="9"/>
    <x v="4"/>
    <d v="2018-02-05T00:00:00"/>
    <n v="2.0690571388643853E-3"/>
  </r>
  <r>
    <n v="20614"/>
    <s v="N"/>
    <d v="2018-05-18T00:00:00"/>
    <s v="Not Specified"/>
    <n v="47"/>
    <n v="3596.36"/>
    <n v="0"/>
    <s v="Express"/>
    <x v="134"/>
    <n v="73.98"/>
    <n v="12.14"/>
    <s v="Arthur Wiediger"/>
    <x v="3"/>
    <s v="Corporate"/>
    <x v="0"/>
    <x v="7"/>
    <x v="2"/>
    <d v="2018-05-20T00:00:00"/>
    <n v="2.0613079470581624E-3"/>
  </r>
  <r>
    <n v="25027"/>
    <s v="N"/>
    <d v="2018-12-16T00:00:00"/>
    <s v="Medium"/>
    <n v="25"/>
    <n v="3585.91"/>
    <n v="0.06"/>
    <s v="Delivery Van"/>
    <x v="135"/>
    <n v="146.34"/>
    <n v="43.75"/>
    <s v="Mick Brown"/>
    <x v="1"/>
    <s v="Consumer"/>
    <x v="1"/>
    <x v="5"/>
    <x v="1"/>
    <d v="2018-12-18T00:00:00"/>
    <n v="2.0553183720304238E-3"/>
  </r>
  <r>
    <n v="13542"/>
    <s v="N"/>
    <d v="2018-03-08T00:00:00"/>
    <s v="Low"/>
    <n v="11"/>
    <n v="3571.84"/>
    <n v="0.01"/>
    <s v="Delivery Van"/>
    <x v="136"/>
    <n v="300.98"/>
    <n v="64.73"/>
    <s v="John Huston"/>
    <x v="1"/>
    <s v="Consumer"/>
    <x v="1"/>
    <x v="6"/>
    <x v="3"/>
    <d v="2018-03-15T00:00:00"/>
    <n v="2.0472539394332679E-3"/>
  </r>
  <r>
    <n v="3175"/>
    <s v="N"/>
    <d v="2018-07-14T00:00:00"/>
    <s v="Low"/>
    <n v="23"/>
    <n v="3553.62"/>
    <n v="2.2400000000000002"/>
    <s v="Regular"/>
    <x v="137"/>
    <n v="165.2"/>
    <n v="19.989999999999998"/>
    <s v="Bradley Drucker"/>
    <x v="1"/>
    <s v="Small Business"/>
    <x v="2"/>
    <x v="4"/>
    <x v="2"/>
    <d v="2018-07-16T00:00:00"/>
    <n v="2.0368108717772489E-3"/>
  </r>
  <r>
    <n v="22917"/>
    <s v="N"/>
    <d v="2018-03-01T00:00:00"/>
    <s v="Medium"/>
    <n v="1"/>
    <n v="3550.28"/>
    <n v="0.06"/>
    <s v="Express"/>
    <x v="138"/>
    <n v="3499.99"/>
    <n v="24.49"/>
    <s v="Nathan Mautz"/>
    <x v="0"/>
    <s v="Corporate"/>
    <x v="0"/>
    <x v="3"/>
    <x v="0"/>
    <d v="2018-03-04T00:00:00"/>
    <n v="2.0348965004286707E-3"/>
  </r>
  <r>
    <n v="26758"/>
    <s v="N"/>
    <d v="2018-05-23T00:00:00"/>
    <s v="Not Specified"/>
    <n v="46"/>
    <n v="3519.12"/>
    <n v="0.09"/>
    <s v="Express"/>
    <x v="139"/>
    <n v="77.510000000000005"/>
    <n v="4"/>
    <s v="Justin Ellison"/>
    <x v="1"/>
    <s v="Home Office"/>
    <x v="0"/>
    <x v="7"/>
    <x v="2"/>
    <d v="2018-05-25T00:00:00"/>
    <n v="2.0170366767095953E-3"/>
  </r>
  <r>
    <n v="42981"/>
    <s v="N"/>
    <d v="2018-05-30T00:00:00"/>
    <s v="Critical"/>
    <n v="4"/>
    <n v="3510.82"/>
    <n v="0.05"/>
    <s v="Regular"/>
    <x v="140"/>
    <n v="896.99"/>
    <n v="19.989999999999998"/>
    <s v="Susan Vittorini"/>
    <x v="2"/>
    <s v="Home Office"/>
    <x v="2"/>
    <x v="2"/>
    <x v="2"/>
    <d v="2018-06-01T00:00:00"/>
    <n v="2.0122794065918705E-3"/>
  </r>
  <r>
    <n v="11748"/>
    <s v="N"/>
    <d v="2018-06-03T00:00:00"/>
    <s v="Not Specified"/>
    <n v="23"/>
    <n v="3503.12"/>
    <n v="0.01"/>
    <s v="Delivery Van"/>
    <x v="141"/>
    <n v="145.97999999999999"/>
    <n v="46.2"/>
    <s v="Tamara Willingham"/>
    <x v="1"/>
    <s v="Corporate"/>
    <x v="1"/>
    <x v="5"/>
    <x v="1"/>
    <d v="2018-06-03T00:00:00"/>
    <n v="2.0078660355187998E-3"/>
  </r>
  <r>
    <n v="11714"/>
    <s v="N"/>
    <d v="2018-08-04T00:00:00"/>
    <s v="Critical"/>
    <n v="1"/>
    <n v="3501.79"/>
    <n v="0.01"/>
    <s v="Delivery Van"/>
    <x v="142"/>
    <n v="3502.14"/>
    <n v="8.73"/>
    <s v="Tamara Willingham"/>
    <x v="1"/>
    <s v="Corporate"/>
    <x v="0"/>
    <x v="0"/>
    <x v="1"/>
    <d v="2018-08-05T00:00:00"/>
    <n v="2.0071037259698147E-3"/>
  </r>
  <r>
    <n v="27111"/>
    <s v="N"/>
    <d v="2018-03-11T00:00:00"/>
    <s v="High"/>
    <n v="18"/>
    <n v="3497.05"/>
    <n v="0"/>
    <s v="Regular"/>
    <x v="143"/>
    <n v="193.17"/>
    <n v="19.989999999999998"/>
    <s v="Heather Kirkland"/>
    <x v="2"/>
    <s v="Home Office"/>
    <x v="2"/>
    <x v="4"/>
    <x v="2"/>
    <d v="2018-03-12T00:00:00"/>
    <n v="2.0043869235170414E-3"/>
  </r>
  <r>
    <n v="10949"/>
    <s v="N"/>
    <d v="2018-03-30T00:00:00"/>
    <s v="Medium"/>
    <n v="46"/>
    <n v="3449.26"/>
    <n v="0.1"/>
    <s v="Delivery Van"/>
    <x v="144"/>
    <n v="80.97"/>
    <n v="30.06"/>
    <s v="Ashley Jarboe"/>
    <x v="1"/>
    <s v="Small Business"/>
    <x v="0"/>
    <x v="0"/>
    <x v="1"/>
    <d v="2018-03-31T00:00:00"/>
    <n v="1.9769953646102834E-3"/>
  </r>
  <r>
    <n v="42310"/>
    <s v="N"/>
    <d v="2018-07-21T00:00:00"/>
    <s v="Critical"/>
    <n v="20"/>
    <n v="3361.7584999999999"/>
    <n v="0.04"/>
    <s v="Regular"/>
    <x v="145"/>
    <n v="205.99"/>
    <n v="8.99"/>
    <s v="Julia Dunbar"/>
    <x v="1"/>
    <s v="Consumer"/>
    <x v="0"/>
    <x v="10"/>
    <x v="2"/>
    <d v="2018-07-22T00:00:00"/>
    <n v="1.9268425608505067E-3"/>
  </r>
  <r>
    <n v="34567"/>
    <s v="N"/>
    <d v="2018-04-26T00:00:00"/>
    <s v="Low"/>
    <n v="18"/>
    <n v="3344.11"/>
    <n v="0.03"/>
    <s v="Delivery Van"/>
    <x v="146"/>
    <n v="180.98"/>
    <n v="26.2"/>
    <s v="Katrina Bavinger"/>
    <x v="3"/>
    <s v="Consumer"/>
    <x v="1"/>
    <x v="6"/>
    <x v="3"/>
    <d v="2018-04-30T00:00:00"/>
    <n v="1.9167270570345217E-3"/>
  </r>
  <r>
    <n v="25926"/>
    <s v="N"/>
    <d v="2018-11-20T00:00:00"/>
    <s v="High"/>
    <n v="20"/>
    <n v="3300.2159999999999"/>
    <n v="0.1"/>
    <s v="Delivery Van"/>
    <x v="147"/>
    <n v="218.75"/>
    <n v="69.64"/>
    <s v="Michelle Moray"/>
    <x v="1"/>
    <s v="Corporate"/>
    <x v="1"/>
    <x v="5"/>
    <x v="1"/>
    <d v="2018-11-21T00:00:00"/>
    <n v="1.8915685492577219E-3"/>
  </r>
  <r>
    <n v="14115"/>
    <s v="N"/>
    <d v="2018-08-14T00:00:00"/>
    <s v="Not Specified"/>
    <n v="46"/>
    <n v="3296.0619999999999"/>
    <n v="0.06"/>
    <s v="Regular"/>
    <x v="148"/>
    <n v="85.99"/>
    <n v="10.78"/>
    <s v="Jim Mitchum"/>
    <x v="3"/>
    <s v="Consumer"/>
    <x v="0"/>
    <x v="10"/>
    <x v="2"/>
    <d v="2018-08-16T00:00:00"/>
    <n v="1.8891876215385616E-3"/>
  </r>
  <r>
    <n v="33220"/>
    <s v="N"/>
    <d v="2018-04-15T00:00:00"/>
    <s v="Not Specified"/>
    <n v="49"/>
    <n v="3291.13"/>
    <n v="0.09"/>
    <s v="Regular"/>
    <x v="149"/>
    <n v="70.97"/>
    <n v="3.5"/>
    <s v="Carl Weiss"/>
    <x v="1"/>
    <s v="Consumer"/>
    <x v="2"/>
    <x v="8"/>
    <x v="2"/>
    <d v="2018-04-15T00:00:00"/>
    <n v="1.8863607713914988E-3"/>
  </r>
  <r>
    <n v="30053"/>
    <s v="N"/>
    <d v="2018-02-01T00:00:00"/>
    <s v="Critical"/>
    <n v="41"/>
    <n v="3279.01"/>
    <n v="0.06"/>
    <s v="Delivery Van"/>
    <x v="150"/>
    <n v="80.97"/>
    <n v="33.6"/>
    <s v="Marc Crier"/>
    <x v="1"/>
    <s v="Consumer"/>
    <x v="0"/>
    <x v="0"/>
    <x v="3"/>
    <d v="2018-02-03T00:00:00"/>
    <n v="1.8794140106894711E-3"/>
  </r>
  <r>
    <n v="41825"/>
    <s v="N"/>
    <d v="2018-08-22T00:00:00"/>
    <s v="Critical"/>
    <n v="43"/>
    <n v="3277.39"/>
    <n v="0.02"/>
    <s v="Regular"/>
    <x v="151"/>
    <n v="73.98"/>
    <n v="4"/>
    <s v="Patrick Gardner"/>
    <x v="0"/>
    <s v="Consumer"/>
    <x v="0"/>
    <x v="7"/>
    <x v="2"/>
    <d v="2018-08-23T00:00:00"/>
    <n v="1.8784854832689028E-3"/>
  </r>
  <r>
    <n v="14211"/>
    <s v="N"/>
    <d v="2018-02-12T00:00:00"/>
    <s v="Not Specified"/>
    <n v="22"/>
    <n v="3220.58"/>
    <n v="0.04"/>
    <s v="Regular"/>
    <x v="152"/>
    <n v="150.97999999999999"/>
    <n v="13.99"/>
    <s v="Frank Hawley"/>
    <x v="3"/>
    <s v="Home Office"/>
    <x v="0"/>
    <x v="0"/>
    <x v="4"/>
    <d v="2018-02-15T00:00:00"/>
    <n v="1.8459239753908332E-3"/>
  </r>
  <r>
    <n v="11174"/>
    <s v="N"/>
    <d v="2018-04-09T00:00:00"/>
    <s v="Medium"/>
    <n v="30"/>
    <n v="3197.0030000000002"/>
    <n v="7.0000000000000007E-2"/>
    <s v="Regular"/>
    <x v="153"/>
    <n v="125.99"/>
    <n v="7.69"/>
    <s v="Evan Henry"/>
    <x v="1"/>
    <s v="Corporate"/>
    <x v="0"/>
    <x v="10"/>
    <x v="2"/>
    <d v="2018-04-10T00:00:00"/>
    <n v="1.8324104624311212E-3"/>
  </r>
  <r>
    <n v="21314"/>
    <s v="N"/>
    <d v="2018-11-02T00:00:00"/>
    <s v="Low"/>
    <n v="40"/>
    <n v="3169.9920000000002"/>
    <n v="0.18"/>
    <s v="Delivery Van"/>
    <x v="154"/>
    <n v="105.49"/>
    <n v="41.64"/>
    <s v="Patrick Jones"/>
    <x v="0"/>
    <s v="Home Office"/>
    <x v="1"/>
    <x v="5"/>
    <x v="1"/>
    <d v="2018-11-09T00:00:00"/>
    <n v="1.8169287006058346E-3"/>
  </r>
  <r>
    <n v="13604"/>
    <s v="N"/>
    <d v="2018-02-02T00:00:00"/>
    <s v="Not Specified"/>
    <n v="38"/>
    <n v="3152.75"/>
    <n v="0.04"/>
    <s v="Regular"/>
    <x v="155"/>
    <n v="83.1"/>
    <n v="6.13"/>
    <s v="Erica Bern"/>
    <x v="0"/>
    <s v="Corporate"/>
    <x v="0"/>
    <x v="7"/>
    <x v="2"/>
    <d v="2018-02-04T00:00:00"/>
    <n v="1.807046188392603E-3"/>
  </r>
  <r>
    <n v="16133"/>
    <s v="N"/>
    <d v="2018-09-25T00:00:00"/>
    <s v="Critical"/>
    <n v="16"/>
    <n v="3083.04"/>
    <n v="0.06"/>
    <s v="Delivery Van"/>
    <x v="156"/>
    <n v="200.97"/>
    <n v="15.59"/>
    <s v="Erin Mull"/>
    <x v="0"/>
    <s v="Small Business"/>
    <x v="0"/>
    <x v="0"/>
    <x v="3"/>
    <d v="2018-09-25T00:00:00"/>
    <n v="1.7670908510544544E-3"/>
  </r>
  <r>
    <n v="21541"/>
    <s v="N"/>
    <d v="2018-10-08T00:00:00"/>
    <s v="Not Specified"/>
    <n v="43"/>
    <n v="3044.7"/>
    <n v="0.04"/>
    <s v="Delivery Van"/>
    <x v="157"/>
    <n v="70.98"/>
    <n v="26.74"/>
    <s v="Quincy Jones"/>
    <x v="1"/>
    <s v="Corporate"/>
    <x v="1"/>
    <x v="1"/>
    <x v="1"/>
    <d v="2018-10-10T00:00:00"/>
    <n v="1.7451157021010097E-3"/>
  </r>
  <r>
    <n v="4674"/>
    <s v="N"/>
    <d v="2018-04-18T00:00:00"/>
    <s v="Critical"/>
    <n v="23"/>
    <n v="3041.33"/>
    <n v="0.02"/>
    <s v="Delivery Van"/>
    <x v="158"/>
    <n v="130.97999999999999"/>
    <n v="30"/>
    <s v="Christina Anderson"/>
    <x v="1"/>
    <s v="Corporate"/>
    <x v="1"/>
    <x v="6"/>
    <x v="3"/>
    <d v="2018-04-19T00:00:00"/>
    <n v="1.7431841358001984E-3"/>
  </r>
  <r>
    <n v="4583"/>
    <s v="N"/>
    <d v="2018-09-24T00:00:00"/>
    <s v="Medium"/>
    <n v="44"/>
    <n v="3021.64"/>
    <n v="20.7"/>
    <s v="Delivery Van"/>
    <x v="159"/>
    <n v="70.98"/>
    <n v="30"/>
    <s v="Maxwell Schwartz"/>
    <x v="1"/>
    <s v="Corporate"/>
    <x v="1"/>
    <x v="6"/>
    <x v="3"/>
    <d v="2018-09-26T00:00:00"/>
    <n v="1.7318985154847753E-3"/>
  </r>
  <r>
    <n v="14983"/>
    <s v="N"/>
    <d v="2018-02-11T00:00:00"/>
    <s v="High"/>
    <n v="18"/>
    <n v="3015.4940000000001"/>
    <n v="0.08"/>
    <s v="Regular"/>
    <x v="160"/>
    <n v="205.99"/>
    <n v="8.99"/>
    <s v="Rick Wilson"/>
    <x v="1"/>
    <s v="Consumer"/>
    <x v="0"/>
    <x v="10"/>
    <x v="2"/>
    <d v="2018-02-12T00:00:00"/>
    <n v="1.7283758429373608E-3"/>
  </r>
  <r>
    <n v="21442"/>
    <s v="N"/>
    <d v="2018-12-25T00:00:00"/>
    <s v="Low"/>
    <n v="48"/>
    <n v="2962.96"/>
    <n v="0.02"/>
    <s v="Delivery Van"/>
    <x v="161"/>
    <n v="58.14"/>
    <n v="36.61"/>
    <s v="Thea Hudgings"/>
    <x v="1"/>
    <s v="Consumer"/>
    <x v="1"/>
    <x v="1"/>
    <x v="1"/>
    <d v="2015-01-01T00:00:00"/>
    <n v="1.6982651889175314E-3"/>
  </r>
  <r>
    <n v="30278"/>
    <s v="N"/>
    <d v="2018-09-30T00:00:00"/>
    <s v="Low"/>
    <n v="50"/>
    <n v="2860.93"/>
    <n v="0.03"/>
    <s v="Regular"/>
    <x v="162"/>
    <n v="65.989999999999995"/>
    <n v="5.26"/>
    <s v="Ionia McGrath"/>
    <x v="0"/>
    <s v="Home Office"/>
    <x v="0"/>
    <x v="10"/>
    <x v="2"/>
    <d v="2018-10-09T00:00:00"/>
    <n v="1.6397851563739749E-3"/>
  </r>
  <r>
    <n v="22118"/>
    <s v="N"/>
    <d v="2018-01-18T00:00:00"/>
    <s v="High"/>
    <n v="50"/>
    <n v="2842.54"/>
    <n v="0.05"/>
    <s v="Regular"/>
    <x v="163"/>
    <n v="58.1"/>
    <n v="1.49"/>
    <s v="Natalie Webber"/>
    <x v="1"/>
    <s v="Corporate"/>
    <x v="2"/>
    <x v="2"/>
    <x v="2"/>
    <d v="2018-01-18T00:00:00"/>
    <n v="1.6292446506553041E-3"/>
  </r>
  <r>
    <n v="23808"/>
    <s v="N"/>
    <d v="2018-02-07T00:00:00"/>
    <s v="Low"/>
    <n v="28"/>
    <n v="2813.8485000000001"/>
    <n v="0.08"/>
    <s v="Regular"/>
    <x v="164"/>
    <n v="125.99"/>
    <n v="7.69"/>
    <s v="Ed Braxton"/>
    <x v="1"/>
    <s v="Consumer"/>
    <x v="0"/>
    <x v="10"/>
    <x v="2"/>
    <d v="2018-02-09T00:00:00"/>
    <n v="1.6127996849224467E-3"/>
  </r>
  <r>
    <n v="9126"/>
    <s v="N"/>
    <d v="2018-11-17T00:00:00"/>
    <s v="Medium"/>
    <n v="47"/>
    <n v="2799.7"/>
    <n v="0.04"/>
    <s v="Regular"/>
    <x v="165"/>
    <n v="62.05"/>
    <n v="3.99"/>
    <s v="Sylvia Foulston"/>
    <x v="2"/>
    <s v="Corporate"/>
    <x v="2"/>
    <x v="8"/>
    <x v="2"/>
    <d v="2018-11-18T00:00:00"/>
    <n v="1.604690258866948E-3"/>
  </r>
  <r>
    <n v="41636"/>
    <s v="N"/>
    <d v="2018-08-14T00:00:00"/>
    <s v="Critical"/>
    <n v="27"/>
    <n v="2762.857"/>
    <n v="0.03"/>
    <s v="Regular"/>
    <x v="166"/>
    <n v="115.99"/>
    <n v="4.2300000000000004"/>
    <s v="MaryBeth Skach"/>
    <x v="1"/>
    <s v="Home Office"/>
    <x v="0"/>
    <x v="10"/>
    <x v="2"/>
    <d v="2018-08-16T00:00:00"/>
    <n v="1.5835731380299174E-3"/>
  </r>
  <r>
    <n v="36069"/>
    <s v="N"/>
    <d v="2018-12-05T00:00:00"/>
    <s v="Low"/>
    <n v="15"/>
    <n v="2758.22"/>
    <n v="0"/>
    <s v="Regular"/>
    <x v="167"/>
    <n v="170.98"/>
    <n v="13.99"/>
    <s v="Ashley Jarboe"/>
    <x v="1"/>
    <s v="Home Office"/>
    <x v="1"/>
    <x v="9"/>
    <x v="4"/>
    <d v="2018-12-12T00:00:00"/>
    <n v="1.5809153715798097E-3"/>
  </r>
  <r>
    <n v="548"/>
    <s v="N"/>
    <d v="2018-09-20T00:00:00"/>
    <s v="Critical"/>
    <n v="26"/>
    <n v="2753.1925000000001"/>
    <n v="1.1399999999999999"/>
    <s v="Regular"/>
    <x v="168"/>
    <n v="125.99"/>
    <n v="4.2"/>
    <s v="Sung Chung"/>
    <x v="1"/>
    <s v="Home Office"/>
    <x v="0"/>
    <x v="10"/>
    <x v="2"/>
    <d v="2018-09-22T00:00:00"/>
    <n v="1.5780337841681397E-3"/>
  </r>
  <r>
    <n v="30567"/>
    <s v="N"/>
    <d v="2018-01-14T00:00:00"/>
    <s v="Not Specified"/>
    <n v="14"/>
    <n v="2690.84"/>
    <n v="0.1"/>
    <s v="Delivery Van"/>
    <x v="169"/>
    <n v="208.16"/>
    <n v="68.02"/>
    <s v="Toby Swindell"/>
    <x v="1"/>
    <s v="Small Business"/>
    <x v="2"/>
    <x v="8"/>
    <x v="3"/>
    <d v="2018-01-14T00:00:00"/>
    <n v="1.5422955088650709E-3"/>
  </r>
  <r>
    <n v="6179"/>
    <s v="N"/>
    <d v="2018-06-02T00:00:00"/>
    <s v="Not Specified"/>
    <n v="15"/>
    <n v="2690.7514999999999"/>
    <n v="0"/>
    <s v="Regular"/>
    <x v="170"/>
    <n v="200.99"/>
    <n v="8.08"/>
    <s v="Elpida Rittenbach"/>
    <x v="0"/>
    <s v="Consumer"/>
    <x v="0"/>
    <x v="10"/>
    <x v="2"/>
    <d v="2018-06-04T00:00:00"/>
    <n v="1.5422447837559841E-3"/>
  </r>
  <r>
    <n v="9665"/>
    <s v="N"/>
    <d v="2018-04-23T00:00:00"/>
    <s v="Low"/>
    <n v="19"/>
    <n v="2657.12"/>
    <n v="0.05"/>
    <s v="Delivery Van"/>
    <x v="171"/>
    <n v="140.97999999999999"/>
    <n v="36.090000000000003"/>
    <s v="Eugene Hildebrand"/>
    <x v="3"/>
    <s v="Home Office"/>
    <x v="1"/>
    <x v="1"/>
    <x v="1"/>
    <d v="2018-04-25T00:00:00"/>
    <n v="1.5229683825554684E-3"/>
  </r>
  <r>
    <n v="38599"/>
    <s v="N"/>
    <d v="2018-10-26T00:00:00"/>
    <s v="High"/>
    <n v="27"/>
    <n v="2651.23"/>
    <n v="0.09"/>
    <s v="Regular"/>
    <x v="172"/>
    <n v="101.41"/>
    <n v="35"/>
    <s v="Chuck Sachs"/>
    <x v="0"/>
    <s v="Consumer"/>
    <x v="2"/>
    <x v="4"/>
    <x v="0"/>
    <d v="2018-10-27T00:00:00"/>
    <n v="1.5195924402671068E-3"/>
  </r>
  <r>
    <n v="13830"/>
    <s v="N"/>
    <d v="2018-12-21T00:00:00"/>
    <s v="High"/>
    <n v="27"/>
    <n v="2609.5300000000002"/>
    <n v="0"/>
    <s v="Regular"/>
    <x v="173"/>
    <n v="90.48"/>
    <n v="19.989999999999998"/>
    <s v="Michael Nguyen"/>
    <x v="3"/>
    <s v="Small Business"/>
    <x v="2"/>
    <x v="11"/>
    <x v="2"/>
    <d v="2018-12-24T00:00:00"/>
    <n v="1.4956914566635953E-3"/>
  </r>
  <r>
    <n v="12389"/>
    <s v="N"/>
    <d v="2018-08-04T00:00:00"/>
    <s v="Medium"/>
    <n v="34"/>
    <n v="2560.59"/>
    <n v="7.0000000000000007E-2"/>
    <s v="Regular"/>
    <x v="174"/>
    <n v="80.98"/>
    <n v="7.18"/>
    <s v="Michael Granlund"/>
    <x v="0"/>
    <s v="Corporate"/>
    <x v="0"/>
    <x v="7"/>
    <x v="2"/>
    <d v="2018-08-06T00:00:00"/>
    <n v="1.4676407579212484E-3"/>
  </r>
  <r>
    <n v="2466"/>
    <s v="N"/>
    <d v="2018-03-05T00:00:00"/>
    <s v="Critical"/>
    <n v="25"/>
    <n v="2553.84"/>
    <n v="0.05"/>
    <s v="Regular"/>
    <x v="175"/>
    <n v="107.53"/>
    <n v="5.81"/>
    <s v="Quincy Jones"/>
    <x v="0"/>
    <s v="Home Office"/>
    <x v="1"/>
    <x v="9"/>
    <x v="4"/>
    <d v="2018-03-06T00:00:00"/>
    <n v="1.4637718936688813E-3"/>
  </r>
  <r>
    <n v="11008"/>
    <s v="N"/>
    <d v="2018-02-24T00:00:00"/>
    <s v="Critical"/>
    <n v="17"/>
    <n v="2545.89"/>
    <n v="0.01"/>
    <s v="Regular"/>
    <x v="176"/>
    <n v="138.13999999999999"/>
    <n v="35"/>
    <s v="Peter McVee"/>
    <x v="0"/>
    <s v="Small Business"/>
    <x v="2"/>
    <x v="4"/>
    <x v="0"/>
    <d v="2018-02-26T00:00:00"/>
    <n v="1.4592152313272046E-3"/>
  </r>
  <r>
    <n v="10884"/>
    <s v="N"/>
    <d v="2018-11-25T00:00:00"/>
    <s v="Low"/>
    <n v="24"/>
    <n v="2525.9875000000002"/>
    <n v="0.09"/>
    <s v="Regular"/>
    <x v="177"/>
    <n v="125.99"/>
    <n v="8.99"/>
    <s v="Cindy Chapman"/>
    <x v="1"/>
    <s v="Consumer"/>
    <x v="0"/>
    <x v="10"/>
    <x v="2"/>
    <d v="2018-12-02T00:00:00"/>
    <n v="1.4478078134334664E-3"/>
  </r>
  <r>
    <n v="5283"/>
    <s v="N"/>
    <d v="2018-06-03T00:00:00"/>
    <s v="Medium"/>
    <n v="23"/>
    <n v="2508.6729999999998"/>
    <n v="0.03"/>
    <s v="Regular"/>
    <x v="178"/>
    <n v="125.99"/>
    <n v="7.69"/>
    <s v="Gary Zandusky"/>
    <x v="3"/>
    <s v="Home Office"/>
    <x v="0"/>
    <x v="10"/>
    <x v="2"/>
    <d v="2018-06-05T00:00:00"/>
    <n v="1.4378837467523388E-3"/>
  </r>
  <r>
    <n v="45731"/>
    <s v="N"/>
    <d v="2018-08-10T00:00:00"/>
    <s v="Critical"/>
    <n v="35"/>
    <n v="2506.2674999999999"/>
    <n v="0.02"/>
    <s v="Regular"/>
    <x v="179"/>
    <n v="85.99"/>
    <n v="3.3"/>
    <s v="Gene Hale"/>
    <x v="0"/>
    <s v="Consumer"/>
    <x v="0"/>
    <x v="10"/>
    <x v="5"/>
    <d v="2018-08-12T00:00:00"/>
    <n v="1.4365049981658103E-3"/>
  </r>
  <r>
    <n v="30176"/>
    <s v="N"/>
    <d v="2018-04-19T00:00:00"/>
    <s v="Low"/>
    <n v="30"/>
    <n v="2504.41"/>
    <n v="0.01"/>
    <s v="Regular"/>
    <x v="180"/>
    <n v="79.52"/>
    <n v="48.2"/>
    <s v="Amy Hunt"/>
    <x v="1"/>
    <s v="Home Office"/>
    <x v="1"/>
    <x v="9"/>
    <x v="4"/>
    <d v="2018-04-26T00:00:00"/>
    <n v="1.4354403440400663E-3"/>
  </r>
  <r>
    <n v="12706"/>
    <s v="Y"/>
    <d v="2018-11-20T00:00:00"/>
    <s v="Critical"/>
    <n v="46"/>
    <n v="2494.69"/>
    <n v="0.09"/>
    <s v="Delivery Van"/>
    <x v="181"/>
    <n v="58.14"/>
    <n v="36.61"/>
    <s v="Dave Kipp"/>
    <x v="1"/>
    <s v="Corporate"/>
    <x v="1"/>
    <x v="1"/>
    <x v="1"/>
    <d v="2018-11-21T00:00:00"/>
    <n v="1.4298691795166579E-3"/>
  </r>
  <r>
    <n v="32869"/>
    <s v="N"/>
    <d v="2018-03-27T00:00:00"/>
    <s v="Medium"/>
    <n v="49"/>
    <n v="2470.84"/>
    <n v="0.05"/>
    <s v="Regular"/>
    <x v="182"/>
    <n v="51.65"/>
    <n v="18.45"/>
    <s v="Christopher Schild"/>
    <x v="0"/>
    <s v="Corporate"/>
    <x v="1"/>
    <x v="9"/>
    <x v="4"/>
    <d v="2018-03-28T00:00:00"/>
    <n v="1.4161991924916278E-3"/>
  </r>
  <r>
    <n v="31873"/>
    <s v="N"/>
    <d v="2018-11-08T00:00:00"/>
    <s v="Low"/>
    <n v="14"/>
    <n v="2465.5014999999999"/>
    <n v="0.06"/>
    <s v="Regular"/>
    <x v="183"/>
    <n v="205.99"/>
    <n v="8.99"/>
    <s v="Shahid Collister"/>
    <x v="3"/>
    <s v="Home Office"/>
    <x v="0"/>
    <x v="10"/>
    <x v="2"/>
    <d v="2018-11-15T00:00:00"/>
    <n v="1.4131393507418111E-3"/>
  </r>
  <r>
    <n v="22279"/>
    <s v="N"/>
    <d v="2018-12-22T00:00:00"/>
    <s v="Not Specified"/>
    <n v="43"/>
    <n v="2463.6"/>
    <n v="0.03"/>
    <s v="Regular"/>
    <x v="184"/>
    <n v="54.96"/>
    <n v="10.75"/>
    <s v="Lena Radford"/>
    <x v="3"/>
    <s v="Small Business"/>
    <x v="2"/>
    <x v="12"/>
    <x v="2"/>
    <d v="2018-12-25T00:00:00"/>
    <n v="1.4120494773527926E-3"/>
  </r>
  <r>
    <n v="23524"/>
    <s v="N"/>
    <d v="2018-04-28T00:00:00"/>
    <s v="High"/>
    <n v="46"/>
    <n v="2461.23"/>
    <n v="0.06"/>
    <s v="Regular"/>
    <x v="185"/>
    <n v="55.48"/>
    <n v="14.3"/>
    <s v="Sandra Glassco"/>
    <x v="3"/>
    <s v="Home Office"/>
    <x v="2"/>
    <x v="12"/>
    <x v="2"/>
    <d v="2018-04-30T00:00:00"/>
    <n v="1.4106910761264059E-3"/>
  </r>
  <r>
    <n v="8709"/>
    <s v="N"/>
    <d v="2018-03-08T00:00:00"/>
    <s v="High"/>
    <n v="50"/>
    <n v="2451.41"/>
    <n v="7.0000000000000007E-2"/>
    <s v="Regular"/>
    <x v="186"/>
    <n v="51.98"/>
    <n v="10.17"/>
    <s v="Rose O'Brian"/>
    <x v="3"/>
    <s v="Home Office"/>
    <x v="0"/>
    <x v="0"/>
    <x v="4"/>
    <d v="2018-03-10T00:00:00"/>
    <n v="1.405062595095555E-3"/>
  </r>
  <r>
    <n v="14182"/>
    <s v="N"/>
    <d v="2018-06-22T00:00:00"/>
    <s v="Low"/>
    <n v="23"/>
    <n v="2433.5500000000002"/>
    <n v="0.05"/>
    <s v="Regular"/>
    <x v="187"/>
    <n v="125.99"/>
    <n v="8.08"/>
    <s v="Bobby Trafton"/>
    <x v="0"/>
    <s v="Small Business"/>
    <x v="0"/>
    <x v="10"/>
    <x v="2"/>
    <d v="2018-06-27T00:00:00"/>
    <n v="1.3948258668663293E-3"/>
  </r>
  <r>
    <n v="12258"/>
    <s v="N"/>
    <d v="2018-11-30T00:00:00"/>
    <s v="Low"/>
    <n v="22"/>
    <n v="2431.13"/>
    <n v="0.01"/>
    <s v="Regular"/>
    <x v="188"/>
    <n v="110.98"/>
    <n v="13.99"/>
    <s v="Kelly Lampkin"/>
    <x v="3"/>
    <s v="Home Office"/>
    <x v="1"/>
    <x v="9"/>
    <x v="4"/>
    <d v="2018-12-04T00:00:00"/>
    <n v="1.3934388073862213E-3"/>
  </r>
  <r>
    <n v="40544"/>
    <s v="N"/>
    <d v="2018-04-06T00:00:00"/>
    <s v="Low"/>
    <n v="39"/>
    <n v="2413.5300000000002"/>
    <n v="0.06"/>
    <s v="Regular"/>
    <x v="189"/>
    <n v="60.65"/>
    <n v="12.23"/>
    <s v="Michelle Ellison"/>
    <x v="3"/>
    <s v="Consumer"/>
    <x v="1"/>
    <x v="9"/>
    <x v="4"/>
    <d v="2018-04-08T00:00:00"/>
    <n v="1.383351102076346E-3"/>
  </r>
  <r>
    <n v="3492"/>
    <s v="N"/>
    <d v="2018-11-23T00:00:00"/>
    <s v="Low"/>
    <n v="35"/>
    <n v="2393.63"/>
    <n v="2.06"/>
    <s v="Regular"/>
    <x v="190"/>
    <n v="67.28"/>
    <n v="19.989999999999998"/>
    <s v="Roy Skaria"/>
    <x v="1"/>
    <s v="Corporate"/>
    <x v="2"/>
    <x v="2"/>
    <x v="2"/>
    <d v="2018-11-28T00:00:00"/>
    <n v="1.3719451170952936E-3"/>
  </r>
  <r>
    <n v="14211"/>
    <s v="N"/>
    <d v="2018-02-12T00:00:00"/>
    <s v="Not Specified"/>
    <n v="14"/>
    <n v="2367.9899999999998"/>
    <n v="0.04"/>
    <s v="Regular"/>
    <x v="191"/>
    <n v="176.19"/>
    <n v="11.87"/>
    <s v="Frank Hawley"/>
    <x v="3"/>
    <s v="Home Office"/>
    <x v="2"/>
    <x v="4"/>
    <x v="2"/>
    <d v="2018-02-14T00:00:00"/>
    <n v="1.357249164587043E-3"/>
  </r>
  <r>
    <n v="8325"/>
    <s v="N"/>
    <d v="2018-01-14T00:00:00"/>
    <s v="Critical"/>
    <n v="21"/>
    <n v="2364.29"/>
    <n v="0.08"/>
    <s v="Delivery Van"/>
    <x v="192"/>
    <n v="115.99"/>
    <n v="56.14"/>
    <s v="Jennifer Patt"/>
    <x v="1"/>
    <s v="Home Office"/>
    <x v="0"/>
    <x v="0"/>
    <x v="3"/>
    <d v="2018-01-16T00:00:00"/>
    <n v="1.3551284538116715E-3"/>
  </r>
  <r>
    <n v="9665"/>
    <s v="N"/>
    <d v="2018-04-23T00:00:00"/>
    <s v="Low"/>
    <n v="50"/>
    <n v="2348.66"/>
    <n v="0.02"/>
    <s v="Regular"/>
    <x v="193"/>
    <n v="46.89"/>
    <n v="5.0999999999999996"/>
    <s v="Eugene Hildebrand"/>
    <x v="3"/>
    <s v="Home Office"/>
    <x v="2"/>
    <x v="8"/>
    <x v="4"/>
    <d v="2018-04-23T00:00:00"/>
    <n v="1.3461698836984128E-3"/>
  </r>
  <r>
    <n v="33701"/>
    <s v="N"/>
    <d v="2018-10-01T00:00:00"/>
    <s v="Medium"/>
    <n v="35"/>
    <n v="2333.06"/>
    <n v="0.08"/>
    <s v="Express"/>
    <x v="194"/>
    <n v="67.28"/>
    <n v="19.989999999999998"/>
    <s v="Carl Weiss"/>
    <x v="1"/>
    <s v="Consumer"/>
    <x v="2"/>
    <x v="2"/>
    <x v="2"/>
    <d v="2018-10-03T00:00:00"/>
    <n v="1.3372285085373869E-3"/>
  </r>
  <r>
    <n v="42242"/>
    <s v="N"/>
    <d v="2018-04-01T00:00:00"/>
    <s v="Not Specified"/>
    <n v="23"/>
    <n v="2287.1"/>
    <n v="7.0000000000000007E-2"/>
    <s v="Regular"/>
    <x v="195"/>
    <n v="99.99"/>
    <n v="19.989999999999998"/>
    <s v="Thomas Boland"/>
    <x v="3"/>
    <s v="Corporate"/>
    <x v="0"/>
    <x v="0"/>
    <x v="2"/>
    <d v="2018-04-02T00:00:00"/>
    <n v="1.3108858417168257E-3"/>
  </r>
  <r>
    <n v="34918"/>
    <s v="N"/>
    <d v="2018-10-23T00:00:00"/>
    <s v="Medium"/>
    <n v="12"/>
    <n v="2230.9699999999998"/>
    <n v="0.06"/>
    <s v="Delivery Van"/>
    <x v="196"/>
    <n v="180.98"/>
    <n v="26.2"/>
    <s v="Amy Cox"/>
    <x v="3"/>
    <s v="Corporate"/>
    <x v="1"/>
    <x v="6"/>
    <x v="3"/>
    <d v="2018-10-24T00:00:00"/>
    <n v="1.278714086089365E-3"/>
  </r>
  <r>
    <n v="17668"/>
    <s v="Y"/>
    <d v="2018-11-25T00:00:00"/>
    <s v="Medium"/>
    <n v="13"/>
    <n v="2219.7325000000001"/>
    <n v="0.04"/>
    <s v="Express"/>
    <x v="197"/>
    <n v="205.99"/>
    <n v="5"/>
    <s v="Erin Creighton"/>
    <x v="3"/>
    <s v="Corporate"/>
    <x v="0"/>
    <x v="10"/>
    <x v="2"/>
    <d v="2018-11-26T00:00:00"/>
    <n v="1.2722731435655171E-3"/>
  </r>
  <r>
    <n v="39780"/>
    <s v="N"/>
    <d v="2018-06-07T00:00:00"/>
    <s v="Low"/>
    <n v="48"/>
    <n v="2208.31"/>
    <n v="0.04"/>
    <s v="Regular"/>
    <x v="198"/>
    <n v="45.98"/>
    <n v="4.8"/>
    <s v="Chuck Sachs"/>
    <x v="0"/>
    <s v="Consumer"/>
    <x v="1"/>
    <x v="9"/>
    <x v="6"/>
    <d v="2018-06-09T00:00:00"/>
    <n v="1.2657261655029005E-3"/>
  </r>
  <r>
    <n v="13479"/>
    <s v="N"/>
    <d v="2018-12-04T00:00:00"/>
    <s v="High"/>
    <n v="13"/>
    <n v="2206.991"/>
    <n v="0.04"/>
    <s v="Regular"/>
    <x v="199"/>
    <n v="205.99"/>
    <n v="5.26"/>
    <s v="Erin Ashbrook"/>
    <x v="3"/>
    <s v="Consumer"/>
    <x v="0"/>
    <x v="10"/>
    <x v="2"/>
    <d v="2018-12-05T00:00:00"/>
    <n v="1.2649701607697341E-3"/>
  </r>
  <r>
    <n v="43330"/>
    <s v="N"/>
    <d v="2018-04-27T00:00:00"/>
    <s v="Not Specified"/>
    <n v="40"/>
    <n v="2205.7584999999999"/>
    <n v="0.03"/>
    <s v="Regular"/>
    <x v="200"/>
    <n v="65.989999999999995"/>
    <n v="8.99"/>
    <s v="Fred Wasserman"/>
    <x v="2"/>
    <s v="Home Office"/>
    <x v="0"/>
    <x v="10"/>
    <x v="2"/>
    <d v="2018-04-28T00:00:00"/>
    <n v="1.2642637348155056E-3"/>
  </r>
  <r>
    <n v="40101"/>
    <s v="N"/>
    <d v="2018-01-31T00:00:00"/>
    <s v="Low"/>
    <n v="46"/>
    <n v="2188.06"/>
    <n v="0.1"/>
    <s v="Express"/>
    <x v="201"/>
    <n v="49.99"/>
    <n v="19.989999999999998"/>
    <s v="John Lee"/>
    <x v="1"/>
    <s v="Corporate"/>
    <x v="0"/>
    <x v="7"/>
    <x v="2"/>
    <d v="2018-02-05T00:00:00"/>
    <n v="1.2541195727457993E-3"/>
  </r>
  <r>
    <n v="2725"/>
    <s v="N"/>
    <d v="2018-05-20T00:00:00"/>
    <s v="Not Specified"/>
    <n v="39"/>
    <n v="2178.431"/>
    <n v="1.01"/>
    <s v="Express"/>
    <x v="202"/>
    <n v="65.989999999999995"/>
    <n v="8.99"/>
    <s v="Dave Poirier"/>
    <x v="1"/>
    <s v="Small Business"/>
    <x v="0"/>
    <x v="10"/>
    <x v="2"/>
    <d v="2018-05-21T00:00:00"/>
    <n v="1.2486005662441636E-3"/>
  </r>
  <r>
    <n v="15971"/>
    <s v="N"/>
    <d v="2018-08-14T00:00:00"/>
    <s v="High"/>
    <n v="15"/>
    <n v="2172.5149999999999"/>
    <n v="0.06"/>
    <s v="Regular"/>
    <x v="203"/>
    <n v="175.99"/>
    <n v="8.99"/>
    <s v="Elizabeth Moffitt"/>
    <x v="0"/>
    <s v="Consumer"/>
    <x v="0"/>
    <x v="10"/>
    <x v="2"/>
    <d v="2018-08-15T00:00:00"/>
    <n v="1.2452097216638666E-3"/>
  </r>
  <r>
    <n v="21602"/>
    <s v="N"/>
    <d v="2018-07-01T00:00:00"/>
    <s v="Critical"/>
    <n v="6"/>
    <n v="2170.61"/>
    <n v="0.01"/>
    <s v="Delivery Van"/>
    <x v="204"/>
    <n v="348.21"/>
    <n v="40.19"/>
    <s v="Jack O'Briant"/>
    <x v="1"/>
    <s v="Small Business"/>
    <x v="1"/>
    <x v="5"/>
    <x v="1"/>
    <d v="2018-07-04T00:00:00"/>
    <n v="1.2441178421970878E-3"/>
  </r>
  <r>
    <n v="38882"/>
    <s v="N"/>
    <d v="2018-12-14T00:00:00"/>
    <s v="Critical"/>
    <n v="40"/>
    <n v="2169.4899999999998"/>
    <n v="0.06"/>
    <s v="Regular"/>
    <x v="205"/>
    <n v="55.48"/>
    <n v="4.8499999999999996"/>
    <s v="Hunter Lopez"/>
    <x v="0"/>
    <s v="Consumer"/>
    <x v="2"/>
    <x v="12"/>
    <x v="2"/>
    <d v="2018-12-14T00:00:00"/>
    <n v="1.2434758973137317E-3"/>
  </r>
  <r>
    <n v="38340"/>
    <s v="N"/>
    <d v="2018-01-20T00:00:00"/>
    <s v="Critical"/>
    <n v="36"/>
    <n v="2167.0500000000002"/>
    <n v="0.02"/>
    <s v="Regular"/>
    <x v="206"/>
    <n v="60.22"/>
    <n v="3.5"/>
    <s v="Tanja Norvell"/>
    <x v="1"/>
    <s v="Corporate"/>
    <x v="2"/>
    <x v="8"/>
    <x v="2"/>
    <d v="2018-01-21T00:00:00"/>
    <n v="1.2420773745321356E-3"/>
  </r>
  <r>
    <n v="3459"/>
    <s v="N"/>
    <d v="2018-07-27T00:00:00"/>
    <s v="Not Specified"/>
    <n v="24"/>
    <n v="2152.404"/>
    <n v="2.14"/>
    <s v="Express"/>
    <x v="207"/>
    <n v="110.99"/>
    <n v="8.99"/>
    <s v="Gary McGarr"/>
    <x v="1"/>
    <s v="Home Office"/>
    <x v="0"/>
    <x v="10"/>
    <x v="2"/>
    <d v="2018-07-29T00:00:00"/>
    <n v="1.2336827988521108E-3"/>
  </r>
  <r>
    <n v="7845"/>
    <s v="Y"/>
    <d v="2018-12-13T00:00:00"/>
    <s v="Critical"/>
    <n v="45"/>
    <n v="2145.0500000000002"/>
    <n v="7.0000000000000007E-2"/>
    <s v="Express"/>
    <x v="208"/>
    <n v="48.94"/>
    <n v="5.86"/>
    <s v="Todd Boyes"/>
    <x v="3"/>
    <s v="Small Business"/>
    <x v="2"/>
    <x v="12"/>
    <x v="2"/>
    <d v="2018-12-14T00:00:00"/>
    <n v="1.2294677428947914E-3"/>
  </r>
  <r>
    <n v="10277"/>
    <s v="N"/>
    <d v="2018-04-07T00:00:00"/>
    <s v="Medium"/>
    <n v="36"/>
    <n v="2144.924"/>
    <n v="0"/>
    <s v="Regular"/>
    <x v="209"/>
    <n v="65.989999999999995"/>
    <n v="5.26"/>
    <s v="Grant Thornton"/>
    <x v="1"/>
    <s v="Corporate"/>
    <x v="0"/>
    <x v="10"/>
    <x v="2"/>
    <d v="2018-04-08T00:00:00"/>
    <n v="1.2293955240954139E-3"/>
  </r>
  <r>
    <n v="8259"/>
    <s v="N"/>
    <d v="2018-04-18T00:00:00"/>
    <s v="Medium"/>
    <n v="25"/>
    <n v="2130.2199999999998"/>
    <n v="0.09"/>
    <s v="Delivery Van"/>
    <x v="210"/>
    <n v="89.99"/>
    <n v="42"/>
    <s v="Peter Fuller"/>
    <x v="1"/>
    <s v="Consumer"/>
    <x v="1"/>
    <x v="6"/>
    <x v="3"/>
    <d v="2018-04-18T00:00:00"/>
    <n v="1.2209677048410723E-3"/>
  </r>
  <r>
    <n v="2086"/>
    <s v="N"/>
    <d v="2018-10-18T00:00:00"/>
    <s v="Critical"/>
    <n v="38"/>
    <n v="2115.2420000000002"/>
    <n v="2.04"/>
    <s v="Regular"/>
    <x v="211"/>
    <n v="65.989999999999995"/>
    <n v="8.99"/>
    <s v="Brian Moss"/>
    <x v="1"/>
    <s v="Corporate"/>
    <x v="0"/>
    <x v="10"/>
    <x v="2"/>
    <d v="2018-10-19T00:00:00"/>
    <n v="1.2123828383563387E-3"/>
  </r>
  <r>
    <n v="15108"/>
    <s v="N"/>
    <d v="2018-08-27T00:00:00"/>
    <s v="High"/>
    <n v="50"/>
    <n v="2066.16"/>
    <n v="0.02"/>
    <s v="Regular"/>
    <x v="212"/>
    <n v="40.99"/>
    <n v="17.48"/>
    <s v="Delfina Latchford"/>
    <x v="2"/>
    <s v="Small Business"/>
    <x v="2"/>
    <x v="12"/>
    <x v="2"/>
    <d v="2018-08-29T00:00:00"/>
    <n v="1.1842507501734234E-3"/>
  </r>
  <r>
    <n v="40647"/>
    <s v="N"/>
    <d v="2018-08-17T00:00:00"/>
    <s v="High"/>
    <n v="47"/>
    <n v="1982.16"/>
    <n v="0.03"/>
    <s v="Regular"/>
    <x v="213"/>
    <n v="40.99"/>
    <n v="19.989999999999998"/>
    <s v="Naresj Patel"/>
    <x v="3"/>
    <s v="Corporate"/>
    <x v="2"/>
    <x v="12"/>
    <x v="2"/>
    <d v="2018-08-18T00:00:00"/>
    <n v="1.1361048839217452E-3"/>
  </r>
  <r>
    <n v="25953"/>
    <s v="N"/>
    <d v="2018-09-27T00:00:00"/>
    <s v="Critical"/>
    <n v="19"/>
    <n v="1972.884"/>
    <n v="0.04"/>
    <s v="Regular"/>
    <x v="214"/>
    <n v="125.99"/>
    <n v="7.69"/>
    <s v="Liz Carlisle"/>
    <x v="1"/>
    <s v="Corporate"/>
    <x v="0"/>
    <x v="10"/>
    <x v="2"/>
    <d v="2018-09-28T00:00:00"/>
    <n v="1.1307882046913812E-3"/>
  </r>
  <r>
    <n v="19943"/>
    <s v="N"/>
    <d v="2018-11-24T00:00:00"/>
    <s v="Critical"/>
    <n v="16"/>
    <n v="1959.92"/>
    <n v="7.0000000000000007E-2"/>
    <s v="Delivery Van"/>
    <x v="215"/>
    <n v="124.49"/>
    <n v="51.94"/>
    <s v="Benjamin Patterson"/>
    <x v="1"/>
    <s v="Corporate"/>
    <x v="1"/>
    <x v="5"/>
    <x v="1"/>
    <d v="2018-11-25T00:00:00"/>
    <n v="1.1233576926665389E-3"/>
  </r>
  <r>
    <n v="902"/>
    <s v="Y"/>
    <d v="2018-07-26T00:00:00"/>
    <s v="Not Specified"/>
    <n v="10"/>
    <n v="1925.83"/>
    <n v="1.19"/>
    <s v="Regular"/>
    <x v="216"/>
    <n v="207.48"/>
    <n v="0.99"/>
    <s v="Meg OConnel"/>
    <x v="1"/>
    <s v="Corporate"/>
    <x v="2"/>
    <x v="8"/>
    <x v="2"/>
    <d v="2018-07-29T00:00:00"/>
    <n v="1.1038184952793994E-3"/>
  </r>
  <r>
    <n v="2722"/>
    <s v="N"/>
    <d v="2018-04-08T00:00:00"/>
    <s v="Low"/>
    <n v="46"/>
    <n v="1895.55"/>
    <n v="0.06"/>
    <s v="Regular"/>
    <x v="217"/>
    <n v="40.97"/>
    <n v="1.99"/>
    <s v="Jay Fine"/>
    <x v="0"/>
    <s v="Consumer"/>
    <x v="0"/>
    <x v="7"/>
    <x v="5"/>
    <d v="2018-04-12T00:00:00"/>
    <n v="1.0864630568258183E-3"/>
  </r>
  <r>
    <n v="25060"/>
    <s v="N"/>
    <d v="2018-07-20T00:00:00"/>
    <s v="Not Specified"/>
    <n v="1"/>
    <n v="1893.93"/>
    <n v="7.0000000000000007E-2"/>
    <s v="Delivery Van"/>
    <x v="218"/>
    <n v="2036.48"/>
    <n v="14.7"/>
    <s v="Brosina Hoffman"/>
    <x v="1"/>
    <s v="Consumer"/>
    <x v="0"/>
    <x v="0"/>
    <x v="3"/>
    <d v="2018-07-22T00:00:00"/>
    <n v="1.0855345294052503E-3"/>
  </r>
  <r>
    <n v="23844"/>
    <s v="N"/>
    <d v="2018-07-06T00:00:00"/>
    <s v="Not Specified"/>
    <n v="40"/>
    <n v="1861.36"/>
    <n v="0"/>
    <s v="Regular"/>
    <x v="219"/>
    <n v="42.98"/>
    <n v="4.62"/>
    <s v="Michael Granlund"/>
    <x v="0"/>
    <s v="Home Office"/>
    <x v="2"/>
    <x v="8"/>
    <x v="2"/>
    <d v="2018-07-08T00:00:00"/>
    <n v="1.0668665429312363E-3"/>
  </r>
  <r>
    <n v="19075"/>
    <s v="N"/>
    <d v="2018-09-26T00:00:00"/>
    <s v="Critical"/>
    <n v="36"/>
    <n v="1841.6"/>
    <n v="0.01"/>
    <s v="Regular"/>
    <x v="220"/>
    <n v="50.98"/>
    <n v="6.5"/>
    <s v="Joseph Holt"/>
    <x v="1"/>
    <s v="Home Office"/>
    <x v="0"/>
    <x v="7"/>
    <x v="2"/>
    <d v="2018-09-27T00:00:00"/>
    <n v="1.0555408010606035E-3"/>
  </r>
  <r>
    <n v="15904"/>
    <s v="N"/>
    <d v="2018-10-27T00:00:00"/>
    <s v="Not Specified"/>
    <n v="49"/>
    <n v="1836.84"/>
    <n v="0.09"/>
    <s v="Express"/>
    <x v="221"/>
    <n v="40.97"/>
    <n v="8.99"/>
    <s v="Trudy Brown"/>
    <x v="1"/>
    <s v="Small Business"/>
    <x v="2"/>
    <x v="13"/>
    <x v="5"/>
    <d v="2018-10-29T00:00:00"/>
    <n v="1.0528125353063418E-3"/>
  </r>
  <r>
    <n v="5511"/>
    <s v="Y"/>
    <d v="2018-11-28T00:00:00"/>
    <s v="Critical"/>
    <n v="32"/>
    <n v="1829.3869999999999"/>
    <n v="0.02"/>
    <s v="Regular"/>
    <x v="222"/>
    <n v="65.989999999999995"/>
    <n v="3.9"/>
    <s v="Art Ferguson"/>
    <x v="0"/>
    <s v="Corporate"/>
    <x v="0"/>
    <x v="10"/>
    <x v="2"/>
    <d v="2018-11-29T00:00:00"/>
    <n v="1.0485407360066542E-3"/>
  </r>
  <r>
    <n v="22978"/>
    <s v="N"/>
    <d v="2018-04-02T00:00:00"/>
    <s v="Medium"/>
    <n v="28"/>
    <n v="1801.95"/>
    <n v="0.03"/>
    <s v="Delivery Van"/>
    <x v="223"/>
    <n v="60.89"/>
    <n v="32.409999999999997"/>
    <s v="Anthony Garverick"/>
    <x v="1"/>
    <s v="Small Business"/>
    <x v="1"/>
    <x v="6"/>
    <x v="3"/>
    <d v="2018-04-03T00:00:00"/>
    <n v="1.0328148058596626E-3"/>
  </r>
  <r>
    <n v="33350"/>
    <s v="N"/>
    <d v="2018-07-21T00:00:00"/>
    <s v="Not Specified"/>
    <n v="1"/>
    <n v="1786.04"/>
    <n v="0.1"/>
    <s v="Regular"/>
    <x v="224"/>
    <n v="1889.99"/>
    <n v="19.989999999999998"/>
    <s v="Kelly Andreada"/>
    <x v="1"/>
    <s v="Home Office"/>
    <x v="2"/>
    <x v="2"/>
    <x v="2"/>
    <d v="2018-07-21T00:00:00"/>
    <n v="1.0236957495255649E-3"/>
  </r>
  <r>
    <n v="36224"/>
    <s v="N"/>
    <d v="2018-05-03T00:00:00"/>
    <s v="Medium"/>
    <n v="15"/>
    <n v="1765.45"/>
    <n v="0.09"/>
    <s v="Express"/>
    <x v="225"/>
    <n v="120.98"/>
    <n v="3.99"/>
    <s v="Robert Dilbeck"/>
    <x v="1"/>
    <s v="Corporate"/>
    <x v="2"/>
    <x v="8"/>
    <x v="2"/>
    <d v="2018-05-05T00:00:00"/>
    <n v="1.0118942806431595E-3"/>
  </r>
  <r>
    <n v="43650"/>
    <s v="N"/>
    <d v="2018-03-23T00:00:00"/>
    <s v="Not Specified"/>
    <n v="3"/>
    <n v="1759.65"/>
    <n v="1.1599999999999999"/>
    <s v="Regular"/>
    <x v="226"/>
    <n v="599.99"/>
    <n v="24.49"/>
    <s v="William Brown"/>
    <x v="1"/>
    <s v="Corporate"/>
    <x v="0"/>
    <x v="3"/>
    <x v="0"/>
    <d v="2018-03-24T00:00:00"/>
    <n v="1.0085699232114961E-3"/>
  </r>
  <r>
    <n v="24162"/>
    <s v="N"/>
    <d v="2018-08-22T00:00:00"/>
    <s v="Not Specified"/>
    <n v="12"/>
    <n v="1755.3"/>
    <n v="0.04"/>
    <s v="Delivery Van"/>
    <x v="227"/>
    <n v="150.97999999999999"/>
    <n v="16.010000000000002"/>
    <s v="Sean Braxton"/>
    <x v="1"/>
    <s v="Small Business"/>
    <x v="1"/>
    <x v="5"/>
    <x v="1"/>
    <d v="2018-08-23T00:00:00"/>
    <n v="1.0060766551377484E-3"/>
  </r>
  <r>
    <n v="6112"/>
    <s v="N"/>
    <d v="2018-08-23T00:00:00"/>
    <s v="Medium"/>
    <n v="31"/>
    <n v="1753.9580000000001"/>
    <n v="0.06"/>
    <s v="Regular"/>
    <x v="228"/>
    <n v="65.989999999999995"/>
    <n v="5.92"/>
    <s v="Arianne Irving"/>
    <x v="1"/>
    <s v="Corporate"/>
    <x v="0"/>
    <x v="10"/>
    <x v="2"/>
    <d v="2018-08-24T00:00:00"/>
    <n v="1.0053074676078704E-3"/>
  </r>
  <r>
    <n v="16547"/>
    <s v="N"/>
    <d v="2018-02-18T00:00:00"/>
    <s v="Not Specified"/>
    <n v="8"/>
    <n v="1749.64"/>
    <n v="0.04"/>
    <s v="Delivery Van"/>
    <x v="229"/>
    <n v="218.75"/>
    <n v="69.64"/>
    <s v="Nicole Hansen"/>
    <x v="2"/>
    <s v="Corporate"/>
    <x v="1"/>
    <x v="5"/>
    <x v="1"/>
    <d v="2018-02-18T00:00:00"/>
    <n v="1.0028325408165044E-3"/>
  </r>
  <r>
    <n v="16771"/>
    <s v="N"/>
    <d v="2018-09-28T00:00:00"/>
    <s v="High"/>
    <n v="42"/>
    <n v="1737.06"/>
    <n v="0.02"/>
    <s v="Regular"/>
    <x v="230"/>
    <n v="39.979999999999997"/>
    <n v="9.1999999999999993"/>
    <s v="Dan Lawera"/>
    <x v="3"/>
    <s v="Corporate"/>
    <x v="1"/>
    <x v="9"/>
    <x v="6"/>
    <d v="2018-09-30T00:00:00"/>
    <n v="9.95622124180241E-4"/>
  </r>
  <r>
    <n v="18754"/>
    <s v="N"/>
    <d v="2018-09-25T00:00:00"/>
    <s v="Not Specified"/>
    <n v="32"/>
    <n v="1725.0325"/>
    <n v="0.08"/>
    <s v="Regular"/>
    <x v="231"/>
    <n v="65.989999999999995"/>
    <n v="8.99"/>
    <s v="Roland Black"/>
    <x v="0"/>
    <s v="Small Business"/>
    <x v="0"/>
    <x v="10"/>
    <x v="2"/>
    <d v="2018-09-26T00:00:00"/>
    <n v="9.8872838124759743E-4"/>
  </r>
  <r>
    <n v="32676"/>
    <s v="N"/>
    <d v="2018-02-01T00:00:00"/>
    <s v="Critical"/>
    <n v="37"/>
    <n v="1697.44"/>
    <n v="0.06"/>
    <s v="Regular"/>
    <x v="232"/>
    <n v="45.19"/>
    <n v="1.99"/>
    <s v="Joy Smith"/>
    <x v="0"/>
    <s v="Corporate"/>
    <x v="0"/>
    <x v="7"/>
    <x v="5"/>
    <d v="2018-02-04T00:00:00"/>
    <n v="9.7291332393153291E-4"/>
  </r>
  <r>
    <n v="31847"/>
    <s v="N"/>
    <d v="2018-12-18T00:00:00"/>
    <s v="Low"/>
    <n v="46"/>
    <n v="1692.28"/>
    <n v="0.1"/>
    <s v="Regular"/>
    <x v="233"/>
    <n v="39.979999999999997"/>
    <n v="4"/>
    <s v="Amy Hunt"/>
    <x v="1"/>
    <s v="Small Business"/>
    <x v="0"/>
    <x v="7"/>
    <x v="2"/>
    <d v="2018-12-22T00:00:00"/>
    <n v="9.6995579214750112E-4"/>
  </r>
  <r>
    <n v="8999"/>
    <s v="N"/>
    <d v="2018-06-12T00:00:00"/>
    <s v="High"/>
    <n v="28"/>
    <n v="1676.48"/>
    <n v="0"/>
    <s v="Regular"/>
    <x v="234"/>
    <n v="55.48"/>
    <n v="14.3"/>
    <s v="Julia Barnett"/>
    <x v="1"/>
    <s v="Corporate"/>
    <x v="2"/>
    <x v="12"/>
    <x v="2"/>
    <d v="2018-06-14T00:00:00"/>
    <n v="9.6089978397159031E-4"/>
  </r>
  <r>
    <n v="21636"/>
    <s v="N"/>
    <d v="2018-08-10T00:00:00"/>
    <s v="Low"/>
    <n v="35"/>
    <n v="1665.0395000000001"/>
    <n v="0.02"/>
    <s v="Regular"/>
    <x v="235"/>
    <n v="55.99"/>
    <n v="3.3"/>
    <s v="Fred Wasserman"/>
    <x v="2"/>
    <s v="Home Office"/>
    <x v="0"/>
    <x v="10"/>
    <x v="5"/>
    <d v="2018-08-10T00:00:00"/>
    <n v="9.5434248893763404E-4"/>
  </r>
  <r>
    <n v="24614"/>
    <s v="N"/>
    <d v="2018-11-21T00:00:00"/>
    <s v="Low"/>
    <n v="33"/>
    <n v="1644.59"/>
    <n v="0.09"/>
    <s v="Regular"/>
    <x v="236"/>
    <n v="50.98"/>
    <n v="6.5"/>
    <s v="Ionia McGrath"/>
    <x v="0"/>
    <s v="Home Office"/>
    <x v="0"/>
    <x v="7"/>
    <x v="2"/>
    <d v="2018-11-28T00:00:00"/>
    <n v="9.4262154974818517E-4"/>
  </r>
  <r>
    <n v="26016"/>
    <s v="N"/>
    <d v="2018-10-07T00:00:00"/>
    <s v="High"/>
    <n v="44"/>
    <n v="1642.6420000000001"/>
    <n v="0.08"/>
    <s v="Express"/>
    <x v="237"/>
    <n v="45.99"/>
    <n v="4.99"/>
    <s v="Ken Lonsdale"/>
    <x v="1"/>
    <s v="Consumer"/>
    <x v="0"/>
    <x v="10"/>
    <x v="2"/>
    <d v="2018-10-09T00:00:00"/>
    <n v="9.4150502418320593E-4"/>
  </r>
  <r>
    <n v="19204"/>
    <s v="N"/>
    <d v="2018-09-18T00:00:00"/>
    <s v="Medium"/>
    <n v="28"/>
    <n v="1642.05"/>
    <n v="0.03"/>
    <s v="Regular"/>
    <x v="238"/>
    <n v="55.98"/>
    <n v="4.8600000000000003"/>
    <s v="Linda Cazamias"/>
    <x v="3"/>
    <s v="Corporate"/>
    <x v="2"/>
    <x v="12"/>
    <x v="2"/>
    <d v="2018-09-20T00:00:00"/>
    <n v="9.4116571045914637E-4"/>
  </r>
  <r>
    <n v="9088"/>
    <s v="N"/>
    <d v="2018-06-22T00:00:00"/>
    <s v="Critical"/>
    <n v="31"/>
    <n v="1637.4570000000001"/>
    <n v="0.09"/>
    <s v="Regular"/>
    <x v="239"/>
    <n v="65.989999999999995"/>
    <n v="8.99"/>
    <s v="Russell Applegate"/>
    <x v="3"/>
    <s v="Home Office"/>
    <x v="0"/>
    <x v="10"/>
    <x v="2"/>
    <d v="2018-06-24T00:00:00"/>
    <n v="9.385331632723136E-4"/>
  </r>
  <r>
    <n v="23877"/>
    <s v="N"/>
    <d v="2018-07-12T00:00:00"/>
    <s v="Not Specified"/>
    <n v="31"/>
    <n v="1624.5965000000001"/>
    <n v="7.0000000000000007E-2"/>
    <s v="Regular"/>
    <x v="240"/>
    <n v="65.989999999999995"/>
    <n v="8.8000000000000007"/>
    <s v="Nicole Brennan"/>
    <x v="1"/>
    <s v="Home Office"/>
    <x v="0"/>
    <x v="10"/>
    <x v="2"/>
    <d v="2018-07-12T00:00:00"/>
    <n v="9.3116197383267423E-4"/>
  </r>
  <r>
    <n v="6592"/>
    <s v="N"/>
    <d v="2018-12-01T00:00:00"/>
    <s v="Low"/>
    <n v="33"/>
    <n v="1621.1"/>
    <n v="7.0000000000000007E-2"/>
    <s v="Express"/>
    <x v="241"/>
    <n v="48.91"/>
    <n v="35"/>
    <s v="Tamara Chand"/>
    <x v="3"/>
    <s v="Consumer"/>
    <x v="2"/>
    <x v="4"/>
    <x v="0"/>
    <d v="2018-12-03T00:00:00"/>
    <n v="9.2915790214994807E-4"/>
  </r>
  <r>
    <n v="7297"/>
    <s v="N"/>
    <d v="2018-09-14T00:00:00"/>
    <s v="High"/>
    <n v="4"/>
    <n v="1620.94"/>
    <n v="0.1"/>
    <s v="Delivery Van"/>
    <x v="242"/>
    <n v="400.98"/>
    <n v="76.37"/>
    <s v="Debra Catini"/>
    <x v="0"/>
    <s v="Small Business"/>
    <x v="1"/>
    <x v="5"/>
    <x v="1"/>
    <d v="2018-09-15T00:00:00"/>
    <n v="9.2906619573804013E-4"/>
  </r>
  <r>
    <n v="37862"/>
    <s v="Y"/>
    <d v="2018-01-12T00:00:00"/>
    <s v="Not Specified"/>
    <n v="27"/>
    <n v="1603.27"/>
    <n v="0.01"/>
    <s v="Regular"/>
    <x v="243"/>
    <n v="59.98"/>
    <n v="3.99"/>
    <s v="Guy Thornton"/>
    <x v="3"/>
    <s v="Corporate"/>
    <x v="2"/>
    <x v="8"/>
    <x v="2"/>
    <d v="2018-01-15T00:00:00"/>
    <n v="9.1893836887295497E-4"/>
  </r>
  <r>
    <n v="3110"/>
    <s v="N"/>
    <d v="2018-12-16T00:00:00"/>
    <s v="High"/>
    <n v="13"/>
    <n v="1601.32"/>
    <n v="0.04"/>
    <s v="Delivery Van"/>
    <x v="244"/>
    <n v="119.99"/>
    <n v="14"/>
    <s v="Helen Andreada"/>
    <x v="1"/>
    <s v="Corporate"/>
    <x v="0"/>
    <x v="0"/>
    <x v="3"/>
    <d v="2018-12-18T00:00:00"/>
    <n v="9.1782069697782665E-4"/>
  </r>
  <r>
    <n v="28135"/>
    <s v="N"/>
    <d v="2018-09-25T00:00:00"/>
    <s v="Critical"/>
    <n v="37"/>
    <n v="1601.24"/>
    <n v="0.08"/>
    <s v="Regular"/>
    <x v="245"/>
    <n v="46.89"/>
    <n v="5.0999999999999996"/>
    <s v="Jeremy Lonsdale"/>
    <x v="2"/>
    <s v="Corporate"/>
    <x v="2"/>
    <x v="8"/>
    <x v="4"/>
    <d v="2018-09-27T00:00:00"/>
    <n v="9.1777484377187279E-4"/>
  </r>
  <r>
    <n v="6112"/>
    <s v="N"/>
    <d v="2018-08-23T00:00:00"/>
    <s v="Medium"/>
    <n v="10"/>
    <n v="1597.37"/>
    <n v="0.02"/>
    <s v="Delivery Van"/>
    <x v="246"/>
    <n v="146.05000000000001"/>
    <n v="80.2"/>
    <s v="Arianne Irving"/>
    <x v="1"/>
    <s v="Corporate"/>
    <x v="1"/>
    <x v="5"/>
    <x v="1"/>
    <d v="2018-08-23T00:00:00"/>
    <n v="9.1555669493384895E-4"/>
  </r>
  <r>
    <n v="4647"/>
    <s v="N"/>
    <d v="2018-05-13T00:00:00"/>
    <s v="Medium"/>
    <n v="33"/>
    <n v="1590.163"/>
    <n v="1.19"/>
    <s v="Regular"/>
    <x v="247"/>
    <n v="55.99"/>
    <n v="5"/>
    <s v="Carlos Meador"/>
    <x v="0"/>
    <s v="Corporate"/>
    <x v="0"/>
    <x v="10"/>
    <x v="5"/>
    <d v="2018-05-14T00:00:00"/>
    <n v="9.1142589424246989E-4"/>
  </r>
  <r>
    <n v="12768"/>
    <s v="N"/>
    <d v="2018-04-08T00:00:00"/>
    <s v="Critical"/>
    <n v="34"/>
    <n v="1562.97"/>
    <n v="0.01"/>
    <s v="Express"/>
    <x v="248"/>
    <n v="42.98"/>
    <n v="4.62"/>
    <s v="Kelly Lampkin"/>
    <x v="3"/>
    <s v="Corporate"/>
    <x v="2"/>
    <x v="8"/>
    <x v="2"/>
    <d v="2018-04-10T00:00:00"/>
    <n v="8.9583981637363791E-4"/>
  </r>
  <r>
    <n v="4772"/>
    <s v="N"/>
    <d v="2018-09-13T00:00:00"/>
    <s v="Critical"/>
    <n v="28"/>
    <n v="1560.617"/>
    <n v="2.04"/>
    <s v="Regular"/>
    <x v="249"/>
    <n v="65.989999999999995"/>
    <n v="8.99"/>
    <s v="Neil Knudson"/>
    <x v="1"/>
    <s v="Corporate"/>
    <x v="0"/>
    <x v="10"/>
    <x v="2"/>
    <d v="2018-09-14T00:00:00"/>
    <n v="8.9449115895351644E-4"/>
  </r>
  <r>
    <n v="2817"/>
    <s v="N"/>
    <d v="2018-04-18T00:00:00"/>
    <s v="Medium"/>
    <n v="40"/>
    <n v="1559.86"/>
    <n v="0.06"/>
    <s v="Regular"/>
    <x v="250"/>
    <n v="39.89"/>
    <n v="3.04"/>
    <s v="Luke Schmidt"/>
    <x v="1"/>
    <s v="Home Office"/>
    <x v="1"/>
    <x v="9"/>
    <x v="6"/>
    <d v="2018-04-20T00:00:00"/>
    <n v="8.940572729921769E-4"/>
  </r>
  <r>
    <n v="14530"/>
    <s v="N"/>
    <d v="2018-04-06T00:00:00"/>
    <s v="High"/>
    <n v="17"/>
    <n v="1556.61"/>
    <n v="0.06"/>
    <s v="Regular"/>
    <x v="251"/>
    <n v="89.83"/>
    <n v="35"/>
    <s v="Tracy Blumstein"/>
    <x v="1"/>
    <s v="Home Office"/>
    <x v="2"/>
    <x v="4"/>
    <x v="0"/>
    <d v="2018-04-08T00:00:00"/>
    <n v="8.9219448650029645E-4"/>
  </r>
  <r>
    <n v="13765"/>
    <s v="N"/>
    <d v="2018-04-05T00:00:00"/>
    <s v="Not Specified"/>
    <n v="45"/>
    <n v="1553.38"/>
    <n v="0.1"/>
    <s v="Regular"/>
    <x v="252"/>
    <n v="36.549999999999997"/>
    <n v="13.89"/>
    <s v="Scot Wooten"/>
    <x v="1"/>
    <s v="Corporate"/>
    <x v="2"/>
    <x v="13"/>
    <x v="6"/>
    <d v="2018-04-07T00:00:00"/>
    <n v="8.903431633099047E-4"/>
  </r>
  <r>
    <n v="18402"/>
    <s v="N"/>
    <d v="2018-08-29T00:00:00"/>
    <s v="Low"/>
    <n v="5"/>
    <n v="1548.45"/>
    <n v="0.03"/>
    <s v="Delivery Van"/>
    <x v="253"/>
    <n v="284.98"/>
    <n v="69.55"/>
    <s v="Deanra Eno"/>
    <x v="1"/>
    <s v="Corporate"/>
    <x v="1"/>
    <x v="6"/>
    <x v="3"/>
    <d v="2018-09-05T00:00:00"/>
    <n v="8.8751745949299063E-4"/>
  </r>
  <r>
    <n v="15075"/>
    <s v="N"/>
    <d v="2018-10-04T00:00:00"/>
    <s v="Medium"/>
    <n v="24"/>
    <n v="1548.43"/>
    <n v="0.02"/>
    <s v="Regular"/>
    <x v="254"/>
    <n v="63.94"/>
    <n v="14.48"/>
    <s v="Natalie Webber"/>
    <x v="1"/>
    <s v="Consumer"/>
    <x v="1"/>
    <x v="9"/>
    <x v="2"/>
    <d v="2018-10-04T00:00:00"/>
    <n v="8.8750599619150214E-4"/>
  </r>
  <r>
    <n v="12869"/>
    <s v="N"/>
    <d v="2018-01-25T00:00:00"/>
    <s v="Not Specified"/>
    <n v="15"/>
    <n v="1532.482"/>
    <n v="0.1"/>
    <s v="Regular"/>
    <x v="255"/>
    <n v="125.99"/>
    <n v="8.99"/>
    <s v="Laurel Beltran"/>
    <x v="1"/>
    <s v="Consumer"/>
    <x v="0"/>
    <x v="10"/>
    <x v="2"/>
    <d v="2018-01-28T00:00:00"/>
    <n v="8.7836515958457633E-4"/>
  </r>
  <r>
    <n v="25574"/>
    <s v="N"/>
    <d v="2018-03-12T00:00:00"/>
    <s v="Not Specified"/>
    <n v="31"/>
    <n v="1526.67"/>
    <n v="0.01"/>
    <s v="Express"/>
    <x v="256"/>
    <n v="47.98"/>
    <n v="3.61"/>
    <s v="Rob Beeghly"/>
    <x v="1"/>
    <s v="Consumer"/>
    <x v="0"/>
    <x v="7"/>
    <x v="5"/>
    <d v="2018-03-13T00:00:00"/>
    <n v="8.7503392417201983E-4"/>
  </r>
  <r>
    <n v="4321"/>
    <s v="N"/>
    <d v="2018-07-17T00:00:00"/>
    <s v="Medium"/>
    <n v="47"/>
    <n v="1505.57"/>
    <n v="0.02"/>
    <s v="Express"/>
    <x v="257"/>
    <n v="30.53"/>
    <n v="19.989999999999998"/>
    <s v="Pauline Chand"/>
    <x v="3"/>
    <s v="Corporate"/>
    <x v="2"/>
    <x v="14"/>
    <x v="2"/>
    <d v="2018-07-19T00:00:00"/>
    <n v="8.6294014110165768E-4"/>
  </r>
  <r>
    <n v="11584"/>
    <s v="N"/>
    <d v="2018-11-22T00:00:00"/>
    <s v="Medium"/>
    <n v="48"/>
    <n v="1497.3175000000001"/>
    <n v="0.01"/>
    <s v="Regular"/>
    <x v="258"/>
    <n v="35.99"/>
    <n v="0.99"/>
    <s v="Sean Miller"/>
    <x v="3"/>
    <s v="Small Business"/>
    <x v="0"/>
    <x v="10"/>
    <x v="5"/>
    <d v="2018-11-23T00:00:00"/>
    <n v="8.5821009632496763E-4"/>
  </r>
  <r>
    <n v="40707"/>
    <s v="N"/>
    <d v="2018-06-11T00:00:00"/>
    <s v="High"/>
    <n v="26"/>
    <n v="1495.184"/>
    <n v="0"/>
    <s v="Regular"/>
    <x v="259"/>
    <n v="65.989999999999995"/>
    <n v="8.99"/>
    <s v="Harold Pawlan"/>
    <x v="3"/>
    <s v="Small Business"/>
    <x v="0"/>
    <x v="10"/>
    <x v="2"/>
    <d v="2018-06-13T00:00:00"/>
    <n v="8.5698724863868237E-4"/>
  </r>
  <r>
    <n v="26240"/>
    <s v="Y"/>
    <d v="2018-12-19T00:00:00"/>
    <s v="Critical"/>
    <n v="38"/>
    <n v="1483.44"/>
    <n v="0.04"/>
    <s v="Regular"/>
    <x v="260"/>
    <n v="39.479999999999997"/>
    <n v="1.99"/>
    <s v="Carlos Soltero"/>
    <x v="0"/>
    <s v="Consumer"/>
    <x v="0"/>
    <x v="7"/>
    <x v="5"/>
    <d v="2018-12-22T00:00:00"/>
    <n v="8.502559980046382E-4"/>
  </r>
  <r>
    <n v="42242"/>
    <s v="N"/>
    <d v="2018-04-01T00:00:00"/>
    <s v="Not Specified"/>
    <n v="15"/>
    <n v="1444.88"/>
    <n v="0.1"/>
    <s v="Regular"/>
    <x v="261"/>
    <n v="100.97"/>
    <n v="7.18"/>
    <s v="Thomas Boland"/>
    <x v="3"/>
    <s v="Corporate"/>
    <x v="0"/>
    <x v="7"/>
    <x v="2"/>
    <d v="2018-04-02T00:00:00"/>
    <n v="8.2815475273482022E-4"/>
  </r>
  <r>
    <n v="25445"/>
    <s v="N"/>
    <d v="2018-05-25T00:00:00"/>
    <s v="Low"/>
    <n v="48"/>
    <n v="1444"/>
    <n v="0.08"/>
    <s v="Regular"/>
    <x v="262"/>
    <n v="30.56"/>
    <n v="2.99"/>
    <s v="Tracy Hopkins"/>
    <x v="1"/>
    <s v="Small Business"/>
    <x v="2"/>
    <x v="2"/>
    <x v="2"/>
    <d v="2018-05-27T00:00:00"/>
    <n v="8.2765036746932643E-4"/>
  </r>
  <r>
    <n v="44387"/>
    <s v="N"/>
    <d v="2018-02-04T00:00:00"/>
    <s v="Low"/>
    <n v="50"/>
    <n v="1441.57"/>
    <n v="0.17"/>
    <s v="Express"/>
    <x v="263"/>
    <n v="29.89"/>
    <n v="1.99"/>
    <s v="Erica Bern"/>
    <x v="0"/>
    <s v="Corporate"/>
    <x v="0"/>
    <x v="7"/>
    <x v="5"/>
    <d v="2018-02-09T00:00:00"/>
    <n v="8.2625757633847429E-4"/>
  </r>
  <r>
    <n v="24193"/>
    <s v="N"/>
    <d v="2018-03-14T00:00:00"/>
    <s v="Not Specified"/>
    <n v="19"/>
    <n v="1426.5125"/>
    <n v="0.04"/>
    <s v="Regular"/>
    <x v="264"/>
    <n v="85.99"/>
    <n v="0.99"/>
    <s v="Beth Fritzler"/>
    <x v="1"/>
    <s v="Small Business"/>
    <x v="0"/>
    <x v="10"/>
    <x v="6"/>
    <d v="2018-03-16T00:00:00"/>
    <n v="8.1762714323032378E-4"/>
  </r>
  <r>
    <n v="8994"/>
    <s v="N"/>
    <d v="2018-04-07T00:00:00"/>
    <s v="Low"/>
    <n v="36"/>
    <n v="1423.35"/>
    <n v="0.1"/>
    <s v="Regular"/>
    <x v="265"/>
    <n v="40.479999999999997"/>
    <n v="19.989999999999998"/>
    <s v="Christopher Schild"/>
    <x v="0"/>
    <s v="Corporate"/>
    <x v="0"/>
    <x v="7"/>
    <x v="2"/>
    <d v="2018-04-09T00:00:00"/>
    <n v="8.1581450868245542E-4"/>
  </r>
  <r>
    <n v="14274"/>
    <s v="N"/>
    <d v="2018-01-06T00:00:00"/>
    <s v="Not Specified"/>
    <n v="46"/>
    <n v="1413.89"/>
    <n v="0.01"/>
    <s v="Express"/>
    <x v="266"/>
    <n v="28.28"/>
    <n v="13.99"/>
    <s v="Craig Leslie"/>
    <x v="1"/>
    <s v="Consumer"/>
    <x v="2"/>
    <x v="4"/>
    <x v="4"/>
    <d v="2018-01-08T00:00:00"/>
    <n v="8.1039236707839747E-4"/>
  </r>
  <r>
    <n v="2086"/>
    <s v="N"/>
    <d v="2018-10-18T00:00:00"/>
    <s v="Critical"/>
    <n v="24"/>
    <n v="1411.58"/>
    <n v="0.01"/>
    <s v="Express"/>
    <x v="267"/>
    <n v="55.98"/>
    <n v="4.8600000000000003"/>
    <s v="Brian Moss"/>
    <x v="1"/>
    <s v="Corporate"/>
    <x v="2"/>
    <x v="12"/>
    <x v="2"/>
    <d v="2018-10-20T00:00:00"/>
    <n v="8.0906835575647628E-4"/>
  </r>
  <r>
    <n v="22851"/>
    <s v="N"/>
    <d v="2018-03-01T00:00:00"/>
    <s v="Critical"/>
    <n v="38"/>
    <n v="1409.0875000000001"/>
    <n v="0.06"/>
    <s v="Express"/>
    <x v="268"/>
    <n v="45.99"/>
    <n v="4.99"/>
    <s v="Denise Monton"/>
    <x v="1"/>
    <s v="Home Office"/>
    <x v="0"/>
    <x v="10"/>
    <x v="2"/>
    <d v="2018-03-02T00:00:00"/>
    <n v="8.0763974180847269E-4"/>
  </r>
  <r>
    <n v="40160"/>
    <s v="Y"/>
    <d v="2018-10-15T00:00:00"/>
    <s v="Critical"/>
    <n v="23"/>
    <n v="1404.22"/>
    <n v="0.1"/>
    <s v="Regular"/>
    <x v="269"/>
    <n v="63.94"/>
    <n v="14.48"/>
    <s v="Julia West"/>
    <x v="2"/>
    <s v="Consumer"/>
    <x v="1"/>
    <x v="9"/>
    <x v="2"/>
    <d v="2018-10-16T00:00:00"/>
    <n v="8.0484986080871018E-4"/>
  </r>
  <r>
    <n v="17024"/>
    <s v="N"/>
    <d v="2018-10-13T00:00:00"/>
    <s v="Medium"/>
    <n v="31"/>
    <n v="1401.75"/>
    <n v="0.02"/>
    <s v="Regular"/>
    <x v="270"/>
    <n v="42.98"/>
    <n v="4.62"/>
    <s v="Tamara Dahlen"/>
    <x v="3"/>
    <s v="Corporate"/>
    <x v="2"/>
    <x v="8"/>
    <x v="2"/>
    <d v="2018-10-15T00:00:00"/>
    <n v="8.0343414307488105E-4"/>
  </r>
  <r>
    <n v="18371"/>
    <s v="N"/>
    <d v="2018-09-18T00:00:00"/>
    <s v="Medium"/>
    <n v="30"/>
    <n v="1394.36"/>
    <n v="0"/>
    <s v="Regular"/>
    <x v="271"/>
    <n v="43.98"/>
    <n v="8.99"/>
    <s v="Denise Monton"/>
    <x v="1"/>
    <s v="Home Office"/>
    <x v="2"/>
    <x v="13"/>
    <x v="5"/>
    <d v="2018-09-18T00:00:00"/>
    <n v="7.9919845317488216E-4"/>
  </r>
  <r>
    <n v="38721"/>
    <s v="N"/>
    <d v="2018-03-24T00:00:00"/>
    <s v="Critical"/>
    <n v="15"/>
    <n v="1386.69"/>
    <n v="0.05"/>
    <s v="Regular"/>
    <x v="272"/>
    <n v="90.48"/>
    <n v="19.989999999999998"/>
    <s v="Troy Staebel"/>
    <x v="0"/>
    <s v="Small Business"/>
    <x v="2"/>
    <x v="11"/>
    <x v="2"/>
    <d v="2018-03-25T00:00:00"/>
    <n v="7.9480227705404447E-4"/>
  </r>
  <r>
    <n v="32999"/>
    <s v="N"/>
    <d v="2018-04-14T00:00:00"/>
    <s v="Low"/>
    <n v="14"/>
    <n v="1386.65"/>
    <n v="0.09"/>
    <s v="Delivery Van"/>
    <x v="273"/>
    <n v="100.98"/>
    <n v="35.840000000000003"/>
    <s v="David Flashing"/>
    <x v="0"/>
    <s v="Home Office"/>
    <x v="1"/>
    <x v="1"/>
    <x v="1"/>
    <d v="2018-04-19T00:00:00"/>
    <n v="7.9477935045106759E-4"/>
  </r>
  <r>
    <n v="28130"/>
    <s v="N"/>
    <d v="2018-07-30T00:00:00"/>
    <s v="Low"/>
    <n v="32"/>
    <n v="1381.88"/>
    <n v="0.09"/>
    <s v="Express"/>
    <x v="274"/>
    <n v="46.94"/>
    <n v="6.77"/>
    <s v="Guy Thornton"/>
    <x v="3"/>
    <s v="Corporate"/>
    <x v="1"/>
    <x v="9"/>
    <x v="2"/>
    <d v="2018-07-30T00:00:00"/>
    <n v="7.9204535304606158E-4"/>
  </r>
  <r>
    <n v="39846"/>
    <s v="N"/>
    <d v="2018-02-27T00:00:00"/>
    <s v="Low"/>
    <n v="10"/>
    <n v="1372.14"/>
    <n v="0.06"/>
    <s v="Delivery Van"/>
    <x v="275"/>
    <n v="130.97999999999999"/>
    <n v="54.74"/>
    <s v="Cindy Schnelling"/>
    <x v="1"/>
    <s v="Corporate"/>
    <x v="1"/>
    <x v="1"/>
    <x v="1"/>
    <d v="2018-03-06T00:00:00"/>
    <n v="7.8646272522116451E-4"/>
  </r>
  <r>
    <n v="19105"/>
    <s v="N"/>
    <d v="2018-10-28T00:00:00"/>
    <s v="High"/>
    <n v="31"/>
    <n v="1370.56"/>
    <n v="0.1"/>
    <s v="Regular"/>
    <x v="276"/>
    <n v="48.91"/>
    <n v="5.97"/>
    <s v="Max Ludwig"/>
    <x v="1"/>
    <s v="Corporate"/>
    <x v="2"/>
    <x v="12"/>
    <x v="2"/>
    <d v="2018-10-30T00:00:00"/>
    <n v="7.8555712440357337E-4"/>
  </r>
  <r>
    <n v="26146"/>
    <s v="N"/>
    <d v="2018-10-11T00:00:00"/>
    <s v="Low"/>
    <n v="13"/>
    <n v="1351.76"/>
    <n v="0.03"/>
    <s v="Regular"/>
    <x v="277"/>
    <n v="104.65"/>
    <n v="18.93"/>
    <s v="John Dryer"/>
    <x v="1"/>
    <s v="Corporate"/>
    <x v="2"/>
    <x v="8"/>
    <x v="2"/>
    <d v="2018-10-18T00:00:00"/>
    <n v="7.7478162100438831E-4"/>
  </r>
  <r>
    <n v="2756"/>
    <s v="N"/>
    <d v="2018-04-17T00:00:00"/>
    <s v="Critical"/>
    <n v="25"/>
    <n v="1344.88"/>
    <n v="0.06"/>
    <s v="Regular"/>
    <x v="278"/>
    <n v="55.94"/>
    <n v="4"/>
    <s v="Denny Ordway"/>
    <x v="1"/>
    <s v="Small Business"/>
    <x v="0"/>
    <x v="7"/>
    <x v="2"/>
    <d v="2018-04-18T00:00:00"/>
    <n v="7.7083824529234615E-4"/>
  </r>
  <r>
    <n v="10658"/>
    <s v="N"/>
    <d v="2018-08-27T00:00:00"/>
    <s v="Low"/>
    <n v="17"/>
    <n v="1332.97"/>
    <n v="0.09"/>
    <s v="Regular"/>
    <x v="279"/>
    <n v="95.99"/>
    <n v="8.99"/>
    <s v="Joni Wasserman"/>
    <x v="1"/>
    <s v="Consumer"/>
    <x v="0"/>
    <x v="10"/>
    <x v="2"/>
    <d v="2018-09-03T00:00:00"/>
    <n v="7.6401184925594745E-4"/>
  </r>
  <r>
    <n v="41543"/>
    <s v="N"/>
    <d v="2018-02-06T00:00:00"/>
    <s v="Low"/>
    <n v="24"/>
    <n v="1318.8685"/>
    <n v="0.03"/>
    <s v="Regular"/>
    <x v="280"/>
    <n v="65.989999999999995"/>
    <n v="3.99"/>
    <s v="Bill Donatelli"/>
    <x v="3"/>
    <s v="Corporate"/>
    <x v="0"/>
    <x v="10"/>
    <x v="2"/>
    <d v="2018-02-10T00:00:00"/>
    <n v="7.5592936195894688E-4"/>
  </r>
  <r>
    <n v="24003"/>
    <s v="N"/>
    <d v="2018-10-31T00:00:00"/>
    <s v="Critical"/>
    <n v="50"/>
    <n v="1318.49"/>
    <n v="0.02"/>
    <s v="Regular"/>
    <x v="281"/>
    <n v="24.98"/>
    <n v="8.7899999999999991"/>
    <s v="Dan Campbell"/>
    <x v="0"/>
    <s v="Corporate"/>
    <x v="2"/>
    <x v="4"/>
    <x v="2"/>
    <d v="2018-11-01T00:00:00"/>
    <n v="7.5571241897827717E-4"/>
  </r>
  <r>
    <n v="28290"/>
    <s v="N"/>
    <d v="2018-01-10T00:00:00"/>
    <s v="Low"/>
    <n v="43"/>
    <n v="1307.3499999999999"/>
    <n v="0.05"/>
    <s v="Express"/>
    <x v="282"/>
    <n v="30.42"/>
    <n v="8.65"/>
    <s v="Maria Bertelson"/>
    <x v="3"/>
    <s v="Home Office"/>
    <x v="0"/>
    <x v="7"/>
    <x v="2"/>
    <d v="2018-01-14T00:00:00"/>
    <n v="7.493273600491855E-4"/>
  </r>
  <r>
    <n v="6823"/>
    <s v="N"/>
    <d v="2018-07-21T00:00:00"/>
    <s v="Not Specified"/>
    <n v="50"/>
    <n v="1262.72"/>
    <n v="0.01"/>
    <s v="Regular"/>
    <x v="283"/>
    <n v="24.95"/>
    <n v="2.99"/>
    <s v="Todd Boyes"/>
    <x v="3"/>
    <s v="Small Business"/>
    <x v="2"/>
    <x v="2"/>
    <x v="2"/>
    <d v="2018-07-22T00:00:00"/>
    <n v="7.2374700277760937E-4"/>
  </r>
  <r>
    <n v="20261"/>
    <s v="N"/>
    <d v="2018-05-20T00:00:00"/>
    <s v="Medium"/>
    <n v="21"/>
    <n v="1259.4535000000001"/>
    <n v="0.02"/>
    <s v="Express"/>
    <x v="284"/>
    <n v="65.989999999999995"/>
    <n v="8.99"/>
    <s v="Duane Huffman"/>
    <x v="3"/>
    <s v="Small Business"/>
    <x v="0"/>
    <x v="10"/>
    <x v="2"/>
    <d v="2018-05-21T00:00:00"/>
    <n v="7.2187475906200092E-4"/>
  </r>
  <r>
    <n v="2086"/>
    <s v="N"/>
    <d v="2018-10-18T00:00:00"/>
    <s v="Critical"/>
    <n v="9"/>
    <n v="1246.68"/>
    <n v="0.01"/>
    <s v="Regular"/>
    <x v="285"/>
    <n v="128.24"/>
    <n v="12.65"/>
    <s v="Brian Moss"/>
    <x v="1"/>
    <s v="Corporate"/>
    <x v="1"/>
    <x v="6"/>
    <x v="4"/>
    <d v="2018-10-21T00:00:00"/>
    <n v="7.1455343498383654E-4"/>
  </r>
  <r>
    <n v="24544"/>
    <s v="N"/>
    <d v="2018-01-26T00:00:00"/>
    <s v="High"/>
    <n v="39"/>
    <n v="1243.45"/>
    <n v="0.1"/>
    <s v="Regular"/>
    <x v="286"/>
    <n v="32.479999999999997"/>
    <n v="35"/>
    <s v="Tanja Norvell"/>
    <x v="1"/>
    <s v="Corporate"/>
    <x v="2"/>
    <x v="4"/>
    <x v="0"/>
    <d v="2018-01-27T00:00:00"/>
    <n v="7.1270211179344457E-4"/>
  </r>
  <r>
    <n v="355"/>
    <s v="N"/>
    <d v="2018-06-13T00:00:00"/>
    <s v="Low"/>
    <n v="16"/>
    <n v="1239.6315"/>
    <n v="0.24"/>
    <s v="Regular"/>
    <x v="287"/>
    <n v="85.99"/>
    <n v="0.99"/>
    <s v="Henry MacAllister"/>
    <x v="3"/>
    <s v="Small Business"/>
    <x v="0"/>
    <x v="10"/>
    <x v="6"/>
    <d v="2018-06-18T00:00:00"/>
    <n v="7.1051348095675366E-4"/>
  </r>
  <r>
    <n v="27938"/>
    <s v="N"/>
    <d v="2018-05-05T00:00:00"/>
    <s v="Medium"/>
    <n v="40"/>
    <n v="1233.51"/>
    <n v="0.05"/>
    <s v="Regular"/>
    <x v="288"/>
    <n v="30.98"/>
    <n v="9.18"/>
    <s v="Noel Staavos"/>
    <x v="0"/>
    <s v="Home Office"/>
    <x v="2"/>
    <x v="12"/>
    <x v="2"/>
    <d v="2018-05-05T00:00:00"/>
    <n v="7.0700485095366258E-4"/>
  </r>
  <r>
    <n v="18754"/>
    <s v="N"/>
    <d v="2018-09-25T00:00:00"/>
    <s v="Not Specified"/>
    <n v="8"/>
    <n v="1217.6199999999999"/>
    <n v="0.03"/>
    <s v="Delivery Van"/>
    <x v="289"/>
    <n v="140.97999999999999"/>
    <n v="36.090000000000003"/>
    <s v="Roland Black"/>
    <x v="0"/>
    <s v="Small Business"/>
    <x v="1"/>
    <x v="1"/>
    <x v="1"/>
    <d v="2018-09-27T00:00:00"/>
    <n v="6.9789725792105339E-4"/>
  </r>
  <r>
    <n v="18080"/>
    <s v="N"/>
    <d v="2018-06-22T00:00:00"/>
    <s v="High"/>
    <n v="7"/>
    <n v="1211.98"/>
    <n v="0.1"/>
    <s v="Delivery Van"/>
    <x v="290"/>
    <n v="180.98"/>
    <n v="26.2"/>
    <s v="Sylvia Foulston"/>
    <x v="2"/>
    <s v="Corporate"/>
    <x v="1"/>
    <x v="6"/>
    <x v="3"/>
    <d v="2018-06-23T00:00:00"/>
    <n v="6.9466460690129799E-4"/>
  </r>
  <r>
    <n v="10183"/>
    <s v="N"/>
    <d v="2018-11-24T00:00:00"/>
    <s v="Critical"/>
    <n v="48"/>
    <n v="1210.02"/>
    <n v="0.06"/>
    <s v="Delivery Van"/>
    <x v="291"/>
    <n v="25.98"/>
    <n v="14.36"/>
    <s v="Darren Budd"/>
    <x v="3"/>
    <s v="Corporate"/>
    <x v="1"/>
    <x v="6"/>
    <x v="3"/>
    <d v="2018-11-25T00:00:00"/>
    <n v="6.9354120335542548E-4"/>
  </r>
  <r>
    <n v="27840"/>
    <s v="N"/>
    <d v="2018-07-03T00:00:00"/>
    <s v="High"/>
    <n v="8"/>
    <n v="1209.3699999999999"/>
    <n v="0.09"/>
    <s v="Delivery Van"/>
    <x v="292"/>
    <n v="150.97999999999999"/>
    <n v="66.27"/>
    <s v="Maria Bertelson"/>
    <x v="3"/>
    <s v="Home Office"/>
    <x v="1"/>
    <x v="1"/>
    <x v="1"/>
    <d v="2018-07-04T00:00:00"/>
    <n v="6.931686460570493E-4"/>
  </r>
  <r>
    <n v="7782"/>
    <s v="N"/>
    <d v="2018-07-02T00:00:00"/>
    <s v="Critical"/>
    <n v="20"/>
    <n v="1205.73"/>
    <n v="7.0000000000000007E-2"/>
    <s v="Express"/>
    <x v="293"/>
    <n v="60.97"/>
    <n v="4.5"/>
    <s v="Maxwell Schwartz"/>
    <x v="1"/>
    <s v="Corporate"/>
    <x v="2"/>
    <x v="8"/>
    <x v="2"/>
    <d v="2018-07-04T00:00:00"/>
    <n v="6.9108232518614329E-4"/>
  </r>
  <r>
    <n v="4647"/>
    <s v="N"/>
    <d v="2018-05-13T00:00:00"/>
    <s v="Medium"/>
    <n v="7"/>
    <n v="1203.73"/>
    <n v="0.03"/>
    <s v="Regular"/>
    <x v="294"/>
    <n v="162.93"/>
    <n v="19.989999999999998"/>
    <s v="Carlos Meador"/>
    <x v="0"/>
    <s v="Corporate"/>
    <x v="2"/>
    <x v="11"/>
    <x v="2"/>
    <d v="2018-05-14T00:00:00"/>
    <n v="6.899359950372938E-4"/>
  </r>
  <r>
    <n v="22402"/>
    <s v="Y"/>
    <d v="2018-05-27T00:00:00"/>
    <s v="Critical"/>
    <n v="33"/>
    <n v="1194.3399999999999"/>
    <n v="0.04"/>
    <s v="Regular"/>
    <x v="295"/>
    <n v="37.700000000000003"/>
    <n v="2.99"/>
    <s v="Brad Thomas"/>
    <x v="1"/>
    <s v="Home Office"/>
    <x v="2"/>
    <x v="2"/>
    <x v="2"/>
    <d v="2018-05-28T00:00:00"/>
    <n v="6.8455397498844541E-4"/>
  </r>
  <r>
    <n v="900"/>
    <s v="N"/>
    <d v="2018-09-30T00:00:00"/>
    <s v="Not Specified"/>
    <n v="29"/>
    <n v="1193.6500000000001"/>
    <n v="1.17"/>
    <s v="Regular"/>
    <x v="296"/>
    <n v="40.98"/>
    <n v="2.99"/>
    <s v="Karen Carlisle"/>
    <x v="0"/>
    <s v="Home Office"/>
    <x v="2"/>
    <x v="2"/>
    <x v="2"/>
    <d v="2018-10-01T00:00:00"/>
    <n v="6.8415849108709246E-4"/>
  </r>
  <r>
    <n v="69"/>
    <s v="Y"/>
    <d v="2018-06-03T00:00:00"/>
    <s v="Not Specified"/>
    <n v="42"/>
    <n v="1186.06"/>
    <n v="0.06"/>
    <s v="Regular"/>
    <x v="297"/>
    <n v="30.93"/>
    <n v="3.92"/>
    <s v="Jonathan Doherty"/>
    <x v="1"/>
    <s v="Corporate"/>
    <x v="1"/>
    <x v="9"/>
    <x v="5"/>
    <d v="2018-06-05T00:00:00"/>
    <n v="6.7980816817220864E-4"/>
  </r>
  <r>
    <n v="36835"/>
    <s v="N"/>
    <d v="2018-10-20T00:00:00"/>
    <s v="Critical"/>
    <n v="18"/>
    <n v="1175.53"/>
    <n v="0.03"/>
    <s v="Regular"/>
    <x v="298"/>
    <n v="63.94"/>
    <n v="14.48"/>
    <s v="William Brown"/>
    <x v="1"/>
    <s v="Home Office"/>
    <x v="1"/>
    <x v="9"/>
    <x v="2"/>
    <d v="2018-10-21T00:00:00"/>
    <n v="6.7377273993851606E-4"/>
  </r>
  <r>
    <n v="42631"/>
    <s v="N"/>
    <d v="2018-05-09T00:00:00"/>
    <s v="High"/>
    <n v="22"/>
    <n v="1148.0355"/>
    <n v="0.08"/>
    <s v="Express"/>
    <x v="299"/>
    <n v="65.989999999999995"/>
    <n v="8.99"/>
    <s v="Jeremy Lonsdale"/>
    <x v="1"/>
    <s v="Corporate"/>
    <x v="0"/>
    <x v="10"/>
    <x v="2"/>
    <d v="2018-05-11T00:00:00"/>
    <n v="6.5801385279974504E-4"/>
  </r>
  <r>
    <n v="12771"/>
    <s v="N"/>
    <d v="2018-01-17T00:00:00"/>
    <s v="Critical"/>
    <n v="40"/>
    <n v="1143.49"/>
    <n v="0.08"/>
    <s v="Regular"/>
    <x v="300"/>
    <n v="30.53"/>
    <n v="19.989999999999998"/>
    <s v="Carlos Soltero"/>
    <x v="2"/>
    <s v="Small Business"/>
    <x v="2"/>
    <x v="14"/>
    <x v="2"/>
    <d v="2018-01-17T00:00:00"/>
    <n v="6.5540853095394738E-4"/>
  </r>
  <r>
    <n v="19655"/>
    <s v="N"/>
    <d v="2018-01-11T00:00:00"/>
    <s v="High"/>
    <n v="31"/>
    <n v="1143.45"/>
    <n v="0.06"/>
    <s v="Regular"/>
    <x v="301"/>
    <n v="39.24"/>
    <n v="1.99"/>
    <s v="Alan Barnes"/>
    <x v="2"/>
    <s v="Corporate"/>
    <x v="0"/>
    <x v="7"/>
    <x v="5"/>
    <d v="2018-01-12T00:00:00"/>
    <n v="6.553856043509705E-4"/>
  </r>
  <r>
    <n v="8320"/>
    <s v="N"/>
    <d v="2018-09-19T00:00:00"/>
    <s v="Not Specified"/>
    <n v="35"/>
    <n v="1142.3599999999999"/>
    <n v="0.02"/>
    <s v="Regular"/>
    <x v="302"/>
    <n v="30.73"/>
    <n v="4"/>
    <s v="Karl Brown"/>
    <x v="0"/>
    <s v="Home Office"/>
    <x v="0"/>
    <x v="7"/>
    <x v="2"/>
    <d v="2018-09-22T00:00:00"/>
    <n v="6.5476085441984737E-4"/>
  </r>
  <r>
    <n v="22208"/>
    <s v="N"/>
    <d v="2018-10-13T00:00:00"/>
    <s v="High"/>
    <n v="37"/>
    <n v="1138.43"/>
    <n v="0.01"/>
    <s v="Regular"/>
    <x v="303"/>
    <n v="30.97"/>
    <n v="4"/>
    <s v="Sean Christensen"/>
    <x v="3"/>
    <s v="Home Office"/>
    <x v="0"/>
    <x v="7"/>
    <x v="2"/>
    <d v="2018-10-15T00:00:00"/>
    <n v="6.5250831567735827E-4"/>
  </r>
  <r>
    <n v="23008"/>
    <s v="N"/>
    <d v="2018-10-09T00:00:00"/>
    <s v="Critical"/>
    <n v="10"/>
    <n v="1136.47"/>
    <n v="0.1"/>
    <s v="Express"/>
    <x v="304"/>
    <n v="120.98"/>
    <n v="9.07"/>
    <s v="Erin Ashbrook"/>
    <x v="3"/>
    <s v="Consumer"/>
    <x v="2"/>
    <x v="2"/>
    <x v="2"/>
    <d v="2018-10-11T00:00:00"/>
    <n v="6.5138491213148576E-4"/>
  </r>
  <r>
    <n v="41799"/>
    <s v="N"/>
    <d v="2018-06-23T00:00:00"/>
    <s v="High"/>
    <n v="21"/>
    <n v="1130.806"/>
    <n v="0.04"/>
    <s v="Regular"/>
    <x v="305"/>
    <n v="65.989999999999995"/>
    <n v="4.99"/>
    <s v="Jonathan Doherty"/>
    <x v="1"/>
    <s v="Corporate"/>
    <x v="0"/>
    <x v="10"/>
    <x v="2"/>
    <d v="2018-06-24T00:00:00"/>
    <n v="6.4813850514994404E-4"/>
  </r>
  <r>
    <n v="17669"/>
    <s v="N"/>
    <d v="2018-04-29T00:00:00"/>
    <s v="High"/>
    <n v="32"/>
    <n v="1116.03"/>
    <n v="0.04"/>
    <s v="Regular"/>
    <x v="306"/>
    <n v="34.76"/>
    <n v="5.49"/>
    <s v="Corey Roper"/>
    <x v="1"/>
    <s v="Small Business"/>
    <x v="2"/>
    <x v="4"/>
    <x v="2"/>
    <d v="2018-04-30T00:00:00"/>
    <n v="6.3966941801024398E-4"/>
  </r>
  <r>
    <n v="38982"/>
    <s v="N"/>
    <d v="2018-07-17T00:00:00"/>
    <s v="Not Specified"/>
    <n v="43"/>
    <n v="1114.42"/>
    <n v="0.09"/>
    <s v="Regular"/>
    <x v="307"/>
    <n v="28.48"/>
    <n v="1.99"/>
    <s v="Liz Carlisle"/>
    <x v="1"/>
    <s v="Corporate"/>
    <x v="0"/>
    <x v="7"/>
    <x v="5"/>
    <d v="2018-07-18T00:00:00"/>
    <n v="6.3874662224042025E-4"/>
  </r>
  <r>
    <n v="18819"/>
    <s v="N"/>
    <d v="2018-02-25T00:00:00"/>
    <s v="Low"/>
    <n v="22"/>
    <n v="1102.3"/>
    <n v="0.1"/>
    <s v="Regular"/>
    <x v="308"/>
    <n v="50.98"/>
    <n v="22.24"/>
    <s v="Dan Campbell"/>
    <x v="1"/>
    <s v="Corporate"/>
    <x v="1"/>
    <x v="9"/>
    <x v="0"/>
    <d v="2018-02-27T00:00:00"/>
    <n v="6.3179986153839233E-4"/>
  </r>
  <r>
    <n v="32868"/>
    <s v="N"/>
    <d v="2018-01-17T00:00:00"/>
    <s v="Not Specified"/>
    <n v="39"/>
    <n v="1101.28"/>
    <n v="0.05"/>
    <s v="Regular"/>
    <x v="309"/>
    <n v="28.15"/>
    <n v="6.17"/>
    <s v="Randy Ferguson"/>
    <x v="1"/>
    <s v="Home Office"/>
    <x v="2"/>
    <x v="13"/>
    <x v="5"/>
    <d v="2018-01-18T00:00:00"/>
    <n v="6.3121523316247909E-4"/>
  </r>
  <r>
    <n v="10624"/>
    <s v="N"/>
    <d v="2018-12-20T00:00:00"/>
    <s v="Critical"/>
    <n v="23"/>
    <n v="1082.43"/>
    <n v="0.06"/>
    <s v="Regular"/>
    <x v="310"/>
    <n v="47.98"/>
    <n v="3.61"/>
    <s v="Darren Powers"/>
    <x v="3"/>
    <s v="Corporate"/>
    <x v="0"/>
    <x v="7"/>
    <x v="5"/>
    <d v="2018-12-22T00:00:00"/>
    <n v="6.2041107150957275E-4"/>
  </r>
  <r>
    <n v="16229"/>
    <s v="N"/>
    <d v="2018-03-29T00:00:00"/>
    <s v="High"/>
    <n v="27"/>
    <n v="1068.7"/>
    <n v="0.04"/>
    <s v="Regular"/>
    <x v="311"/>
    <n v="40.98"/>
    <n v="6.5"/>
    <s v="Nora Paige"/>
    <x v="1"/>
    <s v="Small Business"/>
    <x v="0"/>
    <x v="7"/>
    <x v="2"/>
    <d v="2018-03-30T00:00:00"/>
    <n v="6.12541515037721E-4"/>
  </r>
  <r>
    <n v="27111"/>
    <s v="N"/>
    <d v="2018-03-11T00:00:00"/>
    <s v="High"/>
    <n v="11"/>
    <n v="1064.23"/>
    <n v="0.06"/>
    <s v="Regular"/>
    <x v="312"/>
    <n v="99.99"/>
    <n v="19.989999999999998"/>
    <s v="Heather Kirkland"/>
    <x v="2"/>
    <s v="Home Office"/>
    <x v="0"/>
    <x v="7"/>
    <x v="2"/>
    <d v="2018-03-14T00:00:00"/>
    <n v="6.0997946715504237E-4"/>
  </r>
  <r>
    <n v="11843"/>
    <s v="N"/>
    <d v="2018-07-17T00:00:00"/>
    <s v="Medium"/>
    <n v="9"/>
    <n v="1059.3"/>
    <n v="0.05"/>
    <s v="Regular"/>
    <x v="313"/>
    <n v="115.79"/>
    <n v="1.99"/>
    <s v="Cindy Chapman"/>
    <x v="1"/>
    <s v="Consumer"/>
    <x v="0"/>
    <x v="7"/>
    <x v="5"/>
    <d v="2018-07-19T00:00:00"/>
    <n v="6.0715376333812842E-4"/>
  </r>
  <r>
    <n v="20480"/>
    <s v="Y"/>
    <d v="2018-01-29T00:00:00"/>
    <s v="Medium"/>
    <n v="4"/>
    <n v="1042.6300000000001"/>
    <n v="0.02"/>
    <s v="Delivery Van"/>
    <x v="314"/>
    <n v="240.98"/>
    <n v="60.2"/>
    <s v="Liz MacKendrick"/>
    <x v="3"/>
    <s v="Corporate"/>
    <x v="1"/>
    <x v="1"/>
    <x v="1"/>
    <d v="2018-01-31T00:00:00"/>
    <n v="5.9759910154746812E-4"/>
  </r>
  <r>
    <n v="20549"/>
    <s v="N"/>
    <d v="2018-01-12T00:00:00"/>
    <s v="Not Specified"/>
    <n v="40"/>
    <n v="1030.0899999999999"/>
    <n v="0.09"/>
    <s v="Regular"/>
    <x v="315"/>
    <n v="27.75"/>
    <n v="19.989999999999998"/>
    <s v="Cindy Schnelling"/>
    <x v="1"/>
    <s v="Corporate"/>
    <x v="2"/>
    <x v="4"/>
    <x v="2"/>
    <d v="2018-01-13T00:00:00"/>
    <n v="5.9041161151418174E-4"/>
  </r>
  <r>
    <n v="36643"/>
    <s v="N"/>
    <d v="2018-02-23T00:00:00"/>
    <s v="Critical"/>
    <n v="30"/>
    <n v="1025.02"/>
    <n v="0.04"/>
    <s v="Regular"/>
    <x v="316"/>
    <n v="33.29"/>
    <n v="8.74"/>
    <s v="Ruben Ausman"/>
    <x v="3"/>
    <s v="Corporate"/>
    <x v="2"/>
    <x v="4"/>
    <x v="2"/>
    <d v="2018-02-24T00:00:00"/>
    <n v="5.8750566458684833E-4"/>
  </r>
  <r>
    <n v="13313"/>
    <s v="N"/>
    <d v="2018-07-16T00:00:00"/>
    <s v="Not Specified"/>
    <n v="47"/>
    <n v="1020.61"/>
    <n v="0.04"/>
    <s v="Regular"/>
    <x v="317"/>
    <n v="21.66"/>
    <n v="13.99"/>
    <s v="Skye Norling"/>
    <x v="2"/>
    <s v="Home Office"/>
    <x v="2"/>
    <x v="8"/>
    <x v="4"/>
    <d v="2018-07-17T00:00:00"/>
    <n v="5.8497800660863518E-4"/>
  </r>
  <r>
    <n v="20037"/>
    <s v="N"/>
    <d v="2018-01-10T00:00:00"/>
    <s v="Low"/>
    <n v="35"/>
    <n v="1009.42"/>
    <n v="0.02"/>
    <s v="Regular"/>
    <x v="318"/>
    <n v="29.18"/>
    <n v="8.5500000000000007"/>
    <s v="Michelle Moray"/>
    <x v="1"/>
    <s v="Corporate"/>
    <x v="1"/>
    <x v="9"/>
    <x v="2"/>
    <d v="2018-01-15T00:00:00"/>
    <n v="5.7856428942582234E-4"/>
  </r>
  <r>
    <n v="14913"/>
    <s v="N"/>
    <d v="2018-02-14T00:00:00"/>
    <s v="High"/>
    <n v="47"/>
    <n v="1003.43"/>
    <n v="0.01"/>
    <s v="Regular"/>
    <x v="319"/>
    <n v="19.98"/>
    <n v="8.68"/>
    <s v="Janet Lee"/>
    <x v="1"/>
    <s v="Consumer"/>
    <x v="2"/>
    <x v="12"/>
    <x v="2"/>
    <d v="2018-02-15T00:00:00"/>
    <n v="5.7513103063001815E-4"/>
  </r>
  <r>
    <n v="45414"/>
    <s v="N"/>
    <d v="2018-02-11T00:00:00"/>
    <s v="Critical"/>
    <n v="17"/>
    <n v="1002.73"/>
    <n v="0.01"/>
    <s v="Regular"/>
    <x v="320"/>
    <n v="60.98"/>
    <n v="49"/>
    <s v="George Ashbrook"/>
    <x v="3"/>
    <s v="Consumer"/>
    <x v="2"/>
    <x v="8"/>
    <x v="0"/>
    <d v="2018-02-12T00:00:00"/>
    <n v="5.747298150779208E-4"/>
  </r>
  <r>
    <n v="8646"/>
    <s v="N"/>
    <d v="2018-04-09T00:00:00"/>
    <s v="High"/>
    <n v="26"/>
    <n v="994.27"/>
    <n v="0.09"/>
    <s v="Express"/>
    <x v="321"/>
    <n v="40.98"/>
    <n v="6.5"/>
    <s v="Emily Ducich"/>
    <x v="1"/>
    <s v="Consumer"/>
    <x v="0"/>
    <x v="7"/>
    <x v="2"/>
    <d v="2018-04-11T00:00:00"/>
    <n v="5.6988083854828749E-4"/>
  </r>
  <r>
    <n v="10562"/>
    <s v="N"/>
    <d v="2018-11-11T00:00:00"/>
    <s v="Not Specified"/>
    <n v="10"/>
    <n v="994.04"/>
    <n v="0.03"/>
    <s v="Regular"/>
    <x v="322"/>
    <n v="95.99"/>
    <n v="35"/>
    <s v="Yana Sorensen"/>
    <x v="1"/>
    <s v="Corporate"/>
    <x v="2"/>
    <x v="4"/>
    <x v="0"/>
    <d v="2018-11-12T00:00:00"/>
    <n v="5.6974901058116977E-4"/>
  </r>
  <r>
    <n v="4451"/>
    <s v="N"/>
    <d v="2018-09-30T00:00:00"/>
    <s v="Critical"/>
    <n v="47"/>
    <n v="992.95"/>
    <n v="0.04"/>
    <s v="Regular"/>
    <x v="323"/>
    <n v="21.38"/>
    <n v="8.99"/>
    <s v="Tanja Norvell"/>
    <x v="1"/>
    <s v="Corporate"/>
    <x v="2"/>
    <x v="13"/>
    <x v="5"/>
    <d v="2018-09-30T00:00:00"/>
    <n v="5.6912426065004686E-4"/>
  </r>
  <r>
    <n v="45410"/>
    <s v="N"/>
    <d v="2018-08-19T00:00:00"/>
    <s v="Low"/>
    <n v="19"/>
    <n v="991.36"/>
    <n v="0.1"/>
    <s v="Regular"/>
    <x v="324"/>
    <n v="54.1"/>
    <n v="19.989999999999998"/>
    <s v="Michael Grace"/>
    <x v="1"/>
    <s v="Corporate"/>
    <x v="2"/>
    <x v="4"/>
    <x v="2"/>
    <d v="2018-08-24T00:00:00"/>
    <n v="5.6821292818171152E-4"/>
  </r>
  <r>
    <n v="1059"/>
    <s v="N"/>
    <d v="2018-02-26T00:00:00"/>
    <s v="Critical"/>
    <n v="24"/>
    <n v="990.1"/>
    <n v="0.03"/>
    <s v="Regular"/>
    <x v="325"/>
    <n v="40.98"/>
    <n v="7.47"/>
    <s v="Sean O'Donnell"/>
    <x v="3"/>
    <s v="Corporate"/>
    <x v="2"/>
    <x v="2"/>
    <x v="2"/>
    <d v="2018-02-27T00:00:00"/>
    <n v="5.6749074018793636E-4"/>
  </r>
  <r>
    <n v="17282"/>
    <s v="Y"/>
    <d v="2018-11-18T00:00:00"/>
    <s v="Low"/>
    <n v="37"/>
    <n v="988.42"/>
    <n v="0.09"/>
    <s v="Regular"/>
    <x v="326"/>
    <n v="29.17"/>
    <n v="6.27"/>
    <s v="Denise Monton"/>
    <x v="1"/>
    <s v="Home Office"/>
    <x v="2"/>
    <x v="2"/>
    <x v="2"/>
    <d v="2018-11-20T00:00:00"/>
    <n v="5.6652782286290275E-4"/>
  </r>
  <r>
    <n v="27491"/>
    <s v="N"/>
    <d v="2018-04-09T00:00:00"/>
    <s v="Not Specified"/>
    <n v="11"/>
    <n v="985.01"/>
    <n v="0.04"/>
    <s v="Regular"/>
    <x v="327"/>
    <n v="90.48"/>
    <n v="19.989999999999998"/>
    <s v="Roy Collins"/>
    <x v="1"/>
    <s v="Corporate"/>
    <x v="2"/>
    <x v="11"/>
    <x v="2"/>
    <d v="2018-04-11T00:00:00"/>
    <n v="5.6457332995911436E-4"/>
  </r>
  <r>
    <n v="20166"/>
    <s v="N"/>
    <d v="2018-03-04T00:00:00"/>
    <s v="Low"/>
    <n v="6"/>
    <n v="973.86199999999997"/>
    <n v="0.1"/>
    <s v="Regular"/>
    <x v="328"/>
    <n v="205.99"/>
    <n v="8.99"/>
    <s v="Mick Crebagga"/>
    <x v="1"/>
    <s v="Corporate"/>
    <x v="0"/>
    <x v="10"/>
    <x v="2"/>
    <d v="2018-03-08T00:00:00"/>
    <n v="5.5818368570942736E-4"/>
  </r>
  <r>
    <n v="15111"/>
    <s v="N"/>
    <d v="2018-12-17T00:00:00"/>
    <s v="Not Specified"/>
    <n v="13"/>
    <n v="970.47"/>
    <n v="0.1"/>
    <s v="Regular"/>
    <x v="329"/>
    <n v="81.319999999999993"/>
    <n v="0.99"/>
    <s v="Juliana Krohn"/>
    <x v="1"/>
    <s v="Corporate"/>
    <x v="2"/>
    <x v="8"/>
    <x v="2"/>
    <d v="2018-12-19T00:00:00"/>
    <n v="5.562395097769787E-4"/>
  </r>
  <r>
    <n v="25347"/>
    <s v="N"/>
    <d v="2018-06-12T00:00:00"/>
    <s v="Low"/>
    <n v="28"/>
    <n v="967.27"/>
    <n v="7.0000000000000007E-2"/>
    <s v="Regular"/>
    <x v="330"/>
    <n v="35.44"/>
    <n v="7.5"/>
    <s v="Theone Pippenger"/>
    <x v="0"/>
    <s v="Corporate"/>
    <x v="2"/>
    <x v="12"/>
    <x v="2"/>
    <d v="2018-06-19T00:00:00"/>
    <n v="5.5440538153881953E-4"/>
  </r>
  <r>
    <n v="44325"/>
    <s v="N"/>
    <d v="2018-02-10T00:00:00"/>
    <s v="Medium"/>
    <n v="44"/>
    <n v="951.33"/>
    <n v="1"/>
    <s v="Regular"/>
    <x v="331"/>
    <n v="20.28"/>
    <n v="14.39"/>
    <s v="Maribeth Schnelling"/>
    <x v="1"/>
    <s v="Corporate"/>
    <x v="1"/>
    <x v="9"/>
    <x v="2"/>
    <d v="2018-02-12T00:00:00"/>
    <n v="5.4526913025248916E-4"/>
  </r>
  <r>
    <n v="28772"/>
    <s v="N"/>
    <d v="2018-02-06T00:00:00"/>
    <s v="High"/>
    <n v="16"/>
    <n v="950.46400000000006"/>
    <n v="0.02"/>
    <s v="Regular"/>
    <x v="332"/>
    <n v="71.37"/>
    <n v="69"/>
    <s v="Nick Zandusky"/>
    <x v="1"/>
    <s v="Small Business"/>
    <x v="1"/>
    <x v="5"/>
    <x v="0"/>
    <d v="2018-02-07T00:00:00"/>
    <n v="5.4477276929803728E-4"/>
  </r>
  <r>
    <n v="25927"/>
    <s v="N"/>
    <d v="2018-04-22T00:00:00"/>
    <s v="Medium"/>
    <n v="43"/>
    <n v="945.9"/>
    <n v="0.08"/>
    <s v="Regular"/>
    <x v="333"/>
    <n v="22.01"/>
    <n v="5.53"/>
    <s v="Rick Duston"/>
    <x v="0"/>
    <s v="Corporate"/>
    <x v="2"/>
    <x v="13"/>
    <x v="5"/>
    <d v="2018-04-24T00:00:00"/>
    <n v="5.4215684389836278E-4"/>
  </r>
  <r>
    <n v="23844"/>
    <s v="N"/>
    <d v="2018-07-06T00:00:00"/>
    <s v="Not Specified"/>
    <n v="42"/>
    <n v="937.62"/>
    <n v="0.03"/>
    <s v="Regular"/>
    <x v="334"/>
    <n v="21.78"/>
    <n v="5.94"/>
    <s v="Michael Granlund"/>
    <x v="0"/>
    <s v="Home Office"/>
    <x v="2"/>
    <x v="8"/>
    <x v="4"/>
    <d v="2018-07-08T00:00:00"/>
    <n v="5.374110370821259E-4"/>
  </r>
  <r>
    <n v="7776"/>
    <s v="N"/>
    <d v="2018-03-14T00:00:00"/>
    <s v="Medium"/>
    <n v="6"/>
    <n v="934.21600000000001"/>
    <n v="0.02"/>
    <s v="Delivery Van"/>
    <x v="335"/>
    <n v="179.29"/>
    <n v="29.21"/>
    <s v="Michelle Moray"/>
    <x v="1"/>
    <s v="Corporate"/>
    <x v="1"/>
    <x v="5"/>
    <x v="1"/>
    <d v="2018-03-14T00:00:00"/>
    <n v="5.3545998316878408E-4"/>
  </r>
  <r>
    <n v="11335"/>
    <s v="N"/>
    <d v="2018-10-21T00:00:00"/>
    <s v="High"/>
    <n v="8"/>
    <n v="922.47"/>
    <n v="0.09"/>
    <s v="Delivery Van"/>
    <x v="336"/>
    <n v="119.99"/>
    <n v="14"/>
    <s v="Maya Herman"/>
    <x v="1"/>
    <s v="Corporate"/>
    <x v="0"/>
    <x v="0"/>
    <x v="3"/>
    <d v="2018-10-23T00:00:00"/>
    <n v="5.2872758620459116E-4"/>
  </r>
  <r>
    <n v="41282"/>
    <s v="N"/>
    <d v="2018-07-04T00:00:00"/>
    <s v="Medium"/>
    <n v="39"/>
    <n v="916.05"/>
    <n v="0.08"/>
    <s v="Regular"/>
    <x v="337"/>
    <n v="24.92"/>
    <n v="12.98"/>
    <s v="Eileen Kiefer"/>
    <x v="3"/>
    <s v="Consumer"/>
    <x v="2"/>
    <x v="2"/>
    <x v="2"/>
    <d v="2018-07-06T00:00:00"/>
    <n v="5.2504786642678422E-4"/>
  </r>
  <r>
    <n v="26466"/>
    <s v="N"/>
    <d v="2018-06-11T00:00:00"/>
    <s v="Critical"/>
    <n v="29"/>
    <n v="909.721"/>
    <n v="0.01"/>
    <s v="Regular"/>
    <x v="338"/>
    <n v="35.99"/>
    <n v="5.99"/>
    <s v="Rick Wilson"/>
    <x v="1"/>
    <s v="Corporate"/>
    <x v="0"/>
    <x v="10"/>
    <x v="6"/>
    <d v="2018-06-12T00:00:00"/>
    <n v="5.2142030467075009E-4"/>
  </r>
  <r>
    <n v="38087"/>
    <s v="N"/>
    <d v="2018-02-21T00:00:00"/>
    <s v="Critical"/>
    <n v="18"/>
    <n v="901.81"/>
    <n v="0.02"/>
    <s v="Regular"/>
    <x v="339"/>
    <n v="49.99"/>
    <n v="19.989999999999998"/>
    <s v="Ann Blume"/>
    <x v="0"/>
    <s v="Small Business"/>
    <x v="0"/>
    <x v="7"/>
    <x v="2"/>
    <d v="2018-02-21T00:00:00"/>
    <n v="5.1688599576697595E-4"/>
  </r>
  <r>
    <n v="36706"/>
    <s v="N"/>
    <d v="2018-04-11T00:00:00"/>
    <s v="Not Specified"/>
    <n v="47"/>
    <n v="887.45"/>
    <n v="0.1"/>
    <s v="Regular"/>
    <x v="340"/>
    <n v="20.98"/>
    <n v="1.49"/>
    <s v="Brad Eason"/>
    <x v="3"/>
    <s v="Small Business"/>
    <x v="2"/>
    <x v="2"/>
    <x v="2"/>
    <d v="2018-04-13T00:00:00"/>
    <n v="5.0865534529823673E-4"/>
  </r>
  <r>
    <n v="23333"/>
    <s v="N"/>
    <d v="2018-08-05T00:00:00"/>
    <s v="Medium"/>
    <n v="16"/>
    <n v="886.89"/>
    <n v="0.03"/>
    <s v="Regular"/>
    <x v="341"/>
    <n v="65.989999999999995"/>
    <n v="8.99"/>
    <s v="Michael Dominguez"/>
    <x v="3"/>
    <s v="Home Office"/>
    <x v="0"/>
    <x v="10"/>
    <x v="2"/>
    <d v="2018-08-06T00:00:00"/>
    <n v="5.0833437285655882E-4"/>
  </r>
  <r>
    <n v="5509"/>
    <s v="N"/>
    <d v="2018-04-07T00:00:00"/>
    <s v="Low"/>
    <n v="21"/>
    <n v="885.23"/>
    <n v="0.03"/>
    <s v="Regular"/>
    <x v="342"/>
    <n v="40.89"/>
    <n v="18.98"/>
    <s v="Ashley Jarboe"/>
    <x v="1"/>
    <s v="Home Office"/>
    <x v="1"/>
    <x v="9"/>
    <x v="2"/>
    <d v="2018-04-14T00:00:00"/>
    <n v="5.073829188330137E-4"/>
  </r>
  <r>
    <n v="13091"/>
    <s v="Y"/>
    <d v="2018-11-15T00:00:00"/>
    <s v="Medium"/>
    <n v="39"/>
    <n v="883.15"/>
    <n v="0.01"/>
    <s v="Regular"/>
    <x v="343"/>
    <n v="20.34"/>
    <n v="35"/>
    <s v="Arthur Wiediger"/>
    <x v="3"/>
    <s v="Corporate"/>
    <x v="2"/>
    <x v="4"/>
    <x v="0"/>
    <d v="2018-11-16T00:00:00"/>
    <n v="5.0619073547821024E-4"/>
  </r>
  <r>
    <n v="8257"/>
    <s v="N"/>
    <d v="2018-03-22T00:00:00"/>
    <s v="Low"/>
    <n v="18"/>
    <n v="881.32"/>
    <n v="0.02"/>
    <s v="Regular"/>
    <x v="344"/>
    <n v="48.04"/>
    <n v="5.09"/>
    <s v="David Philippe"/>
    <x v="0"/>
    <s v="Consumer"/>
    <x v="2"/>
    <x v="12"/>
    <x v="2"/>
    <d v="2018-03-26T00:00:00"/>
    <n v="5.0514184339201299E-4"/>
  </r>
  <r>
    <n v="39430"/>
    <s v="N"/>
    <d v="2018-06-13T00:00:00"/>
    <s v="Low"/>
    <n v="29"/>
    <n v="877.97"/>
    <n v="0.03"/>
    <s v="Regular"/>
    <x v="345"/>
    <n v="30.98"/>
    <n v="6.5"/>
    <s v="Edward Becker"/>
    <x v="3"/>
    <s v="Corporate"/>
    <x v="0"/>
    <x v="7"/>
    <x v="2"/>
    <d v="2018-06-17T00:00:00"/>
    <n v="5.0322174039269007E-4"/>
  </r>
  <r>
    <n v="28897"/>
    <s v="N"/>
    <d v="2018-08-24T00:00:00"/>
    <s v="Medium"/>
    <n v="14"/>
    <n v="877.47"/>
    <n v="7.0000000000000007E-2"/>
    <s v="Regular"/>
    <x v="346"/>
    <n v="60.98"/>
    <n v="19.989999999999998"/>
    <s v="Ed Ludwig"/>
    <x v="3"/>
    <s v="Consumer"/>
    <x v="2"/>
    <x v="11"/>
    <x v="2"/>
    <d v="2018-08-26T00:00:00"/>
    <n v="5.0293515785547775E-4"/>
  </r>
  <r>
    <n v="11302"/>
    <s v="N"/>
    <d v="2018-03-01T00:00:00"/>
    <s v="Low"/>
    <n v="10"/>
    <n v="866.66"/>
    <n v="0.09"/>
    <s v="Delivery Van"/>
    <x v="347"/>
    <n v="90.97"/>
    <n v="14"/>
    <s v="Natalie Fritzler"/>
    <x v="3"/>
    <s v="Home Office"/>
    <x v="0"/>
    <x v="0"/>
    <x v="3"/>
    <d v="2018-03-03T00:00:00"/>
    <n v="4.9673924340094626E-4"/>
  </r>
  <r>
    <n v="17927"/>
    <s v="N"/>
    <d v="2018-08-09T00:00:00"/>
    <s v="Medium"/>
    <n v="42"/>
    <n v="865.21"/>
    <n v="7.0000000000000007E-2"/>
    <s v="Regular"/>
    <x v="348"/>
    <n v="20.95"/>
    <n v="5.99"/>
    <s v="Janet Lee"/>
    <x v="1"/>
    <s v="Consumer"/>
    <x v="0"/>
    <x v="7"/>
    <x v="2"/>
    <d v="2018-08-10T00:00:00"/>
    <n v="4.9590815404303038E-4"/>
  </r>
  <r>
    <n v="41153"/>
    <s v="N"/>
    <d v="2018-03-02T00:00:00"/>
    <s v="Medium"/>
    <n v="29"/>
    <n v="862.2"/>
    <n v="0.1"/>
    <s v="Regular"/>
    <x v="349"/>
    <n v="30.73"/>
    <n v="4"/>
    <s v="Alan Barnes"/>
    <x v="2"/>
    <s v="Corporate"/>
    <x v="0"/>
    <x v="7"/>
    <x v="2"/>
    <d v="2018-03-03T00:00:00"/>
    <n v="4.9418292716901194E-4"/>
  </r>
  <r>
    <n v="27460"/>
    <s v="N"/>
    <d v="2018-05-12T00:00:00"/>
    <s v="Not Specified"/>
    <n v="7"/>
    <n v="855.03"/>
    <n v="0.08"/>
    <s v="Regular"/>
    <x v="350"/>
    <n v="128.24"/>
    <n v="12.65"/>
    <s v="Evan Bailliet"/>
    <x v="1"/>
    <s v="Corporate"/>
    <x v="1"/>
    <x v="6"/>
    <x v="4"/>
    <d v="2018-05-13T00:00:00"/>
    <n v="4.9007333358538658E-4"/>
  </r>
  <r>
    <n v="42309"/>
    <s v="N"/>
    <d v="2018-08-06T00:00:00"/>
    <s v="Low"/>
    <n v="41"/>
    <n v="854.23"/>
    <n v="0.01"/>
    <s v="Regular"/>
    <x v="351"/>
    <n v="20.48"/>
    <n v="6.32"/>
    <s v="Meg Tillman"/>
    <x v="1"/>
    <s v="Small Business"/>
    <x v="2"/>
    <x v="8"/>
    <x v="2"/>
    <d v="2018-08-08T00:00:00"/>
    <n v="4.8961480152584676E-4"/>
  </r>
  <r>
    <n v="34177"/>
    <s v="N"/>
    <d v="2018-08-15T00:00:00"/>
    <s v="High"/>
    <n v="50"/>
    <n v="853.16200000000003"/>
    <n v="0.1"/>
    <s v="Regular"/>
    <x v="352"/>
    <n v="20.99"/>
    <n v="2.5"/>
    <s v="Toby Braunhardt"/>
    <x v="2"/>
    <s v="Corporate"/>
    <x v="0"/>
    <x v="10"/>
    <x v="6"/>
    <d v="2018-08-16T00:00:00"/>
    <n v="4.8900266122636109E-4"/>
  </r>
  <r>
    <n v="8709"/>
    <s v="N"/>
    <d v="2018-03-08T00:00:00"/>
    <s v="High"/>
    <n v="11"/>
    <n v="851.24"/>
    <n v="0.1"/>
    <s v="Delivery Van"/>
    <x v="353"/>
    <n v="80.97"/>
    <n v="33.6"/>
    <s v="Rose O'Brian"/>
    <x v="3"/>
    <s v="Home Office"/>
    <x v="0"/>
    <x v="0"/>
    <x v="3"/>
    <d v="2018-03-11T00:00:00"/>
    <n v="4.8790103795331676E-4"/>
  </r>
  <r>
    <n v="5765"/>
    <s v="N"/>
    <d v="2018-12-14T00:00:00"/>
    <s v="Low"/>
    <n v="23"/>
    <n v="849.46"/>
    <n v="0.04"/>
    <s v="Regular"/>
    <x v="354"/>
    <n v="35.44"/>
    <n v="19.989999999999998"/>
    <s v="Jonathan Doherty"/>
    <x v="1"/>
    <s v="Corporate"/>
    <x v="2"/>
    <x v="12"/>
    <x v="2"/>
    <d v="2018-12-21T00:00:00"/>
    <n v="4.8688080412084074E-4"/>
  </r>
  <r>
    <n v="17668"/>
    <s v="Y"/>
    <d v="2018-11-25T00:00:00"/>
    <s v="Medium"/>
    <n v="49"/>
    <n v="848.92"/>
    <n v="0.04"/>
    <s v="Regular"/>
    <x v="355"/>
    <n v="17.48"/>
    <n v="1.99"/>
    <s v="Erin Creighton"/>
    <x v="3"/>
    <s v="Corporate"/>
    <x v="0"/>
    <x v="7"/>
    <x v="5"/>
    <d v="2018-11-27T00:00:00"/>
    <n v="4.8657129498065133E-4"/>
  </r>
  <r>
    <n v="43269"/>
    <s v="Y"/>
    <d v="2018-04-10T00:00:00"/>
    <s v="Critical"/>
    <n v="16"/>
    <n v="843.15"/>
    <n v="0"/>
    <s v="Regular"/>
    <x v="356"/>
    <n v="48.91"/>
    <n v="5.81"/>
    <s v="James Lanier"/>
    <x v="3"/>
    <s v="Corporate"/>
    <x v="2"/>
    <x v="12"/>
    <x v="2"/>
    <d v="2018-04-12T00:00:00"/>
    <n v="4.8326413250122062E-4"/>
  </r>
  <r>
    <n v="12224"/>
    <s v="N"/>
    <d v="2018-12-12T00:00:00"/>
    <s v="High"/>
    <n v="29"/>
    <n v="842.61350000000004"/>
    <n v="0.1"/>
    <s v="Regular"/>
    <x v="357"/>
    <n v="35.99"/>
    <n v="5"/>
    <s v="Joni Blumstein"/>
    <x v="3"/>
    <s v="Consumer"/>
    <x v="0"/>
    <x v="10"/>
    <x v="6"/>
    <d v="2018-12-12T00:00:00"/>
    <n v="4.8295662943879177E-4"/>
  </r>
  <r>
    <n v="1313"/>
    <s v="N"/>
    <d v="2018-09-12T00:00:00"/>
    <s v="Critical"/>
    <n v="34"/>
    <n v="840.07"/>
    <n v="0"/>
    <s v="Regular"/>
    <x v="358"/>
    <n v="22.84"/>
    <n v="16.920000000000002"/>
    <s v="Sally Matthias"/>
    <x v="0"/>
    <s v="Home Office"/>
    <x v="2"/>
    <x v="12"/>
    <x v="2"/>
    <d v="2018-09-14T00:00:00"/>
    <n v="4.8149878407199246E-4"/>
  </r>
  <r>
    <n v="10528"/>
    <s v="N"/>
    <d v="2018-09-13T00:00:00"/>
    <s v="Medium"/>
    <n v="47"/>
    <n v="838.4"/>
    <n v="0.02"/>
    <s v="Express"/>
    <x v="359"/>
    <n v="17.7"/>
    <n v="9.4700000000000006"/>
    <s v="Michael Grace"/>
    <x v="1"/>
    <s v="Corporate"/>
    <x v="2"/>
    <x v="4"/>
    <x v="2"/>
    <d v="2018-09-15T00:00:00"/>
    <n v="4.805415983977031E-4"/>
  </r>
  <r>
    <n v="39717"/>
    <s v="N"/>
    <d v="2018-11-28T00:00:00"/>
    <s v="High"/>
    <n v="20"/>
    <n v="835.48"/>
    <n v="0.06"/>
    <s v="Regular"/>
    <x v="360"/>
    <n v="43.57"/>
    <n v="16.36"/>
    <s v="Jennifer Ferguson"/>
    <x v="1"/>
    <s v="Corporate"/>
    <x v="2"/>
    <x v="4"/>
    <x v="2"/>
    <d v="2018-11-30T00:00:00"/>
    <n v="4.7886795638038288E-4"/>
  </r>
  <r>
    <n v="8295"/>
    <s v="N"/>
    <d v="2018-04-01T00:00:00"/>
    <s v="High"/>
    <n v="30"/>
    <n v="835.15049999999997"/>
    <n v="0.09"/>
    <s v="Regular"/>
    <x v="361"/>
    <n v="35.99"/>
    <n v="1.1000000000000001"/>
    <s v="Karen Seio"/>
    <x v="0"/>
    <s v="Consumer"/>
    <x v="0"/>
    <x v="10"/>
    <x v="2"/>
    <d v="2018-04-03T00:00:00"/>
    <n v="4.7867909848835986E-4"/>
  </r>
  <r>
    <n v="22147"/>
    <s v="N"/>
    <d v="2018-01-16T00:00:00"/>
    <s v="Low"/>
    <n v="37"/>
    <n v="832.14"/>
    <n v="0.04"/>
    <s v="Regular"/>
    <x v="362"/>
    <n v="22.72"/>
    <n v="8.99"/>
    <s v="Christina Anderson"/>
    <x v="1"/>
    <s v="Corporate"/>
    <x v="1"/>
    <x v="9"/>
    <x v="5"/>
    <d v="2018-01-20T00:00:00"/>
    <n v="4.7695358503180421E-4"/>
  </r>
  <r>
    <n v="28675"/>
    <s v="N"/>
    <d v="2018-10-08T00:00:00"/>
    <s v="Critical"/>
    <n v="15"/>
    <n v="822.84249999999997"/>
    <n v="0.1"/>
    <s v="Regular"/>
    <x v="363"/>
    <n v="65.989999999999995"/>
    <n v="5.92"/>
    <s v="Ralph Knight"/>
    <x v="2"/>
    <s v="Consumer"/>
    <x v="0"/>
    <x v="10"/>
    <x v="2"/>
    <d v="2018-10-09T00:00:00"/>
    <n v="4.7162458275234017E-4"/>
  </r>
  <r>
    <n v="10437"/>
    <s v="N"/>
    <d v="2018-08-18T00:00:00"/>
    <s v="Critical"/>
    <n v="50"/>
    <n v="820.52"/>
    <n v="0.01"/>
    <s v="Regular"/>
    <x v="364"/>
    <n v="15.99"/>
    <n v="13.18"/>
    <s v="Don Jones"/>
    <x v="2"/>
    <s v="Corporate"/>
    <x v="2"/>
    <x v="2"/>
    <x v="2"/>
    <d v="2018-08-20T00:00:00"/>
    <n v="4.7029340686698871E-4"/>
  </r>
  <r>
    <n v="3397"/>
    <s v="N"/>
    <d v="2018-06-22T00:00:00"/>
    <s v="Medium"/>
    <n v="43"/>
    <n v="815.89"/>
    <n v="0.1"/>
    <s v="Regular"/>
    <x v="365"/>
    <n v="19.98"/>
    <n v="4"/>
    <s v="Alex Grayson"/>
    <x v="0"/>
    <s v="Consumer"/>
    <x v="0"/>
    <x v="7"/>
    <x v="2"/>
    <d v="2018-06-24T00:00:00"/>
    <n v="4.6763965257240215E-4"/>
  </r>
  <r>
    <n v="28486"/>
    <s v="N"/>
    <d v="2018-08-26T00:00:00"/>
    <s v="High"/>
    <n v="2"/>
    <n v="811.13"/>
    <n v="0.08"/>
    <s v="Regular"/>
    <x v="366"/>
    <n v="415.88"/>
    <n v="11.37"/>
    <s v="Carlos Daly"/>
    <x v="2"/>
    <s v="Corporate"/>
    <x v="2"/>
    <x v="4"/>
    <x v="2"/>
    <d v="2018-08-27T00:00:00"/>
    <n v="4.6491138681814038E-4"/>
  </r>
  <r>
    <n v="38503"/>
    <s v="N"/>
    <d v="2018-05-05T00:00:00"/>
    <s v="Low"/>
    <n v="32"/>
    <n v="796.03"/>
    <n v="0.05"/>
    <s v="Delivery Van"/>
    <x v="367"/>
    <n v="23.99"/>
    <n v="15.68"/>
    <s v="Melanie Page"/>
    <x v="3"/>
    <s v="Corporate"/>
    <x v="1"/>
    <x v="9"/>
    <x v="3"/>
    <d v="2018-05-09T00:00:00"/>
    <n v="4.5625659419432676E-4"/>
  </r>
  <r>
    <n v="31364"/>
    <s v="N"/>
    <d v="2018-05-01T00:00:00"/>
    <s v="Not Specified"/>
    <n v="2"/>
    <n v="789.01"/>
    <n v="7.0000000000000007E-2"/>
    <s v="Regular"/>
    <x v="368"/>
    <n v="415.88"/>
    <n v="11.37"/>
    <s v="Beth Thompson"/>
    <x v="2"/>
    <s v="Corporate"/>
    <x v="2"/>
    <x v="4"/>
    <x v="2"/>
    <d v="2018-05-01T00:00:00"/>
    <n v="4.5223297537186509E-4"/>
  </r>
  <r>
    <n v="2816"/>
    <s v="N"/>
    <d v="2018-09-19T00:00:00"/>
    <s v="High"/>
    <n v="35"/>
    <n v="787.56"/>
    <n v="0"/>
    <s v="Regular"/>
    <x v="369"/>
    <n v="21.98"/>
    <n v="2.87"/>
    <s v="Ross Baird"/>
    <x v="1"/>
    <s v="Corporate"/>
    <x v="2"/>
    <x v="13"/>
    <x v="5"/>
    <d v="2018-09-20T00:00:00"/>
    <n v="4.514018860139492E-4"/>
  </r>
  <r>
    <n v="21442"/>
    <s v="N"/>
    <d v="2018-12-25T00:00:00"/>
    <s v="Low"/>
    <n v="48"/>
    <n v="782.93"/>
    <n v="0.03"/>
    <s v="Regular"/>
    <x v="370"/>
    <n v="15.57"/>
    <n v="1.39"/>
    <s v="Thea Hudgings"/>
    <x v="1"/>
    <s v="Consumer"/>
    <x v="2"/>
    <x v="11"/>
    <x v="2"/>
    <d v="2015-01-01T00:00:00"/>
    <n v="4.4874813171936264E-4"/>
  </r>
  <r>
    <n v="27111"/>
    <s v="N"/>
    <d v="2018-03-11T00:00:00"/>
    <s v="High"/>
    <n v="44"/>
    <n v="774.05250000000001"/>
    <n v="0.08"/>
    <s v="Express"/>
    <x v="371"/>
    <n v="20.99"/>
    <n v="3.3"/>
    <s v="Heather Kirkland"/>
    <x v="2"/>
    <s v="Home Office"/>
    <x v="0"/>
    <x v="10"/>
    <x v="5"/>
    <d v="2018-03-11T00:00:00"/>
    <n v="4.4365985877115705E-4"/>
  </r>
  <r>
    <n v="8295"/>
    <s v="N"/>
    <d v="2018-04-01T00:00:00"/>
    <s v="High"/>
    <n v="7"/>
    <n v="771.83399999999995"/>
    <n v="0.01"/>
    <s v="Regular"/>
    <x v="372"/>
    <n v="125.99"/>
    <n v="2.5"/>
    <s v="Karen Seio"/>
    <x v="0"/>
    <s v="Consumer"/>
    <x v="0"/>
    <x v="10"/>
    <x v="2"/>
    <d v="2018-04-02T00:00:00"/>
    <n v="4.4238829205354573E-4"/>
  </r>
  <r>
    <n v="13313"/>
    <s v="N"/>
    <d v="2018-07-16T00:00:00"/>
    <s v="Not Specified"/>
    <n v="22"/>
    <n v="755.6"/>
    <n v="0.05"/>
    <s v="Regular"/>
    <x v="373"/>
    <n v="35.44"/>
    <n v="7.5"/>
    <s v="Skye Norling"/>
    <x v="3"/>
    <s v="Home Office"/>
    <x v="2"/>
    <x v="12"/>
    <x v="2"/>
    <d v="2018-07-18T00:00:00"/>
    <n v="4.3308353023533455E-4"/>
  </r>
  <r>
    <n v="30016"/>
    <s v="N"/>
    <d v="2018-01-03T00:00:00"/>
    <s v="Critical"/>
    <n v="8"/>
    <n v="754.65549999999996"/>
    <n v="0.01"/>
    <s v="Regular"/>
    <x v="374"/>
    <n v="110.99"/>
    <n v="2.5"/>
    <s v="Bill Donatelli"/>
    <x v="3"/>
    <s v="Corporate"/>
    <x v="0"/>
    <x v="10"/>
    <x v="2"/>
    <d v="2018-01-06T00:00:00"/>
    <n v="4.3254217582254034E-4"/>
  </r>
  <r>
    <n v="39908"/>
    <s v="N"/>
    <d v="2018-05-10T00:00:00"/>
    <s v="Low"/>
    <n v="23"/>
    <n v="753.75"/>
    <n v="0.1"/>
    <s v="Regular"/>
    <x v="375"/>
    <n v="34.99"/>
    <n v="7.73"/>
    <s v="Neil Knudson"/>
    <x v="1"/>
    <s v="Home Office"/>
    <x v="2"/>
    <x v="13"/>
    <x v="2"/>
    <d v="2018-05-12T00:00:00"/>
    <n v="4.3202317484764875E-4"/>
  </r>
  <r>
    <n v="20261"/>
    <s v="N"/>
    <d v="2018-05-20T00:00:00"/>
    <s v="Medium"/>
    <n v="25"/>
    <n v="751.52"/>
    <n v="0.09"/>
    <s v="Express"/>
    <x v="376"/>
    <n v="31.74"/>
    <n v="12.62"/>
    <s v="Duane Huffman"/>
    <x v="3"/>
    <s v="Small Business"/>
    <x v="2"/>
    <x v="2"/>
    <x v="2"/>
    <d v="2018-05-20T00:00:00"/>
    <n v="4.3074501673168153E-4"/>
  </r>
  <r>
    <n v="14785"/>
    <s v="N"/>
    <d v="2018-10-09T00:00:00"/>
    <s v="High"/>
    <n v="25"/>
    <n v="744.12"/>
    <n v="0.02"/>
    <s v="Regular"/>
    <x v="377"/>
    <n v="28.15"/>
    <n v="6.17"/>
    <s v="Nicole Brennan"/>
    <x v="1"/>
    <s v="Consumer"/>
    <x v="2"/>
    <x v="13"/>
    <x v="5"/>
    <d v="2018-10-10T00:00:00"/>
    <n v="4.265035951809385E-4"/>
  </r>
  <r>
    <n v="15139"/>
    <s v="N"/>
    <d v="2018-11-19T00:00:00"/>
    <s v="High"/>
    <n v="33"/>
    <n v="744.12"/>
    <n v="0.01"/>
    <s v="Delivery Van"/>
    <x v="378"/>
    <n v="20.98"/>
    <n v="45"/>
    <s v="Guy Armstrong"/>
    <x v="0"/>
    <s v="Corporate"/>
    <x v="2"/>
    <x v="4"/>
    <x v="3"/>
    <d v="2018-11-19T00:00:00"/>
    <n v="4.265035951809385E-4"/>
  </r>
  <r>
    <n v="23076"/>
    <s v="Y"/>
    <d v="2018-05-27T00:00:00"/>
    <s v="Critical"/>
    <n v="50"/>
    <n v="742.21"/>
    <n v="0.03"/>
    <s v="Regular"/>
    <x v="379"/>
    <n v="14.2"/>
    <n v="5.3"/>
    <s v="Dan Reichenbach"/>
    <x v="0"/>
    <s v="Corporate"/>
    <x v="1"/>
    <x v="9"/>
    <x v="6"/>
    <d v="2018-05-28T00:00:00"/>
    <n v="4.2540884988878723E-4"/>
  </r>
  <r>
    <n v="37254"/>
    <s v="N"/>
    <d v="2018-09-18T00:00:00"/>
    <s v="High"/>
    <n v="28"/>
    <n v="739.94"/>
    <n v="0.01"/>
    <s v="Regular"/>
    <x v="380"/>
    <n v="26.17"/>
    <n v="1.39"/>
    <s v="Katrina Bavinger"/>
    <x v="3"/>
    <s v="Consumer"/>
    <x v="2"/>
    <x v="11"/>
    <x v="2"/>
    <d v="2018-09-19T00:00:00"/>
    <n v="4.2410776516984308E-4"/>
  </r>
  <r>
    <n v="18919"/>
    <s v="Y"/>
    <d v="2018-06-28T00:00:00"/>
    <s v="Low"/>
    <n v="39"/>
    <n v="739.28"/>
    <n v="0"/>
    <s v="Regular"/>
    <x v="381"/>
    <n v="17.52"/>
    <n v="8.17"/>
    <s v="Rob Williams"/>
    <x v="1"/>
    <s v="Home Office"/>
    <x v="2"/>
    <x v="8"/>
    <x v="4"/>
    <d v="2018-07-03T00:00:00"/>
    <n v="4.2372947622072271E-4"/>
  </r>
  <r>
    <n v="33220"/>
    <s v="N"/>
    <d v="2018-04-15T00:00:00"/>
    <s v="Not Specified"/>
    <n v="40"/>
    <n v="736.96"/>
    <n v="0.1"/>
    <s v="Regular"/>
    <x v="382"/>
    <n v="19.98"/>
    <n v="10.49"/>
    <s v="Carl Weiss"/>
    <x v="1"/>
    <s v="Consumer"/>
    <x v="1"/>
    <x v="9"/>
    <x v="2"/>
    <d v="2018-04-18T00:00:00"/>
    <n v="4.2239973324805738E-4"/>
  </r>
  <r>
    <n v="30567"/>
    <s v="N"/>
    <d v="2018-01-14T00:00:00"/>
    <s v="Not Specified"/>
    <n v="8"/>
    <n v="733.55"/>
    <n v="7.0000000000000007E-2"/>
    <s v="Regular"/>
    <x v="383"/>
    <n v="90.48"/>
    <n v="19.989999999999998"/>
    <s v="Toby Swindell"/>
    <x v="1"/>
    <s v="Small Business"/>
    <x v="2"/>
    <x v="11"/>
    <x v="2"/>
    <d v="2018-01-15T00:00:00"/>
    <n v="4.2044524034426893E-4"/>
  </r>
  <r>
    <n v="17408"/>
    <s v="N"/>
    <d v="2018-05-27T00:00:00"/>
    <s v="Not Specified"/>
    <n v="41"/>
    <n v="728.12699999999995"/>
    <n v="0.02"/>
    <s v="Regular"/>
    <x v="384"/>
    <n v="20.99"/>
    <n v="4.8099999999999996"/>
    <s v="Berenike Kampe"/>
    <x v="0"/>
    <s v="Corporate"/>
    <x v="0"/>
    <x v="10"/>
    <x v="4"/>
    <d v="2018-05-29T00:00:00"/>
    <n v="4.1733696614566356E-4"/>
  </r>
  <r>
    <n v="37987"/>
    <s v="N"/>
    <d v="2018-07-03T00:00:00"/>
    <s v="High"/>
    <n v="5"/>
    <n v="708.87"/>
    <n v="0.05"/>
    <s v="Delivery Van"/>
    <x v="385"/>
    <n v="146.34"/>
    <n v="43.75"/>
    <s v="Michael Moore"/>
    <x v="1"/>
    <s v="Corporate"/>
    <x v="1"/>
    <x v="5"/>
    <x v="1"/>
    <d v="2018-07-04T00:00:00"/>
    <n v="4.0629952630746635E-4"/>
  </r>
  <r>
    <n v="24199"/>
    <s v="N"/>
    <d v="2018-06-16T00:00:00"/>
    <s v="Critical"/>
    <n v="16"/>
    <n v="706.53"/>
    <n v="0"/>
    <s v="Regular"/>
    <x v="386"/>
    <n v="40.479999999999997"/>
    <n v="19.989999999999998"/>
    <s v="Randy Bradley"/>
    <x v="1"/>
    <s v="Small Business"/>
    <x v="0"/>
    <x v="7"/>
    <x v="2"/>
    <d v="2018-06-17T00:00:00"/>
    <n v="4.0495832003331243E-4"/>
  </r>
  <r>
    <n v="28772"/>
    <s v="N"/>
    <d v="2018-02-06T00:00:00"/>
    <s v="High"/>
    <n v="4"/>
    <n v="705.68700000000001"/>
    <n v="0.03"/>
    <s v="Express"/>
    <x v="387"/>
    <n v="205.99"/>
    <n v="8.99"/>
    <s v="Nick Zandusky"/>
    <x v="1"/>
    <s v="Small Business"/>
    <x v="0"/>
    <x v="10"/>
    <x v="2"/>
    <d v="2018-02-08T00:00:00"/>
    <n v="4.0447514187557239E-4"/>
  </r>
  <r>
    <n v="40354"/>
    <s v="Y"/>
    <d v="2018-01-03T00:00:00"/>
    <s v="High"/>
    <n v="4"/>
    <n v="698"/>
    <n v="0.09"/>
    <s v="Delivery Van"/>
    <x v="388"/>
    <n v="212.6"/>
    <n v="52.2"/>
    <s v="Patrick Jones"/>
    <x v="0"/>
    <s v="Home Office"/>
    <x v="1"/>
    <x v="5"/>
    <x v="1"/>
    <d v="2018-01-04T00:00:00"/>
    <n v="4.0006922194846939E-4"/>
  </r>
  <r>
    <n v="231"/>
    <s v="N"/>
    <d v="2018-09-28T00:00:00"/>
    <s v="High"/>
    <n v="2"/>
    <n v="689.74"/>
    <n v="0.06"/>
    <s v="Regular"/>
    <x v="389"/>
    <n v="363.25"/>
    <n v="19.989999999999998"/>
    <s v="Sean Braxton"/>
    <x v="1"/>
    <s v="Small Business"/>
    <x v="2"/>
    <x v="8"/>
    <x v="2"/>
    <d v="2018-09-30T00:00:00"/>
    <n v="3.9533487843372106E-4"/>
  </r>
  <r>
    <n v="22407"/>
    <s v="N"/>
    <d v="2018-11-17T00:00:00"/>
    <s v="Not Specified"/>
    <n v="20"/>
    <n v="676.44"/>
    <n v="7.0000000000000007E-2"/>
    <s v="Regular"/>
    <x v="390"/>
    <n v="34.54"/>
    <n v="14.72"/>
    <s v="Sung Shariari"/>
    <x v="1"/>
    <s v="Corporate"/>
    <x v="2"/>
    <x v="2"/>
    <x v="2"/>
    <d v="2018-11-18T00:00:00"/>
    <n v="3.8771178294387201E-4"/>
  </r>
  <r>
    <n v="36932"/>
    <s v="Y"/>
    <d v="2018-07-07T00:00:00"/>
    <s v="Low"/>
    <n v="20"/>
    <n v="668.8"/>
    <n v="0.04"/>
    <s v="Regular"/>
    <x v="391"/>
    <n v="33.89"/>
    <n v="5.0999999999999996"/>
    <s v="Troy Blackwell"/>
    <x v="1"/>
    <s v="Home Office"/>
    <x v="2"/>
    <x v="4"/>
    <x v="2"/>
    <d v="2018-07-12T00:00:00"/>
    <n v="3.8333280177526696E-4"/>
  </r>
  <r>
    <n v="22851"/>
    <s v="N"/>
    <d v="2018-03-01T00:00:00"/>
    <s v="Critical"/>
    <n v="25"/>
    <n v="667.36"/>
    <n v="0.09"/>
    <s v="Regular"/>
    <x v="392"/>
    <n v="28.48"/>
    <n v="1.99"/>
    <s v="Denise Monton"/>
    <x v="1"/>
    <s v="Home Office"/>
    <x v="0"/>
    <x v="7"/>
    <x v="5"/>
    <d v="2018-03-02T00:00:00"/>
    <n v="3.8250744406809537E-4"/>
  </r>
  <r>
    <n v="13602"/>
    <s v="N"/>
    <d v="2018-01-13T00:00:00"/>
    <s v="Low"/>
    <n v="13"/>
    <n v="660.99"/>
    <n v="0.02"/>
    <s v="Regular"/>
    <x v="393"/>
    <n v="48.04"/>
    <n v="5.09"/>
    <s v="Brian Stugart"/>
    <x v="1"/>
    <s v="Corporate"/>
    <x v="2"/>
    <x v="12"/>
    <x v="2"/>
    <d v="2018-01-13T00:00:00"/>
    <n v="3.7885638254400977E-4"/>
  </r>
  <r>
    <n v="16610"/>
    <s v="N"/>
    <d v="2018-10-10T00:00:00"/>
    <s v="High"/>
    <n v="19"/>
    <n v="659.13"/>
    <n v="0.09"/>
    <s v="Regular"/>
    <x v="394"/>
    <n v="35.94"/>
    <n v="6.66"/>
    <s v="Thomas Boland"/>
    <x v="3"/>
    <s v="Corporate"/>
    <x v="2"/>
    <x v="11"/>
    <x v="2"/>
    <d v="2018-10-12T00:00:00"/>
    <n v="3.7779029550557972E-4"/>
  </r>
  <r>
    <n v="20262"/>
    <s v="N"/>
    <d v="2018-12-26T00:00:00"/>
    <s v="Not Specified"/>
    <n v="27"/>
    <n v="652.24"/>
    <n v="0.02"/>
    <s v="Regular"/>
    <x v="395"/>
    <n v="22.72"/>
    <n v="8.99"/>
    <s v="Patrick O'Donnell"/>
    <x v="3"/>
    <s v="Home Office"/>
    <x v="1"/>
    <x v="9"/>
    <x v="5"/>
    <d v="2018-12-26T00:00:00"/>
    <n v="3.7384118814279326E-4"/>
  </r>
  <r>
    <n v="11777"/>
    <s v="N"/>
    <d v="2018-12-25T00:00:00"/>
    <s v="Low"/>
    <n v="39"/>
    <n v="651.45000000000005"/>
    <n v="7.0000000000000007E-2"/>
    <s v="Regular"/>
    <x v="396"/>
    <n v="17.7"/>
    <n v="9.4700000000000006"/>
    <s v="Jack O'Briant"/>
    <x v="1"/>
    <s v="Consumer"/>
    <x v="2"/>
    <x v="4"/>
    <x v="2"/>
    <d v="2015-01-01T00:00:00"/>
    <n v="3.7338838773399774E-4"/>
  </r>
  <r>
    <n v="14530"/>
    <s v="N"/>
    <d v="2018-04-06T00:00:00"/>
    <s v="High"/>
    <n v="49"/>
    <n v="645.14"/>
    <n v="0.1"/>
    <s v="Regular"/>
    <x v="397"/>
    <n v="13.43"/>
    <n v="5.5"/>
    <s v="Tracy Blumstein"/>
    <x v="1"/>
    <s v="Home Office"/>
    <x v="2"/>
    <x v="4"/>
    <x v="2"/>
    <d v="2018-04-08T00:00:00"/>
    <n v="3.6977171611437756E-4"/>
  </r>
  <r>
    <n v="17764"/>
    <s v="N"/>
    <d v="2018-09-16T00:00:00"/>
    <s v="Low"/>
    <n v="27"/>
    <n v="644.4"/>
    <n v="0.04"/>
    <s v="Regular"/>
    <x v="398"/>
    <n v="22.84"/>
    <n v="16.87"/>
    <s v="Don Miller"/>
    <x v="2"/>
    <s v="Home Office"/>
    <x v="2"/>
    <x v="12"/>
    <x v="2"/>
    <d v="2018-09-16T00:00:00"/>
    <n v="3.6934757395930328E-4"/>
  </r>
  <r>
    <n v="26913"/>
    <s v="N"/>
    <d v="2018-09-29T00:00:00"/>
    <s v="High"/>
    <n v="11"/>
    <n v="642.91449999999998"/>
    <n v="0.01"/>
    <s v="Regular"/>
    <x v="399"/>
    <n v="65.989999999999995"/>
    <n v="8.99"/>
    <s v="Amy Hunt"/>
    <x v="1"/>
    <s v="Consumer"/>
    <x v="0"/>
    <x v="10"/>
    <x v="2"/>
    <d v="2018-10-01T00:00:00"/>
    <n v="3.6849613724124534E-4"/>
  </r>
  <r>
    <n v="37025"/>
    <s v="N"/>
    <d v="2018-11-10T00:00:00"/>
    <s v="High"/>
    <n v="37"/>
    <n v="641.89"/>
    <n v="0.03"/>
    <s v="Regular"/>
    <x v="400"/>
    <n v="17.48"/>
    <n v="1.99"/>
    <s v="Tracy Collins"/>
    <x v="1"/>
    <s v="Corporate"/>
    <x v="0"/>
    <x v="7"/>
    <x v="5"/>
    <d v="2018-11-11T00:00:00"/>
    <n v="3.6790892962249716E-4"/>
  </r>
  <r>
    <n v="37888"/>
    <s v="N"/>
    <d v="2018-12-22T00:00:00"/>
    <s v="Critical"/>
    <n v="31"/>
    <n v="639.19000000000005"/>
    <n v="0.09"/>
    <s v="Regular"/>
    <x v="401"/>
    <n v="20.98"/>
    <n v="1.49"/>
    <s v="Hilary Holden"/>
    <x v="0"/>
    <s v="Corporate"/>
    <x v="2"/>
    <x v="2"/>
    <x v="2"/>
    <d v="2018-12-24T00:00:00"/>
    <n v="3.6636138392155042E-4"/>
  </r>
  <r>
    <n v="23333"/>
    <s v="N"/>
    <d v="2018-08-05T00:00:00"/>
    <s v="Medium"/>
    <n v="44"/>
    <n v="634.12"/>
    <n v="0.04"/>
    <s v="Regular"/>
    <x v="402"/>
    <n v="14.42"/>
    <n v="6.75"/>
    <s v="Michael Dominguez"/>
    <x v="3"/>
    <s v="Home Office"/>
    <x v="2"/>
    <x v="8"/>
    <x v="4"/>
    <d v="2018-08-06T00:00:00"/>
    <n v="3.6345543699421696E-4"/>
  </r>
  <r>
    <n v="23808"/>
    <s v="N"/>
    <d v="2018-02-07T00:00:00"/>
    <s v="Low"/>
    <n v="30"/>
    <n v="630.14"/>
    <n v="0.04"/>
    <s v="Regular"/>
    <x v="403"/>
    <n v="19.98"/>
    <n v="8.68"/>
    <s v="Ed Braxton"/>
    <x v="1"/>
    <s v="Consumer"/>
    <x v="2"/>
    <x v="12"/>
    <x v="2"/>
    <d v="2018-02-14T00:00:00"/>
    <n v="3.6117423999800646E-4"/>
  </r>
  <r>
    <n v="38341"/>
    <s v="N"/>
    <d v="2018-05-18T00:00:00"/>
    <s v="Medium"/>
    <n v="38"/>
    <n v="623.12649999999996"/>
    <n v="0.09"/>
    <s v="Regular"/>
    <x v="404"/>
    <n v="20.99"/>
    <n v="0.99"/>
    <s v="Brendan Murry"/>
    <x v="0"/>
    <s v="Corporate"/>
    <x v="0"/>
    <x v="10"/>
    <x v="6"/>
    <d v="2018-05-18T00:00:00"/>
    <n v="3.5715434674852853E-4"/>
  </r>
  <r>
    <n v="19716"/>
    <s v="N"/>
    <d v="2018-09-29T00:00:00"/>
    <s v="Low"/>
    <n v="5"/>
    <n v="616.10550000000001"/>
    <n v="0.03"/>
    <s v="Regular"/>
    <x v="405"/>
    <n v="140.99"/>
    <n v="4.2"/>
    <s v="Nat Carroll"/>
    <x v="3"/>
    <s v="Home Office"/>
    <x v="0"/>
    <x v="10"/>
    <x v="2"/>
    <d v="2018-10-06T00:00:00"/>
    <n v="3.5313015476099243E-4"/>
  </r>
  <r>
    <n v="18405"/>
    <s v="N"/>
    <d v="2018-01-07T00:00:00"/>
    <s v="Medium"/>
    <n v="30"/>
    <n v="610.65"/>
    <n v="0.09"/>
    <s v="Express"/>
    <x v="406"/>
    <n v="20.98"/>
    <n v="8.83"/>
    <s v="George Ashbrook"/>
    <x v="3"/>
    <s v="Consumer"/>
    <x v="2"/>
    <x v="2"/>
    <x v="2"/>
    <d v="2018-01-09T00:00:00"/>
    <n v="3.5000325269746825E-4"/>
  </r>
  <r>
    <n v="10851"/>
    <s v="N"/>
    <d v="2018-04-06T00:00:00"/>
    <s v="High"/>
    <n v="50"/>
    <n v="608.21"/>
    <n v="0.09"/>
    <s v="Regular"/>
    <x v="407"/>
    <n v="12.88"/>
    <n v="4.59"/>
    <s v="Jenna Caffey"/>
    <x v="0"/>
    <s v="Consumer"/>
    <x v="2"/>
    <x v="15"/>
    <x v="6"/>
    <d v="2018-04-06T00:00:00"/>
    <n v="3.4860472991587191E-4"/>
  </r>
  <r>
    <n v="32295"/>
    <s v="N"/>
    <d v="2018-01-07T00:00:00"/>
    <s v="High"/>
    <n v="11"/>
    <n v="607.59699999999998"/>
    <n v="7.0000000000000007E-2"/>
    <s v="Regular"/>
    <x v="408"/>
    <n v="65.989999999999995"/>
    <n v="5.99"/>
    <s v="Pauline Chand"/>
    <x v="3"/>
    <s v="Small Business"/>
    <x v="0"/>
    <x v="10"/>
    <x v="2"/>
    <d v="2018-01-08T00:00:00"/>
    <n v="3.4825337972524954E-4"/>
  </r>
  <r>
    <n v="30564"/>
    <s v="N"/>
    <d v="2018-02-26T00:00:00"/>
    <s v="Critical"/>
    <n v="20"/>
    <n v="606.39850000000001"/>
    <n v="0.09"/>
    <s v="Regular"/>
    <x v="409"/>
    <n v="35.99"/>
    <n v="5.99"/>
    <s v="Darrin Van Huff"/>
    <x v="1"/>
    <s v="Home Office"/>
    <x v="0"/>
    <x v="10"/>
    <x v="6"/>
    <d v="2018-02-27T00:00:00"/>
    <n v="3.4756644138355151E-4"/>
  </r>
  <r>
    <n v="9092"/>
    <s v="N"/>
    <d v="2018-07-24T00:00:00"/>
    <s v="Not Specified"/>
    <n v="8"/>
    <n v="599.20749999999998"/>
    <n v="0.1"/>
    <s v="Regular"/>
    <x v="410"/>
    <n v="95.99"/>
    <n v="4.9000000000000004"/>
    <s v="Jeremy Pistek"/>
    <x v="1"/>
    <s v="Corporate"/>
    <x v="0"/>
    <x v="10"/>
    <x v="2"/>
    <d v="2018-07-25T00:00:00"/>
    <n v="3.4344481133336316E-4"/>
  </r>
  <r>
    <n v="29637"/>
    <s v="N"/>
    <d v="2018-05-25T00:00:00"/>
    <s v="High"/>
    <n v="34"/>
    <n v="598.19000000000005"/>
    <n v="0.09"/>
    <s v="Regular"/>
    <x v="411"/>
    <n v="17.98"/>
    <n v="8.51"/>
    <s v="Bruce Degenhardt"/>
    <x v="1"/>
    <s v="Home Office"/>
    <x v="0"/>
    <x v="0"/>
    <x v="4"/>
    <d v="2018-05-27T00:00:00"/>
    <n v="3.42861615870136E-4"/>
  </r>
  <r>
    <n v="10146"/>
    <s v="N"/>
    <d v="2018-05-01T00:00:00"/>
    <s v="Low"/>
    <n v="19"/>
    <n v="596.21"/>
    <n v="0.1"/>
    <s v="Regular"/>
    <x v="412"/>
    <n v="34.229999999999997"/>
    <n v="5.0199999999999996"/>
    <s v="Evan Henry"/>
    <x v="1"/>
    <s v="Corporate"/>
    <x v="1"/>
    <x v="9"/>
    <x v="2"/>
    <d v="2018-05-06T00:00:00"/>
    <n v="3.41726749022775E-4"/>
  </r>
  <r>
    <n v="26146"/>
    <s v="N"/>
    <d v="2018-10-11T00:00:00"/>
    <s v="Low"/>
    <n v="49"/>
    <n v="595.4"/>
    <n v="0.03"/>
    <s v="Regular"/>
    <x v="413"/>
    <n v="11.66"/>
    <n v="7.95"/>
    <s v="John Dryer"/>
    <x v="1"/>
    <s v="Corporate"/>
    <x v="2"/>
    <x v="13"/>
    <x v="5"/>
    <d v="2018-10-20T00:00:00"/>
    <n v="3.4126248531249093E-4"/>
  </r>
  <r>
    <n v="2818"/>
    <s v="N"/>
    <d v="2018-12-11T00:00:00"/>
    <s v="Medium"/>
    <n v="39"/>
    <n v="593.21"/>
    <n v="0"/>
    <s v="Regular"/>
    <x v="414"/>
    <n v="14.98"/>
    <n v="8.99"/>
    <s v="Ross Baird"/>
    <x v="1"/>
    <s v="Corporate"/>
    <x v="1"/>
    <x v="9"/>
    <x v="5"/>
    <d v="2018-12-12T00:00:00"/>
    <n v="3.4000725379950081E-4"/>
  </r>
  <r>
    <n v="13313"/>
    <s v="N"/>
    <d v="2018-07-16T00:00:00"/>
    <s v="Not Specified"/>
    <n v="45"/>
    <n v="592.73"/>
    <n v="0.02"/>
    <s v="Regular"/>
    <x v="415"/>
    <n v="12.98"/>
    <n v="3.14"/>
    <s v="Skye Norling"/>
    <x v="3"/>
    <s v="Home Office"/>
    <x v="2"/>
    <x v="15"/>
    <x v="5"/>
    <d v="2018-07-19T00:00:00"/>
    <n v="3.3973213456377693E-4"/>
  </r>
  <r>
    <n v="34497"/>
    <s v="N"/>
    <d v="2018-03-10T00:00:00"/>
    <s v="Medium"/>
    <n v="25"/>
    <n v="590.6"/>
    <n v="0"/>
    <s v="Regular"/>
    <x v="416"/>
    <n v="22.84"/>
    <n v="8.18"/>
    <s v="Thomas Brumley"/>
    <x v="1"/>
    <s v="Consumer"/>
    <x v="2"/>
    <x v="12"/>
    <x v="2"/>
    <d v="2018-03-12T00:00:00"/>
    <n v="3.3851129295525223E-4"/>
  </r>
  <r>
    <n v="13120"/>
    <s v="N"/>
    <d v="2018-12-14T00:00:00"/>
    <s v="Low"/>
    <n v="46"/>
    <n v="590.42999999999995"/>
    <n v="0.09"/>
    <s v="Regular"/>
    <x v="417"/>
    <n v="12.95"/>
    <n v="4.9800000000000004"/>
    <s v="Joy Smith"/>
    <x v="0"/>
    <s v="Consumer"/>
    <x v="2"/>
    <x v="2"/>
    <x v="2"/>
    <d v="2018-12-21T00:00:00"/>
    <n v="3.3841385489259999E-4"/>
  </r>
  <r>
    <n v="43206"/>
    <s v="N"/>
    <d v="2018-08-23T00:00:00"/>
    <s v="Medium"/>
    <n v="16"/>
    <n v="587.88"/>
    <n v="0"/>
    <s v="Express"/>
    <x v="418"/>
    <n v="35.409999999999997"/>
    <n v="1.99"/>
    <s v="John Dryer"/>
    <x v="1"/>
    <s v="Corporate"/>
    <x v="0"/>
    <x v="7"/>
    <x v="5"/>
    <d v="2018-08-24T00:00:00"/>
    <n v="3.3695228395281689E-4"/>
  </r>
  <r>
    <n v="5920"/>
    <s v="N"/>
    <d v="2018-11-19T00:00:00"/>
    <s v="High"/>
    <n v="4"/>
    <n v="582.59"/>
    <n v="7.0000000000000007E-2"/>
    <s v="Regular"/>
    <x v="419"/>
    <n v="155.06"/>
    <n v="7.07"/>
    <s v="Nat Gilpin"/>
    <x v="3"/>
    <s v="Consumer"/>
    <x v="2"/>
    <x v="4"/>
    <x v="2"/>
    <d v="2018-11-19T00:00:00"/>
    <n v="3.3392024070911006E-4"/>
  </r>
  <r>
    <n v="34432"/>
    <s v="N"/>
    <d v="2018-04-07T00:00:00"/>
    <s v="Not Specified"/>
    <n v="3"/>
    <n v="581.41999999999996"/>
    <n v="0.02"/>
    <s v="Regular"/>
    <x v="420"/>
    <n v="178.47"/>
    <n v="19.989999999999998"/>
    <s v="Nora Pelletier"/>
    <x v="1"/>
    <s v="Home Office"/>
    <x v="2"/>
    <x v="4"/>
    <x v="2"/>
    <d v="2018-04-08T00:00:00"/>
    <n v="3.3324963757203307E-4"/>
  </r>
  <r>
    <n v="32451"/>
    <s v="N"/>
    <d v="2018-03-24T00:00:00"/>
    <s v="Not Specified"/>
    <n v="42"/>
    <n v="580.55999999999995"/>
    <n v="0.1"/>
    <s v="Regular"/>
    <x v="421"/>
    <n v="14.28"/>
    <n v="2.99"/>
    <s v="Nat Carroll"/>
    <x v="3"/>
    <s v="Home Office"/>
    <x v="2"/>
    <x v="2"/>
    <x v="2"/>
    <d v="2018-03-25T00:00:00"/>
    <n v="3.3275671560802777E-4"/>
  </r>
  <r>
    <n v="39589"/>
    <s v="N"/>
    <d v="2018-08-02T00:00:00"/>
    <s v="Critical"/>
    <n v="42"/>
    <n v="577.41999999999996"/>
    <n v="0"/>
    <s v="Regular"/>
    <x v="422"/>
    <n v="12.97"/>
    <n v="1.49"/>
    <s v="Olvera Toch"/>
    <x v="3"/>
    <s v="Home Office"/>
    <x v="2"/>
    <x v="2"/>
    <x v="2"/>
    <d v="2018-08-03T00:00:00"/>
    <n v="3.3095697727433408E-4"/>
  </r>
  <r>
    <n v="44962"/>
    <s v="Y"/>
    <d v="2018-12-28T00:00:00"/>
    <s v="Medium"/>
    <n v="27"/>
    <n v="575.74"/>
    <n v="0.06"/>
    <s v="Regular"/>
    <x v="423"/>
    <n v="22.24"/>
    <n v="1.99"/>
    <s v="Toby Swindell"/>
    <x v="1"/>
    <s v="Small Business"/>
    <x v="0"/>
    <x v="7"/>
    <x v="5"/>
    <d v="2018-12-30T00:00:00"/>
    <n v="3.2999405994930053E-4"/>
  </r>
  <r>
    <n v="33797"/>
    <s v="N"/>
    <d v="2018-01-11T00:00:00"/>
    <s v="Not Specified"/>
    <n v="44"/>
    <n v="574.5"/>
    <n v="0.02"/>
    <s v="Regular"/>
    <x v="424"/>
    <n v="12.99"/>
    <n v="14.37"/>
    <s v="Bradley Drucker"/>
    <x v="0"/>
    <s v="Small Business"/>
    <x v="1"/>
    <x v="9"/>
    <x v="0"/>
    <d v="2018-01-12T00:00:00"/>
    <n v="3.2928333525701387E-4"/>
  </r>
  <r>
    <n v="12642"/>
    <s v="N"/>
    <d v="2018-04-27T00:00:00"/>
    <s v="Critical"/>
    <n v="14"/>
    <n v="572.33000000000004"/>
    <n v="0.01"/>
    <s v="Regular"/>
    <x v="425"/>
    <n v="39.979999999999997"/>
    <n v="7.12"/>
    <s v="Neil Knudson"/>
    <x v="1"/>
    <s v="Home Office"/>
    <x v="0"/>
    <x v="7"/>
    <x v="2"/>
    <d v="2018-04-29T00:00:00"/>
    <n v="3.2803956704551218E-4"/>
  </r>
  <r>
    <n v="16229"/>
    <s v="N"/>
    <d v="2018-03-29T00:00:00"/>
    <s v="High"/>
    <n v="19"/>
    <n v="568.74350000000004"/>
    <n v="0.05"/>
    <s v="Regular"/>
    <x v="426"/>
    <n v="35.99"/>
    <n v="3.3"/>
    <s v="Nora Paige"/>
    <x v="0"/>
    <s v="Small Business"/>
    <x v="0"/>
    <x v="10"/>
    <x v="5"/>
    <d v="2018-03-31T00:00:00"/>
    <n v="3.2598391050608786E-4"/>
  </r>
  <r>
    <n v="10978"/>
    <s v="N"/>
    <d v="2018-04-01T00:00:00"/>
    <s v="Critical"/>
    <n v="9"/>
    <n v="566.53"/>
    <n v="0.06"/>
    <s v="Delivery Van"/>
    <x v="427"/>
    <n v="60.98"/>
    <n v="30"/>
    <s v="Toby Swindell"/>
    <x v="1"/>
    <s v="Small Business"/>
    <x v="1"/>
    <x v="6"/>
    <x v="3"/>
    <d v="2018-04-02T00:00:00"/>
    <n v="3.2471520961384868E-4"/>
  </r>
  <r>
    <n v="10272"/>
    <s v="N"/>
    <d v="2018-01-17T00:00:00"/>
    <s v="Medium"/>
    <n v="26"/>
    <n v="566.39"/>
    <n v="0.06"/>
    <s v="Regular"/>
    <x v="428"/>
    <n v="22.84"/>
    <n v="8.18"/>
    <s v="Katherine Ducich"/>
    <x v="1"/>
    <s v="Corporate"/>
    <x v="2"/>
    <x v="12"/>
    <x v="2"/>
    <d v="2018-01-17T00:00:00"/>
    <n v="3.2463496650342923E-4"/>
  </r>
  <r>
    <n v="18788"/>
    <s v="N"/>
    <d v="2018-10-02T00:00:00"/>
    <s v="Not Specified"/>
    <n v="27"/>
    <n v="566.12"/>
    <n v="0.03"/>
    <s v="Regular"/>
    <x v="429"/>
    <n v="19.989999999999998"/>
    <n v="11.17"/>
    <s v="Joy Smith"/>
    <x v="0"/>
    <s v="Corporate"/>
    <x v="1"/>
    <x v="9"/>
    <x v="0"/>
    <d v="2018-10-03T00:00:00"/>
    <n v="3.2448021193333453E-4"/>
  </r>
  <r>
    <n v="2818"/>
    <s v="N"/>
    <d v="2018-12-11T00:00:00"/>
    <s v="Medium"/>
    <n v="37"/>
    <n v="565.91"/>
    <n v="0.05"/>
    <s v="Regular"/>
    <x v="430"/>
    <n v="15.68"/>
    <n v="3.73"/>
    <s v="Ross Baird"/>
    <x v="1"/>
    <s v="Corporate"/>
    <x v="1"/>
    <x v="9"/>
    <x v="5"/>
    <d v="2018-12-13T00:00:00"/>
    <n v="3.243598472677053E-4"/>
  </r>
  <r>
    <n v="36452"/>
    <s v="N"/>
    <d v="2018-04-05T00:00:00"/>
    <s v="High"/>
    <n v="26"/>
    <n v="564.98"/>
    <n v="0.1"/>
    <s v="Regular"/>
    <x v="431"/>
    <n v="22.38"/>
    <n v="15.1"/>
    <s v="Eudokia Martin"/>
    <x v="3"/>
    <s v="Home Office"/>
    <x v="2"/>
    <x v="2"/>
    <x v="2"/>
    <d v="2018-04-06T00:00:00"/>
    <n v="3.2382680374849033E-4"/>
  </r>
  <r>
    <n v="12642"/>
    <s v="N"/>
    <d v="2018-04-27T00:00:00"/>
    <s v="Critical"/>
    <n v="10"/>
    <n v="564.85"/>
    <n v="0.09"/>
    <s v="Express"/>
    <x v="432"/>
    <n v="58.1"/>
    <n v="1.49"/>
    <s v="Neil Knudson"/>
    <x v="1"/>
    <s v="Home Office"/>
    <x v="2"/>
    <x v="2"/>
    <x v="2"/>
    <d v="2018-04-29T00:00:00"/>
    <n v="3.2375229228881513E-4"/>
  </r>
  <r>
    <n v="12258"/>
    <s v="N"/>
    <d v="2018-11-30T00:00:00"/>
    <s v="Low"/>
    <n v="3"/>
    <n v="561.65"/>
    <n v="0.04"/>
    <s v="Delivery Van"/>
    <x v="433"/>
    <n v="180.98"/>
    <n v="30"/>
    <s v="Kelly Lampkin"/>
    <x v="3"/>
    <s v="Home Office"/>
    <x v="1"/>
    <x v="6"/>
    <x v="3"/>
    <d v="2018-11-30T00:00:00"/>
    <n v="3.219181640506559E-4"/>
  </r>
  <r>
    <n v="645"/>
    <s v="N"/>
    <d v="2018-12-02T00:00:00"/>
    <s v="High"/>
    <n v="42"/>
    <n v="557.85"/>
    <n v="0.05"/>
    <s v="Regular"/>
    <x v="434"/>
    <n v="12.95"/>
    <n v="4.9800000000000004"/>
    <s v="Harold Engle"/>
    <x v="0"/>
    <s v="Consumer"/>
    <x v="2"/>
    <x v="2"/>
    <x v="2"/>
    <d v="2018-12-04T00:00:00"/>
    <n v="3.1974013676784195E-4"/>
  </r>
  <r>
    <n v="25507"/>
    <s v="N"/>
    <d v="2018-08-05T00:00:00"/>
    <s v="Not Specified"/>
    <n v="8"/>
    <n v="555.20000000000005"/>
    <n v="0.06"/>
    <s v="Regular"/>
    <x v="435"/>
    <n v="64.650000000000006"/>
    <n v="35"/>
    <s v="Ed Braxton"/>
    <x v="1"/>
    <s v="Home Office"/>
    <x v="2"/>
    <x v="4"/>
    <x v="0"/>
    <d v="2018-08-06T00:00:00"/>
    <n v="3.1822124932061639E-4"/>
  </r>
  <r>
    <n v="20263"/>
    <s v="N"/>
    <d v="2018-11-14T00:00:00"/>
    <s v="Medium"/>
    <n v="33"/>
    <n v="553.5625"/>
    <n v="0.08"/>
    <s v="Regular"/>
    <x v="436"/>
    <n v="20.99"/>
    <n v="1.25"/>
    <s v="Bryan Mills"/>
    <x v="2"/>
    <s v="Small Business"/>
    <x v="0"/>
    <x v="10"/>
    <x v="5"/>
    <d v="2018-11-16T00:00:00"/>
    <n v="3.1728269151124584E-4"/>
  </r>
  <r>
    <n v="40835"/>
    <s v="N"/>
    <d v="2018-11-24T00:00:00"/>
    <s v="High"/>
    <n v="14"/>
    <n v="551.17999999999995"/>
    <n v="0.09"/>
    <s v="Regular"/>
    <x v="437"/>
    <n v="40.479999999999997"/>
    <n v="19.989999999999998"/>
    <s v="Jennifer Braxton"/>
    <x v="0"/>
    <s v="Small Business"/>
    <x v="0"/>
    <x v="7"/>
    <x v="2"/>
    <d v="2018-11-26T00:00:00"/>
    <n v="3.1591712572142885E-4"/>
  </r>
  <r>
    <n v="16225"/>
    <s v="N"/>
    <d v="2018-05-28T00:00:00"/>
    <s v="Critical"/>
    <n v="30"/>
    <n v="550.29"/>
    <n v="0.03"/>
    <s v="Regular"/>
    <x v="438"/>
    <n v="17.7"/>
    <n v="9.4700000000000006"/>
    <s v="Tanja Norvell"/>
    <x v="1"/>
    <s v="Consumer"/>
    <x v="2"/>
    <x v="4"/>
    <x v="2"/>
    <d v="2018-05-30T00:00:00"/>
    <n v="3.1540700880519087E-4"/>
  </r>
  <r>
    <n v="21633"/>
    <s v="N"/>
    <d v="2018-03-27T00:00:00"/>
    <s v="Medium"/>
    <n v="29"/>
    <n v="547.82000000000005"/>
    <n v="0.08"/>
    <s v="Regular"/>
    <x v="439"/>
    <n v="18.7"/>
    <n v="8.99"/>
    <s v="Keith Dawkins"/>
    <x v="1"/>
    <s v="Home Office"/>
    <x v="1"/>
    <x v="9"/>
    <x v="5"/>
    <d v="2018-03-28T00:00:00"/>
    <n v="3.1399129107136179E-4"/>
  </r>
  <r>
    <n v="8576"/>
    <s v="N"/>
    <d v="2018-01-09T00:00:00"/>
    <s v="High"/>
    <n v="43"/>
    <n v="541.45000000000005"/>
    <n v="0"/>
    <s v="Express"/>
    <x v="440"/>
    <n v="11.66"/>
    <n v="8.99"/>
    <s v="Cynthia Voltz"/>
    <x v="1"/>
    <s v="Corporate"/>
    <x v="2"/>
    <x v="13"/>
    <x v="5"/>
    <d v="2018-01-11T00:00:00"/>
    <n v="3.1034022954727619E-4"/>
  </r>
  <r>
    <n v="417"/>
    <s v="N"/>
    <d v="2018-02-05T00:00:00"/>
    <s v="Medium"/>
    <n v="3"/>
    <n v="540.41"/>
    <n v="0.1"/>
    <s v="Regular"/>
    <x v="441"/>
    <n v="178.47"/>
    <n v="19.989999999999998"/>
    <s v="Robert Barroso"/>
    <x v="1"/>
    <s v="Small Business"/>
    <x v="2"/>
    <x v="4"/>
    <x v="2"/>
    <d v="2018-02-07T00:00:00"/>
    <n v="3.0974413786987441E-4"/>
  </r>
  <r>
    <n v="32710"/>
    <s v="N"/>
    <d v="2018-11-16T00:00:00"/>
    <s v="High"/>
    <n v="43"/>
    <n v="540.33000000000004"/>
    <n v="0.04"/>
    <s v="Regular"/>
    <x v="442"/>
    <n v="12.44"/>
    <n v="6.27"/>
    <s v="John Lee"/>
    <x v="1"/>
    <s v="Corporate"/>
    <x v="2"/>
    <x v="4"/>
    <x v="4"/>
    <d v="2018-11-17T00:00:00"/>
    <n v="3.0969828466392049E-4"/>
  </r>
  <r>
    <n v="31175"/>
    <s v="N"/>
    <d v="2018-09-26T00:00:00"/>
    <s v="Critical"/>
    <n v="26"/>
    <n v="539.66"/>
    <n v="0"/>
    <s v="Express"/>
    <x v="443"/>
    <n v="19.98"/>
    <n v="5.97"/>
    <s v="William Brown"/>
    <x v="1"/>
    <s v="Corporate"/>
    <x v="2"/>
    <x v="12"/>
    <x v="2"/>
    <d v="2018-09-29T00:00:00"/>
    <n v="3.0931426406405587E-4"/>
  </r>
  <r>
    <n v="21766"/>
    <s v="N"/>
    <d v="2018-06-01T00:00:00"/>
    <s v="High"/>
    <n v="32"/>
    <n v="535.24"/>
    <n v="0.01"/>
    <s v="Regular"/>
    <x v="444"/>
    <n v="15.68"/>
    <n v="3.73"/>
    <s v="Steve Carroll"/>
    <x v="0"/>
    <s v="Consumer"/>
    <x v="1"/>
    <x v="9"/>
    <x v="5"/>
    <d v="2018-06-03T00:00:00"/>
    <n v="3.0678087443509854E-4"/>
  </r>
  <r>
    <n v="15815"/>
    <s v="N"/>
    <d v="2018-05-01T00:00:00"/>
    <s v="Critical"/>
    <n v="43"/>
    <n v="528.6"/>
    <n v="0.01"/>
    <s v="Regular"/>
    <x v="445"/>
    <n v="11.7"/>
    <n v="5.63"/>
    <s v="Mitch Willingham"/>
    <x v="1"/>
    <s v="Corporate"/>
    <x v="2"/>
    <x v="2"/>
    <x v="2"/>
    <d v="2018-05-03T00:00:00"/>
    <n v="3.0297505834091823E-4"/>
  </r>
  <r>
    <n v="18945"/>
    <s v="N"/>
    <d v="2018-01-17T00:00:00"/>
    <s v="Medium"/>
    <n v="33"/>
    <n v="528.54"/>
    <n v="0.06"/>
    <s v="Regular"/>
    <x v="446"/>
    <n v="16.48"/>
    <n v="1.99"/>
    <s v="John Lee"/>
    <x v="0"/>
    <s v="Corporate"/>
    <x v="0"/>
    <x v="7"/>
    <x v="5"/>
    <d v="2018-01-19T00:00:00"/>
    <n v="3.0294066843645275E-4"/>
  </r>
  <r>
    <n v="224"/>
    <s v="N"/>
    <d v="2018-06-17T00:00:00"/>
    <s v="Not Specified"/>
    <n v="33"/>
    <n v="528.5"/>
    <n v="0.04"/>
    <s v="Regular"/>
    <x v="447"/>
    <n v="15.42"/>
    <n v="10.68"/>
    <s v="Bart Folk"/>
    <x v="1"/>
    <s v="Corporate"/>
    <x v="2"/>
    <x v="4"/>
    <x v="2"/>
    <d v="2018-06-18T00:00:00"/>
    <n v="3.0291774183347577E-4"/>
  </r>
  <r>
    <n v="22407"/>
    <s v="N"/>
    <d v="2018-11-17T00:00:00"/>
    <s v="Not Specified"/>
    <n v="15"/>
    <n v="526.82000000000005"/>
    <n v="0.06"/>
    <s v="Express"/>
    <x v="448"/>
    <n v="34.58"/>
    <n v="8.99"/>
    <s v="Sung Shariari"/>
    <x v="1"/>
    <s v="Corporate"/>
    <x v="2"/>
    <x v="13"/>
    <x v="5"/>
    <d v="2018-11-19T00:00:00"/>
    <n v="3.0195482450844221E-4"/>
  </r>
  <r>
    <n v="6823"/>
    <s v="N"/>
    <d v="2018-07-21T00:00:00"/>
    <s v="Not Specified"/>
    <n v="31"/>
    <n v="524.19000000000005"/>
    <n v="0"/>
    <s v="Regular"/>
    <x v="449"/>
    <n v="15.98"/>
    <n v="8.99"/>
    <s v="Todd Boyes"/>
    <x v="3"/>
    <s v="Small Business"/>
    <x v="0"/>
    <x v="7"/>
    <x v="5"/>
    <d v="2018-07-23T00:00:00"/>
    <n v="3.0044740036270514E-4"/>
  </r>
  <r>
    <n v="28290"/>
    <s v="N"/>
    <d v="2018-01-10T00:00:00"/>
    <s v="Low"/>
    <n v="3"/>
    <n v="523.58000000000004"/>
    <n v="0.01"/>
    <s v="Express"/>
    <x v="450"/>
    <n v="161.55000000000001"/>
    <n v="19.989999999999998"/>
    <s v="Maria Bertelson"/>
    <x v="3"/>
    <s v="Home Office"/>
    <x v="2"/>
    <x v="4"/>
    <x v="2"/>
    <d v="2018-01-12T00:00:00"/>
    <n v="3.0009776966730605E-4"/>
  </r>
  <r>
    <n v="9478"/>
    <s v="N"/>
    <d v="2018-03-28T00:00:00"/>
    <s v="High"/>
    <n v="48"/>
    <n v="522.97"/>
    <n v="0.04"/>
    <s v="Regular"/>
    <x v="451"/>
    <n v="10.4"/>
    <n v="5.4"/>
    <s v="Philip Brown"/>
    <x v="3"/>
    <s v="Corporate"/>
    <x v="1"/>
    <x v="9"/>
    <x v="5"/>
    <d v="2018-03-29T00:00:00"/>
    <n v="2.9974813897190697E-4"/>
  </r>
  <r>
    <n v="9637"/>
    <s v="N"/>
    <d v="2018-01-03T00:00:00"/>
    <s v="Low"/>
    <n v="12"/>
    <n v="522.49"/>
    <n v="0.08"/>
    <s v="Regular"/>
    <x v="452"/>
    <n v="43.22"/>
    <n v="16.71"/>
    <s v="Andy Reiter"/>
    <x v="1"/>
    <s v="Corporate"/>
    <x v="0"/>
    <x v="7"/>
    <x v="2"/>
    <d v="2018-01-05T00:00:00"/>
    <n v="2.9947301973618309E-4"/>
  </r>
  <r>
    <n v="10052"/>
    <s v="N"/>
    <d v="2018-09-07T00:00:00"/>
    <s v="Not Specified"/>
    <n v="28"/>
    <n v="517.91"/>
    <n v="0.08"/>
    <s v="Regular"/>
    <x v="453"/>
    <n v="19.899999999999999"/>
    <n v="5.29"/>
    <s v="Dan Campbell"/>
    <x v="1"/>
    <s v="Corporate"/>
    <x v="2"/>
    <x v="8"/>
    <x v="4"/>
    <d v="2018-09-09T00:00:00"/>
    <n v="2.9684792369531776E-4"/>
  </r>
  <r>
    <n v="17028"/>
    <s v="N"/>
    <d v="2018-10-15T00:00:00"/>
    <s v="High"/>
    <n v="19"/>
    <n v="513.5"/>
    <n v="0.02"/>
    <s v="Regular"/>
    <x v="454"/>
    <n v="25.99"/>
    <n v="5.37"/>
    <s v="Jennifer Jackson"/>
    <x v="1"/>
    <s v="Home Office"/>
    <x v="2"/>
    <x v="13"/>
    <x v="2"/>
    <d v="2018-10-17T00:00:00"/>
    <n v="2.9432026571710467E-4"/>
  </r>
  <r>
    <n v="13218"/>
    <s v="Y"/>
    <d v="2018-05-16T00:00:00"/>
    <s v="High"/>
    <n v="18"/>
    <n v="513.08000000000004"/>
    <n v="0.03"/>
    <s v="Regular"/>
    <x v="455"/>
    <n v="28.53"/>
    <n v="1.49"/>
    <s v="Victoria Pisteka"/>
    <x v="1"/>
    <s v="Corporate"/>
    <x v="2"/>
    <x v="2"/>
    <x v="2"/>
    <d v="2018-05-17T00:00:00"/>
    <n v="2.9407953638584626E-4"/>
  </r>
  <r>
    <n v="28354"/>
    <s v="N"/>
    <d v="2018-03-27T00:00:00"/>
    <s v="Low"/>
    <n v="34"/>
    <n v="507.66"/>
    <n v="0.1"/>
    <s v="Regular"/>
    <x v="456"/>
    <n v="15.98"/>
    <n v="4"/>
    <s v="Dave Kipp"/>
    <x v="1"/>
    <s v="Corporate"/>
    <x v="0"/>
    <x v="7"/>
    <x v="2"/>
    <d v="2018-04-01T00:00:00"/>
    <n v="2.9097298168246418E-4"/>
  </r>
  <r>
    <n v="37825"/>
    <s v="N"/>
    <d v="2018-07-22T00:00:00"/>
    <s v="Low"/>
    <n v="44"/>
    <n v="505.01"/>
    <n v="0.06"/>
    <s v="Regular"/>
    <x v="457"/>
    <n v="11.97"/>
    <n v="4.9800000000000004"/>
    <s v="Matt Collister"/>
    <x v="1"/>
    <s v="Home Office"/>
    <x v="2"/>
    <x v="8"/>
    <x v="2"/>
    <d v="2018-07-24T00:00:00"/>
    <n v="2.8945409423523861E-4"/>
  </r>
  <r>
    <n v="38503"/>
    <s v="N"/>
    <d v="2018-05-05T00:00:00"/>
    <s v="Low"/>
    <n v="10"/>
    <n v="503.29349999999999"/>
    <n v="0.02"/>
    <s v="Regular"/>
    <x v="458"/>
    <n v="55.99"/>
    <n v="5"/>
    <s v="Melanie Page"/>
    <x v="3"/>
    <s v="Corporate"/>
    <x v="0"/>
    <x v="10"/>
    <x v="5"/>
    <d v="2018-05-05T00:00:00"/>
    <n v="2.8847025638498852E-4"/>
  </r>
  <r>
    <n v="28135"/>
    <s v="N"/>
    <d v="2018-09-25T00:00:00"/>
    <s v="Critical"/>
    <n v="40"/>
    <n v="501.31"/>
    <n v="0.05"/>
    <s v="Regular"/>
    <x v="459"/>
    <n v="12.98"/>
    <n v="3.14"/>
    <s v="Jeremy Lonsdale"/>
    <x v="2"/>
    <s v="Corporate"/>
    <x v="2"/>
    <x v="15"/>
    <x v="5"/>
    <d v="2018-09-25T00:00:00"/>
    <n v="2.8733338345986707E-4"/>
  </r>
  <r>
    <n v="10309"/>
    <s v="N"/>
    <d v="2018-11-21T00:00:00"/>
    <s v="Low"/>
    <n v="23"/>
    <n v="496.15"/>
    <n v="0.03"/>
    <s v="Regular"/>
    <x v="460"/>
    <n v="20.98"/>
    <n v="1.49"/>
    <s v="Trudy Brown"/>
    <x v="1"/>
    <s v="Small Business"/>
    <x v="2"/>
    <x v="2"/>
    <x v="2"/>
    <d v="2018-11-21T00:00:00"/>
    <n v="2.8437585167583539E-4"/>
  </r>
  <r>
    <n v="20773"/>
    <s v="N"/>
    <d v="2018-03-05T00:00:00"/>
    <s v="Not Specified"/>
    <n v="44"/>
    <n v="479.96"/>
    <n v="0.08"/>
    <s v="Regular"/>
    <x v="461"/>
    <n v="10.91"/>
    <n v="2.99"/>
    <s v="Denise Monton"/>
    <x v="1"/>
    <s v="Home Office"/>
    <x v="2"/>
    <x v="2"/>
    <x v="2"/>
    <d v="2018-03-06T00:00:00"/>
    <n v="2.7509630912089881E-4"/>
  </r>
  <r>
    <n v="6179"/>
    <s v="N"/>
    <d v="2018-06-02T00:00:00"/>
    <s v="Not Specified"/>
    <n v="50"/>
    <n v="477.53"/>
    <n v="0.09"/>
    <s v="Regular"/>
    <x v="462"/>
    <n v="9.7799999999999994"/>
    <n v="1.39"/>
    <s v="Elpida Rittenbach"/>
    <x v="0"/>
    <s v="Consumer"/>
    <x v="2"/>
    <x v="11"/>
    <x v="2"/>
    <d v="2018-06-03T00:00:00"/>
    <n v="2.7370351799004667E-4"/>
  </r>
  <r>
    <n v="20263"/>
    <s v="N"/>
    <d v="2018-11-14T00:00:00"/>
    <s v="Medium"/>
    <n v="8"/>
    <n v="473.7"/>
    <n v="0.05"/>
    <s v="Regular"/>
    <x v="463"/>
    <n v="59.78"/>
    <n v="10.29"/>
    <s v="Bryan Mills"/>
    <x v="2"/>
    <s v="Small Business"/>
    <x v="2"/>
    <x v="2"/>
    <x v="2"/>
    <d v="2018-11-15T00:00:00"/>
    <n v="2.7150829575499992E-4"/>
  </r>
  <r>
    <n v="9222"/>
    <s v="N"/>
    <d v="2018-02-10T00:00:00"/>
    <s v="High"/>
    <n v="41"/>
    <n v="473.67"/>
    <n v="0.04"/>
    <s v="Regular"/>
    <x v="464"/>
    <n v="11.34"/>
    <n v="5.01"/>
    <s v="Ionia McGrath"/>
    <x v="0"/>
    <s v="Home Office"/>
    <x v="2"/>
    <x v="12"/>
    <x v="2"/>
    <d v="2018-02-11T00:00:00"/>
    <n v="2.7149110080276724E-4"/>
  </r>
  <r>
    <n v="28256"/>
    <s v="N"/>
    <d v="2018-02-23T00:00:00"/>
    <s v="High"/>
    <n v="19"/>
    <n v="467.4"/>
    <n v="0.01"/>
    <s v="Delivery Van"/>
    <x v="465"/>
    <n v="20.98"/>
    <n v="53.03"/>
    <s v="Brian Moss"/>
    <x v="1"/>
    <s v="Corporate"/>
    <x v="2"/>
    <x v="4"/>
    <x v="3"/>
    <d v="2018-02-23T00:00:00"/>
    <n v="2.6789735578612405E-4"/>
  </r>
  <r>
    <n v="5984"/>
    <s v="N"/>
    <d v="2018-06-17T00:00:00"/>
    <s v="Low"/>
    <n v="42"/>
    <n v="464.64"/>
    <n v="0.03"/>
    <s v="Regular"/>
    <x v="466"/>
    <n v="10.64"/>
    <n v="5.16"/>
    <s v="Eric Barreto"/>
    <x v="1"/>
    <s v="Consumer"/>
    <x v="1"/>
    <x v="9"/>
    <x v="2"/>
    <d v="2018-06-22T00:00:00"/>
    <n v="2.6631542018071177E-4"/>
  </r>
  <r>
    <n v="13280"/>
    <s v="N"/>
    <d v="2018-09-11T00:00:00"/>
    <s v="High"/>
    <n v="40"/>
    <n v="460.68"/>
    <n v="0.01"/>
    <s v="Regular"/>
    <x v="467"/>
    <n v="10.9"/>
    <n v="7.46"/>
    <s v="Grant Carroll"/>
    <x v="2"/>
    <s v="Small Business"/>
    <x v="2"/>
    <x v="4"/>
    <x v="2"/>
    <d v="2018-09-12T00:00:00"/>
    <n v="2.6404568648598982E-4"/>
  </r>
  <r>
    <n v="15105"/>
    <s v="N"/>
    <d v="2018-11-03T00:00:00"/>
    <s v="Low"/>
    <n v="39"/>
    <n v="460.43"/>
    <n v="7.0000000000000007E-2"/>
    <s v="Regular"/>
    <x v="468"/>
    <n v="12.28"/>
    <n v="6.13"/>
    <s v="Giulietta Dortch"/>
    <x v="1"/>
    <s v="Small Business"/>
    <x v="2"/>
    <x v="4"/>
    <x v="2"/>
    <d v="2018-11-10T00:00:00"/>
    <n v="2.6390239521738361E-4"/>
  </r>
  <r>
    <n v="36992"/>
    <s v="N"/>
    <d v="2018-12-07T00:00:00"/>
    <s v="Medium"/>
    <n v="34"/>
    <n v="459.08"/>
    <n v="0.04"/>
    <s v="Express"/>
    <x v="469"/>
    <n v="12.98"/>
    <n v="3.14"/>
    <s v="Aleksandra Gannaway"/>
    <x v="1"/>
    <s v="Corporate"/>
    <x v="2"/>
    <x v="15"/>
    <x v="5"/>
    <d v="2018-12-09T00:00:00"/>
    <n v="2.6312862236691024E-4"/>
  </r>
  <r>
    <n v="8103"/>
    <s v="N"/>
    <d v="2018-11-02T00:00:00"/>
    <s v="Low"/>
    <n v="16"/>
    <n v="457.68"/>
    <n v="7.0000000000000007E-2"/>
    <s v="Regular"/>
    <x v="470"/>
    <n v="29.17"/>
    <n v="6.27"/>
    <s v="Bill Stewart"/>
    <x v="3"/>
    <s v="Corporate"/>
    <x v="2"/>
    <x v="2"/>
    <x v="2"/>
    <d v="2018-11-06T00:00:00"/>
    <n v="2.6232619126271558E-4"/>
  </r>
  <r>
    <n v="36069"/>
    <s v="N"/>
    <d v="2018-12-05T00:00:00"/>
    <s v="Low"/>
    <n v="13"/>
    <n v="453.09"/>
    <n v="0.09"/>
    <s v="Regular"/>
    <x v="471"/>
    <n v="35.94"/>
    <n v="6.66"/>
    <s v="Ashley Jarboe"/>
    <x v="1"/>
    <s v="Home Office"/>
    <x v="2"/>
    <x v="11"/>
    <x v="2"/>
    <d v="2018-12-10T00:00:00"/>
    <n v="2.59695363571106E-4"/>
  </r>
  <r>
    <n v="40258"/>
    <s v="N"/>
    <d v="2018-04-09T00:00:00"/>
    <s v="Not Specified"/>
    <n v="31"/>
    <n v="449.47"/>
    <n v="0.05"/>
    <s v="Regular"/>
    <x v="472"/>
    <n v="14.81"/>
    <n v="13.32"/>
    <s v="Michelle Ellison"/>
    <x v="3"/>
    <s v="Small Business"/>
    <x v="2"/>
    <x v="8"/>
    <x v="2"/>
    <d v="2018-04-11T00:00:00"/>
    <n v="2.5762050600168848E-4"/>
  </r>
  <r>
    <n v="13602"/>
    <s v="N"/>
    <d v="2018-01-13T00:00:00"/>
    <s v="Low"/>
    <n v="3"/>
    <n v="445.34"/>
    <n v="0.03"/>
    <s v="Delivery Van"/>
    <x v="473"/>
    <n v="145.44999999999999"/>
    <n v="17.850000000000001"/>
    <s v="Brian Stugart"/>
    <x v="1"/>
    <s v="Corporate"/>
    <x v="0"/>
    <x v="0"/>
    <x v="3"/>
    <d v="2018-01-18T00:00:00"/>
    <n v="2.5525333424431429E-4"/>
  </r>
  <r>
    <n v="22695"/>
    <s v="N"/>
    <d v="2018-07-03T00:00:00"/>
    <s v="Low"/>
    <n v="44"/>
    <n v="444.52"/>
    <n v="0.02"/>
    <s v="Regular"/>
    <x v="474"/>
    <n v="10.06"/>
    <n v="2.06"/>
    <s v="Joy Smith"/>
    <x v="0"/>
    <s v="Consumer"/>
    <x v="2"/>
    <x v="12"/>
    <x v="6"/>
    <d v="2018-07-08T00:00:00"/>
    <n v="2.5478333888328598E-4"/>
  </r>
  <r>
    <n v="18533"/>
    <s v="Y"/>
    <d v="2018-11-06T00:00:00"/>
    <s v="Not Specified"/>
    <n v="27"/>
    <n v="442.57"/>
    <n v="0.01"/>
    <s v="Regular"/>
    <x v="475"/>
    <n v="15.31"/>
    <n v="8.7799999999999994"/>
    <s v="Larry Hughes"/>
    <x v="3"/>
    <s v="Home Office"/>
    <x v="2"/>
    <x v="4"/>
    <x v="2"/>
    <d v="2018-11-07T00:00:00"/>
    <n v="2.5366566698815777E-4"/>
  </r>
  <r>
    <n v="14055"/>
    <s v="N"/>
    <d v="2018-09-01T00:00:00"/>
    <s v="High"/>
    <n v="21"/>
    <n v="441.7"/>
    <n v="0.08"/>
    <s v="Regular"/>
    <x v="476"/>
    <n v="22.23"/>
    <n v="3.63"/>
    <s v="Keith Dawkins"/>
    <x v="1"/>
    <s v="Home Office"/>
    <x v="1"/>
    <x v="9"/>
    <x v="5"/>
    <d v="2018-09-03T00:00:00"/>
    <n v="2.5316701337340823E-4"/>
  </r>
  <r>
    <n v="12934"/>
    <s v="N"/>
    <d v="2018-03-05T00:00:00"/>
    <s v="Not Specified"/>
    <n v="45"/>
    <n v="440.39"/>
    <n v="0.05"/>
    <s v="Regular"/>
    <x v="477"/>
    <n v="9.7799999999999994"/>
    <n v="1.39"/>
    <s v="Guy Armstrong"/>
    <x v="0"/>
    <s v="Corporate"/>
    <x v="2"/>
    <x v="11"/>
    <x v="2"/>
    <d v="2018-03-06T00:00:00"/>
    <n v="2.5241616712591179E-4"/>
  </r>
  <r>
    <n v="16032"/>
    <s v="N"/>
    <d v="2018-12-05T00:00:00"/>
    <s v="Low"/>
    <n v="35"/>
    <n v="436.98"/>
    <n v="7.0000000000000007E-2"/>
    <s v="Regular"/>
    <x v="478"/>
    <n v="12.64"/>
    <n v="4.9800000000000004"/>
    <s v="Brian Thompson"/>
    <x v="1"/>
    <s v="Home Office"/>
    <x v="1"/>
    <x v="9"/>
    <x v="5"/>
    <d v="2018-12-12T00:00:00"/>
    <n v="2.5046167422212344E-4"/>
  </r>
  <r>
    <n v="18308"/>
    <s v="N"/>
    <d v="2018-10-09T00:00:00"/>
    <s v="Not Specified"/>
    <n v="15"/>
    <n v="436.05"/>
    <n v="0.09"/>
    <s v="Regular"/>
    <x v="479"/>
    <n v="30.73"/>
    <n v="4"/>
    <s v="Ann Chong"/>
    <x v="2"/>
    <s v="Corporate"/>
    <x v="0"/>
    <x v="7"/>
    <x v="2"/>
    <d v="2018-10-09T00:00:00"/>
    <n v="2.4992863070290842E-4"/>
  </r>
  <r>
    <n v="34017"/>
    <s v="N"/>
    <d v="2018-03-23T00:00:00"/>
    <s v="High"/>
    <n v="28"/>
    <n v="435.39"/>
    <n v="0.01"/>
    <s v="Regular"/>
    <x v="480"/>
    <n v="14.98"/>
    <n v="7.69"/>
    <s v="Paul Prost"/>
    <x v="3"/>
    <s v="Corporate"/>
    <x v="2"/>
    <x v="4"/>
    <x v="2"/>
    <d v="2018-03-25T00:00:00"/>
    <n v="2.4955034175378811E-4"/>
  </r>
  <r>
    <n v="8258"/>
    <s v="N"/>
    <d v="2018-03-01T00:00:00"/>
    <s v="High"/>
    <n v="37"/>
    <n v="434.77"/>
    <n v="0.02"/>
    <s v="Regular"/>
    <x v="481"/>
    <n v="11.34"/>
    <n v="11.25"/>
    <s v="James Lanier"/>
    <x v="3"/>
    <s v="Corporate"/>
    <x v="2"/>
    <x v="12"/>
    <x v="2"/>
    <d v="2018-03-02T00:00:00"/>
    <n v="2.4919497940764477E-4"/>
  </r>
  <r>
    <n v="5446"/>
    <s v="N"/>
    <d v="2018-06-20T00:00:00"/>
    <s v="Low"/>
    <n v="42"/>
    <n v="433.68"/>
    <n v="7.0000000000000007E-2"/>
    <s v="Regular"/>
    <x v="482"/>
    <n v="10.98"/>
    <n v="4.8"/>
    <s v="Guy Armstrong"/>
    <x v="0"/>
    <s v="Corporate"/>
    <x v="2"/>
    <x v="11"/>
    <x v="2"/>
    <d v="2018-06-27T00:00:00"/>
    <n v="2.4857022947652181E-4"/>
  </r>
  <r>
    <n v="41636"/>
    <s v="N"/>
    <d v="2018-08-14T00:00:00"/>
    <s v="Critical"/>
    <n v="25"/>
    <n v="423.15"/>
    <n v="0.05"/>
    <s v="Regular"/>
    <x v="483"/>
    <n v="16.98"/>
    <n v="7.78"/>
    <s v="MaryBeth Skach"/>
    <x v="1"/>
    <s v="Home Office"/>
    <x v="2"/>
    <x v="13"/>
    <x v="5"/>
    <d v="2018-08-16T00:00:00"/>
    <n v="2.4253480124282925E-4"/>
  </r>
  <r>
    <n v="15040"/>
    <s v="N"/>
    <d v="2018-12-04T00:00:00"/>
    <s v="Low"/>
    <n v="48"/>
    <n v="410.35"/>
    <n v="0.1"/>
    <s v="Express"/>
    <x v="484"/>
    <n v="9.11"/>
    <n v="2.15"/>
    <s v="Carl Weiss"/>
    <x v="1"/>
    <s v="Consumer"/>
    <x v="2"/>
    <x v="12"/>
    <x v="6"/>
    <d v="2018-12-08T00:00:00"/>
    <n v="2.351982882901926E-4"/>
  </r>
  <r>
    <n v="38084"/>
    <s v="N"/>
    <d v="2018-03-20T00:00:00"/>
    <s v="Not Specified"/>
    <n v="33"/>
    <n v="404.91"/>
    <n v="0.06"/>
    <s v="Regular"/>
    <x v="485"/>
    <n v="12.64"/>
    <n v="4.9800000000000004"/>
    <s v="Victoria Wilson"/>
    <x v="3"/>
    <s v="Home Office"/>
    <x v="1"/>
    <x v="9"/>
    <x v="5"/>
    <d v="2018-03-22T00:00:00"/>
    <n v="2.32080270285322E-4"/>
  </r>
  <r>
    <n v="28130"/>
    <s v="N"/>
    <d v="2018-07-30T00:00:00"/>
    <s v="Low"/>
    <n v="23"/>
    <n v="404.24"/>
    <n v="0.02"/>
    <s v="Express"/>
    <x v="486"/>
    <n v="15.99"/>
    <n v="13.18"/>
    <s v="Guy Thornton"/>
    <x v="3"/>
    <s v="Corporate"/>
    <x v="2"/>
    <x v="2"/>
    <x v="2"/>
    <d v="2018-08-03T00:00:00"/>
    <n v="2.3169624968545743E-4"/>
  </r>
  <r>
    <n v="24544"/>
    <s v="N"/>
    <d v="2018-01-26T00:00:00"/>
    <s v="High"/>
    <n v="15"/>
    <n v="403.71"/>
    <n v="0.03"/>
    <s v="Delivery Van"/>
    <x v="487"/>
    <n v="25.98"/>
    <n v="14.36"/>
    <s v="Tanja Norvell"/>
    <x v="1"/>
    <s v="Corporate"/>
    <x v="1"/>
    <x v="6"/>
    <x v="3"/>
    <d v="2018-01-27T00:00:00"/>
    <n v="2.313924721960123E-4"/>
  </r>
  <r>
    <n v="27813"/>
    <s v="N"/>
    <d v="2018-01-12T00:00:00"/>
    <s v="Medium"/>
    <n v="10"/>
    <n v="401.14"/>
    <n v="0.1"/>
    <s v="Regular"/>
    <x v="488"/>
    <n v="40.98"/>
    <n v="6.5"/>
    <s v="Liz Price"/>
    <x v="1"/>
    <s v="Consumer"/>
    <x v="0"/>
    <x v="7"/>
    <x v="2"/>
    <d v="2018-01-14T00:00:00"/>
    <n v="2.299194379547407E-4"/>
  </r>
  <r>
    <n v="15751"/>
    <s v="N"/>
    <d v="2018-08-15T00:00:00"/>
    <s v="Critical"/>
    <n v="21"/>
    <n v="397.73200000000003"/>
    <n v="0.01"/>
    <s v="Regular"/>
    <x v="489"/>
    <n v="20.99"/>
    <n v="0.99"/>
    <s v="Maya Herman"/>
    <x v="1"/>
    <s v="Corporate"/>
    <x v="0"/>
    <x v="10"/>
    <x v="5"/>
    <d v="2018-08-16T00:00:00"/>
    <n v="2.2796609138110122E-4"/>
  </r>
  <r>
    <n v="26855"/>
    <s v="N"/>
    <d v="2018-03-15T00:00:00"/>
    <s v="High"/>
    <n v="13"/>
    <n v="396.04"/>
    <n v="0.08"/>
    <s v="Regular"/>
    <x v="490"/>
    <n v="30.93"/>
    <n v="3.92"/>
    <s v="Naresj Patel"/>
    <x v="3"/>
    <s v="Small Business"/>
    <x v="1"/>
    <x v="9"/>
    <x v="5"/>
    <d v="2018-03-16T00:00:00"/>
    <n v="2.2699629607517456E-4"/>
  </r>
  <r>
    <n v="5984"/>
    <s v="N"/>
    <d v="2018-06-17T00:00:00"/>
    <s v="Low"/>
    <n v="37"/>
    <n v="394.62"/>
    <n v="0.06"/>
    <s v="Regular"/>
    <x v="491"/>
    <n v="10.89"/>
    <n v="4.5"/>
    <s v="Eric Barreto"/>
    <x v="1"/>
    <s v="Consumer"/>
    <x v="2"/>
    <x v="8"/>
    <x v="2"/>
    <d v="2018-06-22T00:00:00"/>
    <n v="2.2618240166949141E-4"/>
  </r>
  <r>
    <n v="40835"/>
    <s v="N"/>
    <d v="2018-11-24T00:00:00"/>
    <s v="High"/>
    <n v="26"/>
    <n v="393.59"/>
    <n v="0.06"/>
    <s v="Regular"/>
    <x v="492"/>
    <n v="15.01"/>
    <n v="8.4"/>
    <s v="Jennifer Braxton"/>
    <x v="0"/>
    <s v="Small Business"/>
    <x v="2"/>
    <x v="2"/>
    <x v="2"/>
    <d v="2018-11-26T00:00:00"/>
    <n v="2.2559204164283392E-4"/>
  </r>
  <r>
    <n v="38145"/>
    <s v="N"/>
    <d v="2018-09-12T00:00:00"/>
    <s v="Not Specified"/>
    <n v="8"/>
    <n v="387.17"/>
    <n v="0.01"/>
    <s v="Regular"/>
    <x v="493"/>
    <n v="45.98"/>
    <n v="4.8"/>
    <s v="Amy Cox"/>
    <x v="3"/>
    <s v="Small Business"/>
    <x v="1"/>
    <x v="9"/>
    <x v="6"/>
    <d v="2018-09-13T00:00:00"/>
    <n v="2.2191232186502709E-4"/>
  </r>
  <r>
    <n v="5921"/>
    <s v="N"/>
    <d v="2018-04-06T00:00:00"/>
    <s v="Low"/>
    <n v="27"/>
    <n v="384.74"/>
    <n v="0.01"/>
    <s v="Express"/>
    <x v="494"/>
    <n v="13.43"/>
    <n v="5.5"/>
    <s v="Maurice Satty"/>
    <x v="1"/>
    <s v="Corporate"/>
    <x v="2"/>
    <x v="4"/>
    <x v="2"/>
    <d v="2018-04-13T00:00:00"/>
    <n v="2.2051953073417497E-4"/>
  </r>
  <r>
    <n v="43813"/>
    <s v="N"/>
    <d v="2018-07-21T00:00:00"/>
    <s v="Not Specified"/>
    <n v="23"/>
    <n v="384.21"/>
    <n v="0.04"/>
    <s v="Regular"/>
    <x v="495"/>
    <n v="15.51"/>
    <n v="17.78"/>
    <s v="Carlos Meador"/>
    <x v="0"/>
    <s v="Corporate"/>
    <x v="2"/>
    <x v="4"/>
    <x v="2"/>
    <d v="2018-07-23T00:00:00"/>
    <n v="2.2021575324472983E-4"/>
  </r>
  <r>
    <n v="10434"/>
    <s v="N"/>
    <d v="2018-12-23T00:00:00"/>
    <s v="High"/>
    <n v="2"/>
    <n v="383.45"/>
    <n v="0.06"/>
    <s v="Delivery Van"/>
    <x v="496"/>
    <n v="180.98"/>
    <n v="26.2"/>
    <s v="Michelle Ellison"/>
    <x v="3"/>
    <s v="Small Business"/>
    <x v="1"/>
    <x v="6"/>
    <x v="3"/>
    <d v="2018-12-24T00:00:00"/>
    <n v="2.1978014778816703E-4"/>
  </r>
  <r>
    <n v="23877"/>
    <s v="N"/>
    <d v="2018-07-12T00:00:00"/>
    <s v="Not Specified"/>
    <n v="35"/>
    <n v="381.36"/>
    <n v="0"/>
    <s v="Express"/>
    <x v="497"/>
    <n v="10.01"/>
    <n v="1.99"/>
    <s v="Nicole Brennan"/>
    <x v="1"/>
    <s v="Home Office"/>
    <x v="0"/>
    <x v="7"/>
    <x v="5"/>
    <d v="2018-07-14T00:00:00"/>
    <n v="2.1858223278261934E-4"/>
  </r>
  <r>
    <n v="10530"/>
    <s v="N"/>
    <d v="2018-01-27T00:00:00"/>
    <s v="Medium"/>
    <n v="4"/>
    <n v="377.21300000000002"/>
    <n v="0.02"/>
    <s v="Regular"/>
    <x v="498"/>
    <n v="110.99"/>
    <n v="2.5"/>
    <s v="Victor Price"/>
    <x v="1"/>
    <s v="Consumer"/>
    <x v="0"/>
    <x v="10"/>
    <x v="2"/>
    <d v="2018-01-29T00:00:00"/>
    <n v="2.1620531721897995E-4"/>
  </r>
  <r>
    <n v="43399"/>
    <s v="N"/>
    <d v="2018-07-30T00:00:00"/>
    <s v="High"/>
    <n v="2"/>
    <n v="377.01600000000002"/>
    <n v="0.1"/>
    <s v="Delivery Van"/>
    <x v="499"/>
    <n v="218.75"/>
    <n v="69.64"/>
    <s v="Cari MacIntyre"/>
    <x v="3"/>
    <s v="Corporate"/>
    <x v="1"/>
    <x v="5"/>
    <x v="1"/>
    <d v="2018-08-01T00:00:00"/>
    <n v="2.1609240369931828E-4"/>
  </r>
  <r>
    <n v="30214"/>
    <s v="N"/>
    <d v="2018-10-04T00:00:00"/>
    <s v="Low"/>
    <n v="38"/>
    <n v="375.61"/>
    <n v="0.1"/>
    <s v="Express"/>
    <x v="500"/>
    <n v="10.44"/>
    <n v="5.75"/>
    <s v="Keith Dawkins"/>
    <x v="1"/>
    <s v="Home Office"/>
    <x v="2"/>
    <x v="2"/>
    <x v="2"/>
    <d v="2018-10-11T00:00:00"/>
    <n v="2.1528653360467707E-4"/>
  </r>
  <r>
    <n v="33959"/>
    <s v="N"/>
    <d v="2018-07-31T00:00:00"/>
    <s v="Critical"/>
    <n v="23"/>
    <n v="367.53"/>
    <n v="0.03"/>
    <s v="Delivery Van"/>
    <x v="501"/>
    <n v="15.23"/>
    <n v="27.75"/>
    <s v="Ben Peterman"/>
    <x v="0"/>
    <s v="Corporate"/>
    <x v="1"/>
    <x v="5"/>
    <x v="1"/>
    <d v="2018-08-01T00:00:00"/>
    <n v="2.1065535980332515E-4"/>
  </r>
  <r>
    <n v="32737"/>
    <s v="N"/>
    <d v="2018-10-28T00:00:00"/>
    <s v="High"/>
    <n v="14"/>
    <n v="367.11"/>
    <n v="0.09"/>
    <s v="Regular"/>
    <x v="502"/>
    <n v="28.53"/>
    <n v="1.49"/>
    <s v="Victoria Wilson"/>
    <x v="3"/>
    <s v="Home Office"/>
    <x v="2"/>
    <x v="2"/>
    <x v="2"/>
    <d v="2018-10-30T00:00:00"/>
    <n v="2.1041463047206677E-4"/>
  </r>
  <r>
    <n v="19975"/>
    <s v="N"/>
    <d v="2018-04-10T00:00:00"/>
    <s v="Not Specified"/>
    <n v="33"/>
    <n v="362.17"/>
    <n v="0.08"/>
    <s v="Regular"/>
    <x v="503"/>
    <n v="11.7"/>
    <n v="6.96"/>
    <s v="Emily Phan"/>
    <x v="0"/>
    <s v="Consumer"/>
    <x v="2"/>
    <x v="8"/>
    <x v="4"/>
    <d v="2018-04-13T00:00:00"/>
    <n v="2.0758319500440857E-4"/>
  </r>
  <r>
    <n v="35847"/>
    <s v="N"/>
    <d v="2018-01-30T00:00:00"/>
    <s v="Critical"/>
    <n v="23"/>
    <n v="361.65"/>
    <n v="0.08"/>
    <s v="Express"/>
    <x v="504"/>
    <n v="15.98"/>
    <n v="8.99"/>
    <s v="Eugene Barchas"/>
    <x v="2"/>
    <s v="Corporate"/>
    <x v="0"/>
    <x v="7"/>
    <x v="5"/>
    <d v="2018-01-30T00:00:00"/>
    <n v="2.0728514916570768E-4"/>
  </r>
  <r>
    <n v="15170"/>
    <s v="N"/>
    <d v="2018-03-18T00:00:00"/>
    <s v="Critical"/>
    <n v="19"/>
    <n v="356.46449999999999"/>
    <n v="0.01"/>
    <s v="Regular"/>
    <x v="505"/>
    <n v="20.99"/>
    <n v="4.8099999999999996"/>
    <s v="Thomas Boland"/>
    <x v="3"/>
    <s v="Corporate"/>
    <x v="0"/>
    <x v="10"/>
    <x v="4"/>
    <d v="2018-03-18T00:00:00"/>
    <n v="2.0431300167227819E-4"/>
  </r>
  <r>
    <n v="36706"/>
    <s v="N"/>
    <d v="2018-04-11T00:00:00"/>
    <s v="Not Specified"/>
    <n v="7"/>
    <n v="355.97"/>
    <n v="0.03"/>
    <s v="Regular"/>
    <x v="506"/>
    <n v="48.04"/>
    <n v="19.989999999999998"/>
    <s v="Brad Eason"/>
    <x v="3"/>
    <s v="Small Business"/>
    <x v="2"/>
    <x v="12"/>
    <x v="2"/>
    <d v="2018-04-13T00:00:00"/>
    <n v="2.0402957154297516E-4"/>
  </r>
  <r>
    <n v="36131"/>
    <s v="N"/>
    <d v="2018-05-17T00:00:00"/>
    <s v="High"/>
    <n v="43"/>
    <n v="354.96"/>
    <n v="7.0000000000000007E-2"/>
    <s v="Regular"/>
    <x v="507"/>
    <n v="8.34"/>
    <n v="1.43"/>
    <s v="Aleksandra Gannaway"/>
    <x v="1"/>
    <s v="Home Office"/>
    <x v="2"/>
    <x v="12"/>
    <x v="6"/>
    <d v="2018-05-19T00:00:00"/>
    <n v="2.0345067481780617E-4"/>
  </r>
  <r>
    <n v="37926"/>
    <s v="N"/>
    <d v="2018-09-08T00:00:00"/>
    <s v="Critical"/>
    <n v="31"/>
    <n v="353.25"/>
    <n v="0.02"/>
    <s v="Regular"/>
    <x v="508"/>
    <n v="11.55"/>
    <n v="2.36"/>
    <s v="Rick Hansen"/>
    <x v="1"/>
    <s v="Corporate"/>
    <x v="2"/>
    <x v="13"/>
    <x v="6"/>
    <d v="2018-09-10T00:00:00"/>
    <n v="2.0247056254053987E-4"/>
  </r>
  <r>
    <n v="27491"/>
    <s v="N"/>
    <d v="2018-04-09T00:00:00"/>
    <s v="Not Specified"/>
    <n v="36"/>
    <n v="350.71"/>
    <n v="0.02"/>
    <s v="Regular"/>
    <x v="509"/>
    <n v="9.77"/>
    <n v="6.02"/>
    <s v="Roy Collins"/>
    <x v="1"/>
    <s v="Corporate"/>
    <x v="1"/>
    <x v="9"/>
    <x v="4"/>
    <d v="2018-04-10T00:00:00"/>
    <n v="2.0101472325150099E-4"/>
  </r>
  <r>
    <n v="33888"/>
    <s v="N"/>
    <d v="2018-08-20T00:00:00"/>
    <s v="Not Specified"/>
    <n v="31"/>
    <n v="349.43"/>
    <n v="0.04"/>
    <s v="Regular"/>
    <x v="510"/>
    <n v="11.5"/>
    <n v="7.19"/>
    <s v="Heather Kirkland"/>
    <x v="2"/>
    <s v="Home Office"/>
    <x v="2"/>
    <x v="2"/>
    <x v="2"/>
    <d v="2018-08-23T00:00:00"/>
    <n v="2.0028107195623734E-4"/>
  </r>
  <r>
    <n v="41221"/>
    <s v="N"/>
    <d v="2018-09-12T00:00:00"/>
    <s v="Critical"/>
    <n v="4"/>
    <n v="345.57"/>
    <n v="0.06"/>
    <s v="Regular"/>
    <x v="511"/>
    <n v="80.98"/>
    <n v="35"/>
    <s v="Eugene Hildebrand"/>
    <x v="3"/>
    <s v="Home Office"/>
    <x v="2"/>
    <x v="4"/>
    <x v="0"/>
    <d v="2018-09-13T00:00:00"/>
    <n v="1.9806865476895783E-4"/>
  </r>
  <r>
    <n v="42022"/>
    <s v="N"/>
    <d v="2018-09-24T00:00:00"/>
    <s v="Medium"/>
    <n v="45"/>
    <n v="338.85"/>
    <n v="0.04"/>
    <s v="Regular"/>
    <x v="512"/>
    <n v="7.3"/>
    <n v="7.72"/>
    <s v="Eugene Hildebrand"/>
    <x v="3"/>
    <s v="Home Office"/>
    <x v="2"/>
    <x v="2"/>
    <x v="2"/>
    <d v="2018-09-25T00:00:00"/>
    <n v="1.9421698546882361E-4"/>
  </r>
  <r>
    <n v="26567"/>
    <s v="N"/>
    <d v="2018-09-04T00:00:00"/>
    <s v="Critical"/>
    <n v="22"/>
    <n v="338.52"/>
    <n v="0.21"/>
    <s v="Regular"/>
    <x v="513"/>
    <n v="14.98"/>
    <n v="8.99"/>
    <s v="Sylvia Foulston"/>
    <x v="2"/>
    <s v="Corporate"/>
    <x v="1"/>
    <x v="9"/>
    <x v="5"/>
    <d v="2018-09-05T00:00:00"/>
    <n v="1.940278409942634E-4"/>
  </r>
  <r>
    <n v="6979"/>
    <s v="Y"/>
    <d v="2018-02-27T00:00:00"/>
    <s v="Critical"/>
    <n v="28"/>
    <n v="334.89"/>
    <n v="0.03"/>
    <s v="Regular"/>
    <x v="514"/>
    <n v="11.99"/>
    <n v="5.99"/>
    <s v="Keith Dawkins"/>
    <x v="1"/>
    <s v="Home Office"/>
    <x v="0"/>
    <x v="0"/>
    <x v="4"/>
    <d v="2018-02-28T00:00:00"/>
    <n v="1.9194725177410161E-4"/>
  </r>
  <r>
    <n v="13635"/>
    <s v="N"/>
    <d v="2018-05-01T00:00:00"/>
    <s v="Critical"/>
    <n v="49"/>
    <n v="334.29"/>
    <n v="0.01"/>
    <s v="Regular"/>
    <x v="515"/>
    <n v="6.48"/>
    <n v="7.37"/>
    <s v="Randy Ferguson"/>
    <x v="1"/>
    <s v="Home Office"/>
    <x v="2"/>
    <x v="12"/>
    <x v="2"/>
    <d v="2018-05-03T00:00:00"/>
    <n v="1.9160335272944677E-4"/>
  </r>
  <r>
    <n v="11426"/>
    <s v="Y"/>
    <d v="2018-05-07T00:00:00"/>
    <s v="Medium"/>
    <n v="19"/>
    <n v="333.68"/>
    <n v="0.01"/>
    <s v="Regular"/>
    <x v="516"/>
    <n v="16.48"/>
    <n v="1.99"/>
    <s v="Laurel Beltran"/>
    <x v="1"/>
    <s v="Consumer"/>
    <x v="0"/>
    <x v="7"/>
    <x v="5"/>
    <d v="2018-05-08T00:00:00"/>
    <n v="1.9125372203404768E-4"/>
  </r>
  <r>
    <n v="25926"/>
    <s v="N"/>
    <d v="2018-11-20T00:00:00"/>
    <s v="High"/>
    <n v="23"/>
    <n v="331.54"/>
    <n v="0.05"/>
    <s v="Regular"/>
    <x v="517"/>
    <n v="14.27"/>
    <n v="7.27"/>
    <s v="Michelle Moray"/>
    <x v="1"/>
    <s v="Corporate"/>
    <x v="2"/>
    <x v="2"/>
    <x v="2"/>
    <d v="2018-11-22T00:00:00"/>
    <n v="1.9002714877477874E-4"/>
  </r>
  <r>
    <n v="40261"/>
    <s v="N"/>
    <d v="2018-11-04T00:00:00"/>
    <s v="Critical"/>
    <n v="36"/>
    <n v="331.37"/>
    <n v="0.03"/>
    <s v="Express"/>
    <x v="518"/>
    <n v="9.06"/>
    <n v="9.86"/>
    <s v="Evan Bailliet"/>
    <x v="1"/>
    <s v="Corporate"/>
    <x v="2"/>
    <x v="12"/>
    <x v="2"/>
    <d v="2018-11-06T00:00:00"/>
    <n v="1.8992971071212652E-4"/>
  </r>
  <r>
    <n v="22242"/>
    <s v="N"/>
    <d v="2018-06-15T00:00:00"/>
    <s v="Not Specified"/>
    <n v="50"/>
    <n v="329.91"/>
    <n v="0.04"/>
    <s v="Regular"/>
    <x v="519"/>
    <n v="6.48"/>
    <n v="9.5399999999999991"/>
    <s v="Noel Staavos"/>
    <x v="0"/>
    <s v="Home Office"/>
    <x v="2"/>
    <x v="12"/>
    <x v="2"/>
    <d v="2018-06-17T00:00:00"/>
    <n v="1.8909288970346642E-4"/>
  </r>
  <r>
    <n v="19042"/>
    <s v="N"/>
    <d v="2018-03-01T00:00:00"/>
    <s v="Critical"/>
    <n v="8"/>
    <n v="327.61"/>
    <n v="7.0000000000000007E-2"/>
    <s v="Regular"/>
    <x v="520"/>
    <n v="40.98"/>
    <n v="7.47"/>
    <s v="Evan Minnotte"/>
    <x v="0"/>
    <s v="Corporate"/>
    <x v="2"/>
    <x v="2"/>
    <x v="2"/>
    <d v="2018-03-02T00:00:00"/>
    <n v="1.877746100322895E-4"/>
  </r>
  <r>
    <n v="23008"/>
    <s v="N"/>
    <d v="2018-10-09T00:00:00"/>
    <s v="Critical"/>
    <n v="2"/>
    <n v="325.81"/>
    <n v="0.02"/>
    <s v="Express"/>
    <x v="521"/>
    <n v="152.47999999999999"/>
    <n v="6.5"/>
    <s v="Erin Ashbrook"/>
    <x v="3"/>
    <s v="Consumer"/>
    <x v="0"/>
    <x v="7"/>
    <x v="2"/>
    <d v="2018-10-11T00:00:00"/>
    <n v="1.8674291289832496E-4"/>
  </r>
  <r>
    <n v="30083"/>
    <s v="N"/>
    <d v="2018-01-08T00:00:00"/>
    <s v="Not Specified"/>
    <n v="23"/>
    <n v="324.27999999999997"/>
    <n v="7.0000000000000007E-2"/>
    <s v="Regular"/>
    <x v="522"/>
    <n v="14.56"/>
    <n v="3.5"/>
    <s v="Luke Schmidt"/>
    <x v="1"/>
    <s v="Home Office"/>
    <x v="2"/>
    <x v="8"/>
    <x v="2"/>
    <d v="2018-01-09T00:00:00"/>
    <n v="1.8586597033445508E-4"/>
  </r>
  <r>
    <n v="32869"/>
    <s v="N"/>
    <d v="2018-03-27T00:00:00"/>
    <s v="Medium"/>
    <n v="41"/>
    <n v="322.02999999999997"/>
    <n v="0.06"/>
    <s v="Regular"/>
    <x v="523"/>
    <n v="8.1199999999999992"/>
    <n v="2.83"/>
    <s v="Christopher Schild"/>
    <x v="0"/>
    <s v="Corporate"/>
    <x v="0"/>
    <x v="7"/>
    <x v="5"/>
    <d v="2018-03-28T00:00:00"/>
    <n v="1.8457634891699942E-4"/>
  </r>
  <r>
    <n v="44002"/>
    <s v="N"/>
    <d v="2018-02-07T00:00:00"/>
    <s v="Medium"/>
    <n v="46"/>
    <n v="320.93"/>
    <n v="0.05"/>
    <s v="Regular"/>
    <x v="524"/>
    <n v="6.68"/>
    <n v="5.66"/>
    <s v="John Lee"/>
    <x v="1"/>
    <s v="Corporate"/>
    <x v="2"/>
    <x v="12"/>
    <x v="2"/>
    <d v="2018-02-09T00:00:00"/>
    <n v="1.8394586733513221E-4"/>
  </r>
  <r>
    <n v="13280"/>
    <s v="N"/>
    <d v="2018-09-11T00:00:00"/>
    <s v="High"/>
    <n v="49"/>
    <n v="318.75850000000003"/>
    <n v="0.1"/>
    <s v="Regular"/>
    <x v="525"/>
    <n v="7.99"/>
    <n v="5.03"/>
    <s v="Grant Carroll"/>
    <x v="2"/>
    <s v="Small Business"/>
    <x v="0"/>
    <x v="10"/>
    <x v="4"/>
    <d v="2018-09-12T00:00:00"/>
    <n v="1.8270123937601891E-4"/>
  </r>
  <r>
    <n v="2373"/>
    <s v="N"/>
    <d v="2018-03-11T00:00:00"/>
    <s v="Not Specified"/>
    <n v="36"/>
    <n v="317.58999999999997"/>
    <n v="0.06"/>
    <s v="Regular"/>
    <x v="526"/>
    <n v="8.6"/>
    <n v="6.19"/>
    <s v="Craig Carroll"/>
    <x v="3"/>
    <s v="Corporate"/>
    <x v="2"/>
    <x v="2"/>
    <x v="2"/>
    <d v="2018-03-12T00:00:00"/>
    <n v="1.8203149598655356E-4"/>
  </r>
  <r>
    <n v="32037"/>
    <s v="N"/>
    <d v="2018-02-16T00:00:00"/>
    <s v="Low"/>
    <n v="37"/>
    <n v="311.66000000000003"/>
    <n v="0.04"/>
    <s v="Regular"/>
    <x v="527"/>
    <n v="8.6"/>
    <n v="6.19"/>
    <s v="Edward Becker"/>
    <x v="3"/>
    <s v="Home Office"/>
    <x v="2"/>
    <x v="2"/>
    <x v="2"/>
    <d v="2018-02-23T00:00:00"/>
    <n v="1.7863262709521489E-4"/>
  </r>
  <r>
    <n v="13542"/>
    <s v="N"/>
    <d v="2018-03-08T00:00:00"/>
    <s v="Low"/>
    <n v="33"/>
    <n v="310.44"/>
    <n v="0.03"/>
    <s v="Regular"/>
    <x v="528"/>
    <n v="8.74"/>
    <n v="8.2899999999999991"/>
    <s v="John Huston"/>
    <x v="1"/>
    <s v="Consumer"/>
    <x v="2"/>
    <x v="11"/>
    <x v="2"/>
    <d v="2018-03-08T00:00:00"/>
    <n v="1.7793336570441669E-4"/>
  </r>
  <r>
    <n v="45218"/>
    <s v="N"/>
    <d v="2018-05-10T00:00:00"/>
    <s v="Low"/>
    <n v="49"/>
    <n v="309.45999999999998"/>
    <n v="0.06"/>
    <s v="Regular"/>
    <x v="529"/>
    <n v="6.48"/>
    <n v="2.74"/>
    <s v="Robert Waldorf"/>
    <x v="3"/>
    <s v="Home Office"/>
    <x v="0"/>
    <x v="7"/>
    <x v="5"/>
    <d v="2018-05-12T00:00:00"/>
    <n v="1.7737166393148044E-4"/>
  </r>
  <r>
    <n v="12099"/>
    <s v="N"/>
    <d v="2018-09-11T00:00:00"/>
    <s v="Critical"/>
    <n v="48"/>
    <n v="308.81"/>
    <n v="0.01"/>
    <s v="Regular"/>
    <x v="530"/>
    <n v="6.35"/>
    <n v="1.02"/>
    <s v="Cindy Stewart"/>
    <x v="1"/>
    <s v="Corporate"/>
    <x v="2"/>
    <x v="12"/>
    <x v="6"/>
    <d v="2018-09-13T00:00:00"/>
    <n v="1.7699910663310437E-4"/>
  </r>
  <r>
    <n v="36999"/>
    <s v="Y"/>
    <d v="2018-12-12T00:00:00"/>
    <s v="Medium"/>
    <n v="3"/>
    <n v="306.62049999999999"/>
    <n v="0.08"/>
    <s v="Express"/>
    <x v="531"/>
    <n v="115.99"/>
    <n v="5.99"/>
    <s v="Cari MacIntyre"/>
    <x v="3"/>
    <s v="Corporate"/>
    <x v="0"/>
    <x v="10"/>
    <x v="2"/>
    <d v="2018-12-13T00:00:00"/>
    <n v="1.7574416170265138E-4"/>
  </r>
  <r>
    <n v="23652"/>
    <s v="N"/>
    <d v="2018-08-30T00:00:00"/>
    <s v="Not Specified"/>
    <n v="27"/>
    <n v="305.48"/>
    <n v="0.1"/>
    <s v="Regular"/>
    <x v="532"/>
    <n v="11.55"/>
    <n v="2.36"/>
    <s v="Sara Luxemburg"/>
    <x v="1"/>
    <s v="Small Business"/>
    <x v="2"/>
    <x v="13"/>
    <x v="6"/>
    <d v="2018-08-30T00:00:00"/>
    <n v="1.7509046693526997E-4"/>
  </r>
  <r>
    <n v="12224"/>
    <s v="N"/>
    <d v="2018-12-12T00:00:00"/>
    <s v="High"/>
    <n v="2"/>
    <n v="302.91000000000003"/>
    <n v="0.04"/>
    <s v="Delivery Van"/>
    <x v="533"/>
    <n v="124.49"/>
    <n v="51.94"/>
    <s v="Joni Blumstein"/>
    <x v="3"/>
    <s v="Consumer"/>
    <x v="1"/>
    <x v="5"/>
    <x v="1"/>
    <d v="2018-12-14T00:00:00"/>
    <n v="1.736174326939984E-4"/>
  </r>
  <r>
    <n v="1891"/>
    <s v="N"/>
    <d v="2018-12-14T00:00:00"/>
    <s v="Low"/>
    <n v="3"/>
    <n v="302.36"/>
    <n v="0.09"/>
    <s v="Regular"/>
    <x v="534"/>
    <n v="107.53"/>
    <n v="5.81"/>
    <s v="Jeremy Ellison"/>
    <x v="3"/>
    <s v="Small Business"/>
    <x v="1"/>
    <x v="9"/>
    <x v="4"/>
    <d v="2018-12-16T00:00:00"/>
    <n v="1.7330219190306477E-4"/>
  </r>
  <r>
    <n v="10272"/>
    <s v="N"/>
    <d v="2018-01-17T00:00:00"/>
    <s v="Medium"/>
    <n v="3"/>
    <n v="299.08"/>
    <n v="0.03"/>
    <s v="Regular"/>
    <x v="535"/>
    <n v="90.48"/>
    <n v="19.989999999999998"/>
    <s v="Katherine Ducich"/>
    <x v="1"/>
    <s v="Corporate"/>
    <x v="2"/>
    <x v="11"/>
    <x v="2"/>
    <d v="2018-01-19T00:00:00"/>
    <n v="1.714222104589516E-4"/>
  </r>
  <r>
    <n v="37987"/>
    <s v="N"/>
    <d v="2018-07-03T00:00:00"/>
    <s v="High"/>
    <n v="26"/>
    <n v="299.07"/>
    <n v="0.05"/>
    <s v="Regular"/>
    <x v="536"/>
    <n v="12.53"/>
    <n v="0.49"/>
    <s v="Michael Moore"/>
    <x v="1"/>
    <s v="Corporate"/>
    <x v="2"/>
    <x v="14"/>
    <x v="2"/>
    <d v="2018-07-04T00:00:00"/>
    <n v="1.7141647880820738E-4"/>
  </r>
  <r>
    <n v="25541"/>
    <s v="N"/>
    <d v="2018-01-13T00:00:00"/>
    <s v="Low"/>
    <n v="50"/>
    <n v="297.76"/>
    <n v="7.0000000000000007E-2"/>
    <s v="Regular"/>
    <x v="537"/>
    <n v="5.98"/>
    <n v="5.79"/>
    <s v="Mike Gockenbach"/>
    <x v="1"/>
    <s v="Consumer"/>
    <x v="2"/>
    <x v="12"/>
    <x v="2"/>
    <d v="2018-01-15T00:00:00"/>
    <n v="1.7066563256071097E-4"/>
  </r>
  <r>
    <n v="8132"/>
    <s v="N"/>
    <d v="2018-05-14T00:00:00"/>
    <s v="Low"/>
    <n v="45"/>
    <n v="294.86"/>
    <n v="7.0000000000000007E-2"/>
    <s v="Regular"/>
    <x v="538"/>
    <n v="6.68"/>
    <n v="6.92"/>
    <s v="Benjamin Farhat"/>
    <x v="1"/>
    <s v="Home Office"/>
    <x v="2"/>
    <x v="12"/>
    <x v="2"/>
    <d v="2018-05-21T00:00:00"/>
    <n v="1.6900345384487922E-4"/>
  </r>
  <r>
    <n v="4516"/>
    <s v="N"/>
    <d v="2018-03-28T00:00:00"/>
    <s v="Medium"/>
    <n v="42"/>
    <n v="294.77999999999997"/>
    <n v="0.05"/>
    <s v="Regular"/>
    <x v="539"/>
    <n v="6.68"/>
    <n v="6.93"/>
    <s v="Ryan Crowe"/>
    <x v="1"/>
    <s v="Small Business"/>
    <x v="2"/>
    <x v="12"/>
    <x v="2"/>
    <d v="2018-03-29T00:00:00"/>
    <n v="1.6895760063892522E-4"/>
  </r>
  <r>
    <n v="13479"/>
    <s v="N"/>
    <d v="2018-12-04T00:00:00"/>
    <s v="High"/>
    <n v="3"/>
    <n v="292.95999999999998"/>
    <n v="0.09"/>
    <s v="Regular"/>
    <x v="540"/>
    <n v="99.99"/>
    <n v="19.989999999999998"/>
    <s v="Erin Ashbrook"/>
    <x v="3"/>
    <s v="Consumer"/>
    <x v="0"/>
    <x v="7"/>
    <x v="2"/>
    <d v="2018-12-06T00:00:00"/>
    <n v="1.6791444020347219E-4"/>
  </r>
  <r>
    <n v="40928"/>
    <s v="N"/>
    <d v="2018-09-12T00:00:00"/>
    <s v="Low"/>
    <n v="4"/>
    <n v="292.34050000000002"/>
    <n v="0.01"/>
    <s v="Regular"/>
    <x v="541"/>
    <n v="85.99"/>
    <n v="0.99"/>
    <s v="Patrick Ryan"/>
    <x v="1"/>
    <s v="Corporate"/>
    <x v="0"/>
    <x v="10"/>
    <x v="6"/>
    <d v="2018-09-17T00:00:00"/>
    <n v="1.675593644398661E-4"/>
  </r>
  <r>
    <n v="21479"/>
    <s v="N"/>
    <d v="2018-08-28T00:00:00"/>
    <s v="Medium"/>
    <n v="41"/>
    <n v="291.16000000000003"/>
    <n v="0.01"/>
    <s v="Express"/>
    <x v="542"/>
    <n v="6.48"/>
    <n v="6.57"/>
    <s v="Patrick O'Donnell"/>
    <x v="3"/>
    <s v="Home Office"/>
    <x v="2"/>
    <x v="12"/>
    <x v="2"/>
    <d v="2018-08-29T00:00:00"/>
    <n v="1.6688274306950768E-4"/>
  </r>
  <r>
    <n v="18147"/>
    <s v="N"/>
    <d v="2018-07-17T00:00:00"/>
    <s v="Not Specified"/>
    <n v="50"/>
    <n v="290.91000000000003"/>
    <n v="0.06"/>
    <s v="Regular"/>
    <x v="543"/>
    <n v="5.78"/>
    <n v="5.67"/>
    <s v="Bruce Degenhardt"/>
    <x v="1"/>
    <s v="Home Office"/>
    <x v="2"/>
    <x v="12"/>
    <x v="2"/>
    <d v="2018-07-18T00:00:00"/>
    <n v="1.6673945180090149E-4"/>
  </r>
  <r>
    <n v="33699"/>
    <s v="N"/>
    <d v="2018-07-26T00:00:00"/>
    <s v="Low"/>
    <n v="18"/>
    <n v="290.07"/>
    <n v="7.0000000000000007E-2"/>
    <s v="Regular"/>
    <x v="544"/>
    <n v="16.739999999999998"/>
    <n v="7.04"/>
    <s v="Troy Staebel"/>
    <x v="0"/>
    <s v="Small Business"/>
    <x v="2"/>
    <x v="4"/>
    <x v="2"/>
    <d v="2018-08-02T00:00:00"/>
    <n v="1.6625799313838471E-4"/>
  </r>
  <r>
    <n v="5572"/>
    <s v="N"/>
    <d v="2018-07-16T00:00:00"/>
    <s v="High"/>
    <n v="37"/>
    <n v="288.55"/>
    <n v="0.03"/>
    <s v="Regular"/>
    <x v="545"/>
    <n v="7.37"/>
    <n v="5.53"/>
    <s v="Anna Gayman"/>
    <x v="3"/>
    <s v="Corporate"/>
    <x v="0"/>
    <x v="7"/>
    <x v="5"/>
    <d v="2018-07-18T00:00:00"/>
    <n v="1.653867822252591E-4"/>
  </r>
  <r>
    <n v="42631"/>
    <s v="N"/>
    <d v="2018-05-09T00:00:00"/>
    <s v="High"/>
    <n v="44"/>
    <n v="287.22000000000003"/>
    <n v="0.06"/>
    <s v="Regular"/>
    <x v="546"/>
    <n v="6.68"/>
    <n v="5.41"/>
    <s v="Jeremy Lonsdale"/>
    <x v="1"/>
    <s v="Corporate"/>
    <x v="2"/>
    <x v="12"/>
    <x v="2"/>
    <d v="2018-05-10T00:00:00"/>
    <n v="1.6462447267627419E-4"/>
  </r>
  <r>
    <n v="37825"/>
    <s v="N"/>
    <d v="2018-07-22T00:00:00"/>
    <s v="Low"/>
    <n v="41"/>
    <n v="286.75"/>
    <n v="0.06"/>
    <s v="Regular"/>
    <x v="547"/>
    <n v="6.98"/>
    <n v="1.6"/>
    <s v="Matt Collister"/>
    <x v="1"/>
    <s v="Home Office"/>
    <x v="2"/>
    <x v="12"/>
    <x v="6"/>
    <d v="2018-07-29T00:00:00"/>
    <n v="1.6435508509129456E-4"/>
  </r>
  <r>
    <n v="31877"/>
    <s v="N"/>
    <d v="2018-06-29T00:00:00"/>
    <s v="Medium"/>
    <n v="34"/>
    <n v="285.06"/>
    <n v="0.08"/>
    <s v="Regular"/>
    <x v="548"/>
    <n v="8.3699999999999992"/>
    <n v="10.16"/>
    <s v="Duane Huffman"/>
    <x v="3"/>
    <s v="Consumer"/>
    <x v="1"/>
    <x v="9"/>
    <x v="0"/>
    <d v="2018-06-29T00:00:00"/>
    <n v="1.6338643611551676E-4"/>
  </r>
  <r>
    <n v="34880"/>
    <s v="N"/>
    <d v="2018-09-16T00:00:00"/>
    <s v="High"/>
    <n v="44"/>
    <n v="284.38"/>
    <n v="0.04"/>
    <s v="Regular"/>
    <x v="549"/>
    <n v="6.48"/>
    <n v="5.19"/>
    <s v="Philip Brown"/>
    <x v="0"/>
    <s v="Home Office"/>
    <x v="2"/>
    <x v="12"/>
    <x v="2"/>
    <d v="2018-09-17T00:00:00"/>
    <n v="1.6299668386490792E-4"/>
  </r>
  <r>
    <n v="11585"/>
    <s v="N"/>
    <d v="2018-03-15T00:00:00"/>
    <s v="Medium"/>
    <n v="17"/>
    <n v="281.83999999999997"/>
    <n v="0.1"/>
    <s v="Regular"/>
    <x v="550"/>
    <n v="17.98"/>
    <n v="4"/>
    <s v="Chuck Sachs"/>
    <x v="0"/>
    <s v="Consumer"/>
    <x v="0"/>
    <x v="7"/>
    <x v="2"/>
    <d v="2018-03-16T00:00:00"/>
    <n v="1.6154084457586907E-4"/>
  </r>
  <r>
    <n v="13735"/>
    <s v="N"/>
    <d v="2018-05-21T00:00:00"/>
    <s v="Medium"/>
    <n v="36"/>
    <n v="281.70999999999998"/>
    <n v="0.02"/>
    <s v="Regular"/>
    <x v="551"/>
    <n v="7.64"/>
    <n v="1.39"/>
    <s v="Edward Becker"/>
    <x v="3"/>
    <s v="Home Office"/>
    <x v="2"/>
    <x v="11"/>
    <x v="2"/>
    <d v="2018-05-23T00:00:00"/>
    <n v="1.6146633311619387E-4"/>
  </r>
  <r>
    <n v="29287"/>
    <s v="N"/>
    <d v="2018-07-02T00:00:00"/>
    <s v="High"/>
    <n v="50"/>
    <n v="281.39"/>
    <n v="0.1"/>
    <s v="Regular"/>
    <x v="552"/>
    <n v="5.74"/>
    <n v="5.01"/>
    <s v="Edward Hooks"/>
    <x v="2"/>
    <s v="Consumer"/>
    <x v="2"/>
    <x v="2"/>
    <x v="2"/>
    <d v="2018-07-04T00:00:00"/>
    <n v="1.6128292029237795E-4"/>
  </r>
  <r>
    <n v="21286"/>
    <s v="Y"/>
    <d v="2018-05-16T00:00:00"/>
    <s v="Critical"/>
    <n v="17"/>
    <n v="280.39"/>
    <n v="0.02"/>
    <s v="Express"/>
    <x v="553"/>
    <n v="14.42"/>
    <n v="6.75"/>
    <s v="Denny Ordway"/>
    <x v="1"/>
    <s v="Small Business"/>
    <x v="2"/>
    <x v="8"/>
    <x v="4"/>
    <d v="2018-05-17T00:00:00"/>
    <n v="1.6070975521795321E-4"/>
  </r>
  <r>
    <n v="21091"/>
    <s v="N"/>
    <d v="2018-12-12T00:00:00"/>
    <s v="High"/>
    <n v="32"/>
    <n v="270.73"/>
    <n v="0.1"/>
    <s v="Express"/>
    <x v="554"/>
    <n v="8.8800000000000008"/>
    <n v="6.28"/>
    <s v="Bill Donatelli"/>
    <x v="3"/>
    <s v="Corporate"/>
    <x v="2"/>
    <x v="2"/>
    <x v="2"/>
    <d v="2018-12-14T00:00:00"/>
    <n v="1.5517298059901022E-4"/>
  </r>
  <r>
    <n v="224"/>
    <s v="N"/>
    <d v="2018-06-17T00:00:00"/>
    <s v="Not Specified"/>
    <n v="44"/>
    <n v="267.85000000000002"/>
    <n v="0.04"/>
    <s v="Regular"/>
    <x v="555"/>
    <n v="5.98"/>
    <n v="5.15"/>
    <s v="Bart Folk"/>
    <x v="1"/>
    <s v="Corporate"/>
    <x v="2"/>
    <x v="12"/>
    <x v="2"/>
    <d v="2018-06-18T00:00:00"/>
    <n v="1.5352226518466696E-4"/>
  </r>
  <r>
    <n v="19232"/>
    <s v="N"/>
    <d v="2018-07-12T00:00:00"/>
    <s v="Low"/>
    <n v="43"/>
    <n v="265.38"/>
    <n v="0.04"/>
    <s v="Regular"/>
    <x v="556"/>
    <n v="6.24"/>
    <n v="5.22"/>
    <s v="Cynthia Arntzen"/>
    <x v="1"/>
    <s v="Small Business"/>
    <x v="1"/>
    <x v="9"/>
    <x v="2"/>
    <d v="2018-07-17T00:00:00"/>
    <n v="1.5210654745083783E-4"/>
  </r>
  <r>
    <n v="42242"/>
    <s v="N"/>
    <d v="2018-04-01T00:00:00"/>
    <s v="Not Specified"/>
    <n v="23"/>
    <n v="265.31"/>
    <n v="0.09"/>
    <s v="Express"/>
    <x v="557"/>
    <n v="11.5"/>
    <n v="7.19"/>
    <s v="Thomas Boland"/>
    <x v="3"/>
    <s v="Corporate"/>
    <x v="2"/>
    <x v="2"/>
    <x v="2"/>
    <d v="2018-04-02T00:00:00"/>
    <n v="1.5206642589562811E-4"/>
  </r>
  <r>
    <n v="33797"/>
    <s v="N"/>
    <d v="2018-01-11T00:00:00"/>
    <s v="Not Specified"/>
    <n v="18"/>
    <n v="262.94"/>
    <n v="0.06"/>
    <s v="Regular"/>
    <x v="558"/>
    <n v="14.42"/>
    <n v="6.75"/>
    <s v="Bradley Drucker"/>
    <x v="0"/>
    <s v="Small Business"/>
    <x v="2"/>
    <x v="8"/>
    <x v="4"/>
    <d v="2018-01-12T00:00:00"/>
    <n v="1.5070802466924147E-4"/>
  </r>
  <r>
    <n v="10658"/>
    <s v="N"/>
    <d v="2018-08-27T00:00:00"/>
    <s v="Low"/>
    <n v="31"/>
    <n v="262.54000000000002"/>
    <n v="0.04"/>
    <s v="Regular"/>
    <x v="559"/>
    <n v="8.5"/>
    <n v="1.99"/>
    <s v="Joni Wasserman"/>
    <x v="1"/>
    <s v="Consumer"/>
    <x v="0"/>
    <x v="7"/>
    <x v="5"/>
    <d v="2018-08-31T00:00:00"/>
    <n v="1.5047875863947159E-4"/>
  </r>
  <r>
    <n v="44002"/>
    <s v="N"/>
    <d v="2018-02-07T00:00:00"/>
    <s v="Medium"/>
    <n v="14"/>
    <n v="261.85000000000002"/>
    <n v="0.03"/>
    <s v="Regular"/>
    <x v="560"/>
    <n v="17.7"/>
    <n v="9.4700000000000006"/>
    <s v="John Lee"/>
    <x v="1"/>
    <s v="Corporate"/>
    <x v="2"/>
    <x v="4"/>
    <x v="2"/>
    <d v="2018-02-07T00:00:00"/>
    <n v="1.5008327473811851E-4"/>
  </r>
  <r>
    <n v="7364"/>
    <s v="Y"/>
    <d v="2018-05-08T00:00:00"/>
    <s v="High"/>
    <n v="15"/>
    <n v="260.39"/>
    <n v="0.09"/>
    <s v="Regular"/>
    <x v="561"/>
    <n v="16.98"/>
    <n v="12.39"/>
    <s v="Mary Zewe"/>
    <x v="1"/>
    <s v="Corporate"/>
    <x v="2"/>
    <x v="11"/>
    <x v="2"/>
    <d v="2018-05-10T00:00:00"/>
    <n v="1.4924645372945837E-4"/>
  </r>
  <r>
    <n v="3585"/>
    <s v="N"/>
    <d v="2018-11-22T00:00:00"/>
    <s v="High"/>
    <n v="27"/>
    <n v="259.72000000000003"/>
    <n v="7.0000000000000007E-2"/>
    <s v="Regular"/>
    <x v="562"/>
    <n v="10.06"/>
    <n v="2.06"/>
    <s v="Ann Blume"/>
    <x v="3"/>
    <s v="Corporate"/>
    <x v="2"/>
    <x v="12"/>
    <x v="6"/>
    <d v="2018-11-22T00:00:00"/>
    <n v="1.4886243312959384E-4"/>
  </r>
  <r>
    <n v="25953"/>
    <s v="N"/>
    <d v="2018-09-27T00:00:00"/>
    <s v="Critical"/>
    <n v="27"/>
    <n v="258.54000000000002"/>
    <n v="0.1"/>
    <s v="Regular"/>
    <x v="563"/>
    <n v="9.85"/>
    <n v="4.82"/>
    <s v="Liz Carlisle"/>
    <x v="1"/>
    <s v="Corporate"/>
    <x v="2"/>
    <x v="13"/>
    <x v="6"/>
    <d v="2018-09-28T00:00:00"/>
    <n v="1.4818609834177263E-4"/>
  </r>
  <r>
    <n v="15270"/>
    <s v="N"/>
    <d v="2018-01-31T00:00:00"/>
    <s v="Not Specified"/>
    <n v="36"/>
    <n v="257.91000000000003"/>
    <n v="0.12"/>
    <s v="Regular"/>
    <x v="564"/>
    <n v="6.98"/>
    <n v="1.6"/>
    <s v="Maria Zettner"/>
    <x v="1"/>
    <s v="Corporate"/>
    <x v="2"/>
    <x v="12"/>
    <x v="6"/>
    <d v="2018-02-02T00:00:00"/>
    <n v="1.4782500434488505E-4"/>
  </r>
  <r>
    <n v="42631"/>
    <s v="N"/>
    <d v="2018-05-09T00:00:00"/>
    <s v="High"/>
    <n v="41"/>
    <n v="257.66000000000003"/>
    <n v="0.05"/>
    <s v="Regular"/>
    <x v="565"/>
    <n v="6.48"/>
    <n v="2.74"/>
    <s v="Jeremy Lonsdale"/>
    <x v="1"/>
    <s v="Corporate"/>
    <x v="0"/>
    <x v="7"/>
    <x v="5"/>
    <d v="2018-05-09T00:00:00"/>
    <n v="1.4768171307627886E-4"/>
  </r>
  <r>
    <n v="25601"/>
    <s v="N"/>
    <d v="2018-01-05T00:00:00"/>
    <s v="Medium"/>
    <n v="43"/>
    <n v="257.41000000000003"/>
    <n v="0.09"/>
    <s v="Regular"/>
    <x v="566"/>
    <n v="5.98"/>
    <n v="4.6900000000000004"/>
    <s v="Valerie Dominguez"/>
    <x v="1"/>
    <s v="Corporate"/>
    <x v="2"/>
    <x v="4"/>
    <x v="2"/>
    <d v="2018-01-06T00:00:00"/>
    <n v="1.4753842180767268E-4"/>
  </r>
  <r>
    <n v="13408"/>
    <s v="N"/>
    <d v="2018-02-14T00:00:00"/>
    <s v="Low"/>
    <n v="4"/>
    <n v="256.77"/>
    <n v="0.04"/>
    <s v="Regular"/>
    <x v="567"/>
    <n v="60.65"/>
    <n v="12.23"/>
    <s v="Joni Blumstein"/>
    <x v="3"/>
    <s v="Home Office"/>
    <x v="1"/>
    <x v="9"/>
    <x v="4"/>
    <d v="2018-02-16T00:00:00"/>
    <n v="1.471715961600408E-4"/>
  </r>
  <r>
    <n v="19078"/>
    <s v="Y"/>
    <d v="2018-07-27T00:00:00"/>
    <s v="Critical"/>
    <n v="21"/>
    <n v="256.12"/>
    <n v="0.03"/>
    <s v="Regular"/>
    <x v="568"/>
    <n v="11.97"/>
    <n v="4.9800000000000004"/>
    <s v="Brendan Dodson"/>
    <x v="2"/>
    <s v="Corporate"/>
    <x v="2"/>
    <x v="8"/>
    <x v="2"/>
    <d v="2018-07-28T00:00:00"/>
    <n v="1.4679903886166473E-4"/>
  </r>
  <r>
    <n v="41216"/>
    <s v="N"/>
    <d v="2018-07-01T00:00:00"/>
    <s v="Not Specified"/>
    <n v="8"/>
    <n v="253.26"/>
    <n v="0.02"/>
    <s v="Regular"/>
    <x v="569"/>
    <n v="29.17"/>
    <n v="6.27"/>
    <s v="Kean Jones"/>
    <x v="1"/>
    <s v="Home Office"/>
    <x v="2"/>
    <x v="2"/>
    <x v="2"/>
    <d v="2018-07-02T00:00:00"/>
    <n v="1.4515978674880996E-4"/>
  </r>
  <r>
    <n v="16451"/>
    <s v="N"/>
    <d v="2018-07-22T00:00:00"/>
    <s v="Not Specified"/>
    <n v="9"/>
    <n v="252.79"/>
    <n v="0.09"/>
    <s v="Regular"/>
    <x v="570"/>
    <n v="30.56"/>
    <n v="2.99"/>
    <s v="Don Jones"/>
    <x v="2"/>
    <s v="Corporate"/>
    <x v="2"/>
    <x v="2"/>
    <x v="2"/>
    <d v="2018-07-23T00:00:00"/>
    <n v="1.4489039916383036E-4"/>
  </r>
  <r>
    <n v="25831"/>
    <s v="N"/>
    <d v="2018-09-14T00:00:00"/>
    <s v="Medium"/>
    <n v="6"/>
    <n v="250.376"/>
    <n v="0.01"/>
    <s v="Regular"/>
    <x v="571"/>
    <n v="45.99"/>
    <n v="4.99"/>
    <s v="Tracy Blumstein"/>
    <x v="1"/>
    <s v="Home Office"/>
    <x v="0"/>
    <x v="10"/>
    <x v="2"/>
    <d v="2018-09-16T00:00:00"/>
    <n v="1.4350677867416901E-4"/>
  </r>
  <r>
    <n v="28259"/>
    <s v="N"/>
    <d v="2018-11-04T00:00:00"/>
    <s v="High"/>
    <n v="22"/>
    <n v="249.24"/>
    <n v="0.06"/>
    <s v="Regular"/>
    <x v="572"/>
    <n v="10.97"/>
    <n v="6.5"/>
    <s v="Thea Hudgings"/>
    <x v="1"/>
    <s v="Consumer"/>
    <x v="0"/>
    <x v="7"/>
    <x v="2"/>
    <d v="2018-11-06T00:00:00"/>
    <n v="1.4285566314962251E-4"/>
  </r>
  <r>
    <n v="31781"/>
    <s v="N"/>
    <d v="2018-01-16T00:00:00"/>
    <s v="Medium"/>
    <n v="46"/>
    <n v="249.02"/>
    <n v="0.1"/>
    <s v="Regular"/>
    <x v="573"/>
    <n v="5.81"/>
    <n v="8.49"/>
    <s v="Sylvia Foulston"/>
    <x v="2"/>
    <s v="Corporate"/>
    <x v="2"/>
    <x v="2"/>
    <x v="2"/>
    <d v="2018-01-17T00:00:00"/>
    <n v="1.4272956683324909E-4"/>
  </r>
  <r>
    <n v="2756"/>
    <s v="N"/>
    <d v="2018-04-17T00:00:00"/>
    <s v="Critical"/>
    <n v="42"/>
    <n v="248.54"/>
    <n v="7.0000000000000007E-2"/>
    <s v="Regular"/>
    <x v="574"/>
    <n v="6.3"/>
    <n v="0.5"/>
    <s v="Denny Ordway"/>
    <x v="1"/>
    <s v="Small Business"/>
    <x v="2"/>
    <x v="14"/>
    <x v="2"/>
    <d v="2018-04-17T00:00:00"/>
    <n v="1.4245444759752518E-4"/>
  </r>
  <r>
    <n v="20069"/>
    <s v="N"/>
    <d v="2018-09-26T00:00:00"/>
    <s v="Critical"/>
    <n v="6"/>
    <n v="247.15"/>
    <n v="7.0000000000000007E-2"/>
    <s v="Regular"/>
    <x v="575"/>
    <n v="40.89"/>
    <n v="18.98"/>
    <s v="Jack Garza"/>
    <x v="1"/>
    <s v="Corporate"/>
    <x v="1"/>
    <x v="9"/>
    <x v="2"/>
    <d v="2018-09-28T00:00:00"/>
    <n v="1.4165774814407482E-4"/>
  </r>
  <r>
    <n v="21861"/>
    <s v="N"/>
    <d v="2018-08-18T00:00:00"/>
    <s v="Critical"/>
    <n v="5"/>
    <n v="244.9"/>
    <n v="0.06"/>
    <s v="Regular"/>
    <x v="576"/>
    <n v="47.98"/>
    <n v="3.61"/>
    <s v="Tom Zandusky"/>
    <x v="1"/>
    <s v="Home Office"/>
    <x v="0"/>
    <x v="7"/>
    <x v="5"/>
    <d v="2018-08-20T00:00:00"/>
    <n v="1.4036812672661914E-4"/>
  </r>
  <r>
    <n v="3777"/>
    <s v="Y"/>
    <d v="2018-04-07T00:00:00"/>
    <s v="Medium"/>
    <n v="14"/>
    <n v="244.85"/>
    <n v="0.06"/>
    <s v="Express"/>
    <x v="577"/>
    <n v="17.670000000000002"/>
    <n v="8.99"/>
    <s v="Christine Kargatis"/>
    <x v="3"/>
    <s v="Small Business"/>
    <x v="1"/>
    <x v="9"/>
    <x v="5"/>
    <d v="2018-04-08T00:00:00"/>
    <n v="1.4033946847289791E-4"/>
  </r>
  <r>
    <n v="34432"/>
    <s v="N"/>
    <d v="2018-04-07T00:00:00"/>
    <s v="Not Specified"/>
    <n v="20"/>
    <n v="244.39"/>
    <n v="0.08"/>
    <s v="Regular"/>
    <x v="578"/>
    <n v="12.53"/>
    <n v="0.5"/>
    <s v="Nora Pelletier"/>
    <x v="1"/>
    <s v="Home Office"/>
    <x v="2"/>
    <x v="14"/>
    <x v="2"/>
    <d v="2018-04-08T00:00:00"/>
    <n v="1.4007581253866252E-4"/>
  </r>
  <r>
    <n v="13313"/>
    <s v="N"/>
    <d v="2018-07-16T00:00:00"/>
    <s v="Not Specified"/>
    <n v="18"/>
    <n v="243.51"/>
    <n v="0.02"/>
    <s v="Regular"/>
    <x v="579"/>
    <n v="12.99"/>
    <n v="14.37"/>
    <s v="Skye Norling"/>
    <x v="3"/>
    <s v="Home Office"/>
    <x v="1"/>
    <x v="9"/>
    <x v="0"/>
    <d v="2018-07-18T00:00:00"/>
    <n v="1.3957142727316873E-4"/>
  </r>
  <r>
    <n v="22342"/>
    <s v="N"/>
    <d v="2018-05-29T00:00:00"/>
    <s v="Low"/>
    <n v="13"/>
    <n v="241.70599999999999"/>
    <n v="0"/>
    <s v="Regular"/>
    <x v="580"/>
    <n v="20.99"/>
    <n v="3.3"/>
    <s v="Claudia Miner"/>
    <x v="2"/>
    <s v="Small Business"/>
    <x v="0"/>
    <x v="10"/>
    <x v="5"/>
    <d v="2018-06-05T00:00:00"/>
    <n v="1.385374374789065E-4"/>
  </r>
  <r>
    <n v="16419"/>
    <s v="N"/>
    <d v="2018-08-04T00:00:00"/>
    <s v="Not Specified"/>
    <n v="43"/>
    <n v="241.19"/>
    <n v="0.08"/>
    <s v="Regular"/>
    <x v="581"/>
    <n v="5.78"/>
    <n v="5.67"/>
    <s v="Joy Smith"/>
    <x v="0"/>
    <s v="Consumer"/>
    <x v="2"/>
    <x v="12"/>
    <x v="2"/>
    <d v="2018-08-05T00:00:00"/>
    <n v="1.3824168430050335E-4"/>
  </r>
  <r>
    <n v="36643"/>
    <s v="N"/>
    <d v="2018-02-23T00:00:00"/>
    <s v="Critical"/>
    <n v="17"/>
    <n v="240.87"/>
    <n v="0.01"/>
    <s v="Regular"/>
    <x v="582"/>
    <n v="13.79"/>
    <n v="8.7799999999999994"/>
    <s v="Ruben Ausman"/>
    <x v="3"/>
    <s v="Corporate"/>
    <x v="1"/>
    <x v="9"/>
    <x v="2"/>
    <d v="2018-02-25T00:00:00"/>
    <n v="1.3805827147668744E-4"/>
  </r>
  <r>
    <n v="19429"/>
    <s v="N"/>
    <d v="2018-08-24T00:00:00"/>
    <s v="Not Specified"/>
    <n v="2"/>
    <n v="240.24"/>
    <n v="0.05"/>
    <s v="Delivery Van"/>
    <x v="583"/>
    <n v="124.49"/>
    <n v="51.94"/>
    <s v="Dean Katz"/>
    <x v="1"/>
    <s v="Home Office"/>
    <x v="1"/>
    <x v="5"/>
    <x v="1"/>
    <d v="2018-08-24T00:00:00"/>
    <n v="1.3769717747979984E-4"/>
  </r>
  <r>
    <n v="3136"/>
    <s v="N"/>
    <d v="2018-08-09T00:00:00"/>
    <s v="Not Specified"/>
    <n v="8"/>
    <n v="238.74"/>
    <n v="0.1"/>
    <s v="Regular"/>
    <x v="584"/>
    <n v="30.98"/>
    <n v="8.99"/>
    <s v="Paul Prost"/>
    <x v="3"/>
    <s v="Corporate"/>
    <x v="2"/>
    <x v="13"/>
    <x v="5"/>
    <d v="2018-08-11T00:00:00"/>
    <n v="1.3683742986816274E-4"/>
  </r>
  <r>
    <n v="41696"/>
    <s v="N"/>
    <d v="2018-07-13T00:00:00"/>
    <s v="Not Specified"/>
    <n v="45"/>
    <n v="237.28"/>
    <n v="0.03"/>
    <s v="Express"/>
    <x v="585"/>
    <n v="4.4800000000000004"/>
    <n v="49"/>
    <s v="Bryan Mills"/>
    <x v="2"/>
    <s v="Small Business"/>
    <x v="2"/>
    <x v="8"/>
    <x v="0"/>
    <d v="2018-07-15T00:00:00"/>
    <n v="1.3600060885950261E-4"/>
  </r>
  <r>
    <n v="25120"/>
    <s v="N"/>
    <d v="2018-02-04T00:00:00"/>
    <s v="Medium"/>
    <n v="46"/>
    <n v="237.15"/>
    <n v="0"/>
    <s v="Regular"/>
    <x v="586"/>
    <n v="4.91"/>
    <n v="0.5"/>
    <s v="Michael Grace"/>
    <x v="1"/>
    <s v="Corporate"/>
    <x v="2"/>
    <x v="14"/>
    <x v="2"/>
    <d v="2018-02-06T00:00:00"/>
    <n v="1.3592609739982741E-4"/>
  </r>
  <r>
    <n v="31873"/>
    <s v="N"/>
    <d v="2018-11-08T00:00:00"/>
    <s v="Low"/>
    <n v="42"/>
    <n v="236.89"/>
    <n v="0"/>
    <s v="Regular"/>
    <x v="587"/>
    <n v="5.28"/>
    <n v="6.26"/>
    <s v="Shahid Collister"/>
    <x v="3"/>
    <s v="Home Office"/>
    <x v="2"/>
    <x v="12"/>
    <x v="2"/>
    <d v="2018-11-15T00:00:00"/>
    <n v="1.3577707448047695E-4"/>
  </r>
  <r>
    <n v="6880"/>
    <s v="N"/>
    <d v="2018-05-25T00:00:00"/>
    <s v="Medium"/>
    <n v="5"/>
    <n v="235.49"/>
    <n v="0.06"/>
    <s v="Regular"/>
    <x v="588"/>
    <n v="47.9"/>
    <n v="5.86"/>
    <s v="Peter Buhler"/>
    <x v="1"/>
    <s v="Consumer"/>
    <x v="2"/>
    <x v="12"/>
    <x v="2"/>
    <d v="2018-05-27T00:00:00"/>
    <n v="1.3497464337628234E-4"/>
  </r>
  <r>
    <n v="18178"/>
    <s v="N"/>
    <d v="2018-11-02T00:00:00"/>
    <s v="Low"/>
    <n v="43"/>
    <n v="235.09"/>
    <n v="0.08"/>
    <s v="Regular"/>
    <x v="589"/>
    <n v="4.4800000000000004"/>
    <n v="49"/>
    <s v="Naresj Patel"/>
    <x v="3"/>
    <s v="Small Business"/>
    <x v="2"/>
    <x v="8"/>
    <x v="0"/>
    <d v="2018-11-02T00:00:00"/>
    <n v="1.3474537734651243E-4"/>
  </r>
  <r>
    <n v="19204"/>
    <s v="N"/>
    <d v="2018-09-18T00:00:00"/>
    <s v="Medium"/>
    <n v="27"/>
    <n v="233.92"/>
    <n v="0.1"/>
    <s v="Regular"/>
    <x v="590"/>
    <n v="8.75"/>
    <n v="8.5399999999999991"/>
    <s v="Linda Cazamias"/>
    <x v="3"/>
    <s v="Corporate"/>
    <x v="1"/>
    <x v="9"/>
    <x v="5"/>
    <d v="2018-09-19T00:00:00"/>
    <n v="1.3407477420943547E-4"/>
  </r>
  <r>
    <n v="18855"/>
    <s v="N"/>
    <d v="2018-09-15T00:00:00"/>
    <s v="High"/>
    <n v="31"/>
    <n v="229.43"/>
    <n v="0.03"/>
    <s v="Regular"/>
    <x v="591"/>
    <n v="7.3"/>
    <n v="7.72"/>
    <s v="Ed Jacobs"/>
    <x v="1"/>
    <s v="Small Business"/>
    <x v="2"/>
    <x v="2"/>
    <x v="2"/>
    <d v="2018-09-18T00:00:00"/>
    <n v="1.3150126302526841E-4"/>
  </r>
  <r>
    <n v="8132"/>
    <s v="N"/>
    <d v="2018-05-14T00:00:00"/>
    <s v="Low"/>
    <n v="46"/>
    <n v="229.35"/>
    <n v="0.08"/>
    <s v="Express"/>
    <x v="592"/>
    <n v="4.8899999999999997"/>
    <n v="4.93"/>
    <s v="Benjamin Farhat"/>
    <x v="1"/>
    <s v="Home Office"/>
    <x v="0"/>
    <x v="7"/>
    <x v="5"/>
    <d v="2018-05-14T00:00:00"/>
    <n v="1.3145540981931441E-4"/>
  </r>
  <r>
    <n v="14400"/>
    <s v="N"/>
    <d v="2018-02-04T00:00:00"/>
    <s v="Medium"/>
    <n v="35"/>
    <n v="228.8"/>
    <n v="0.03"/>
    <s v="Regular"/>
    <x v="593"/>
    <n v="6.48"/>
    <n v="6.6"/>
    <s v="Henia Zydlo"/>
    <x v="1"/>
    <s v="Home Office"/>
    <x v="2"/>
    <x v="12"/>
    <x v="2"/>
    <d v="2018-02-05T00:00:00"/>
    <n v="1.311401690283808E-4"/>
  </r>
  <r>
    <n v="10659"/>
    <s v="N"/>
    <d v="2018-05-14T00:00:00"/>
    <s v="Critical"/>
    <n v="40"/>
    <n v="227.37"/>
    <n v="0"/>
    <s v="Regular"/>
    <x v="594"/>
    <n v="5.28"/>
    <n v="5.61"/>
    <s v="Dave Brooks"/>
    <x v="1"/>
    <s v="Corporate"/>
    <x v="2"/>
    <x v="12"/>
    <x v="2"/>
    <d v="2018-05-14T00:00:00"/>
    <n v="1.3032054297195344E-4"/>
  </r>
  <r>
    <n v="8551"/>
    <s v="N"/>
    <d v="2018-07-29T00:00:00"/>
    <s v="Critical"/>
    <n v="34"/>
    <n v="225.98"/>
    <n v="0.01"/>
    <s v="Regular"/>
    <x v="595"/>
    <n v="6.48"/>
    <n v="7.86"/>
    <s v="Meg O'Connel"/>
    <x v="1"/>
    <s v="Corporate"/>
    <x v="2"/>
    <x v="12"/>
    <x v="2"/>
    <d v="2018-07-31T00:00:00"/>
    <n v="1.2952384351850303E-4"/>
  </r>
  <r>
    <n v="37793"/>
    <s v="N"/>
    <d v="2018-11-08T00:00:00"/>
    <s v="Not Specified"/>
    <n v="16"/>
    <n v="224.47"/>
    <n v="0.08"/>
    <s v="Regular"/>
    <x v="596"/>
    <n v="13.9"/>
    <n v="7.59"/>
    <s v="Dorothy Wardle"/>
    <x v="2"/>
    <s v="Corporate"/>
    <x v="2"/>
    <x v="15"/>
    <x v="5"/>
    <d v="2018-11-09T00:00:00"/>
    <n v="1.2865836425612169E-4"/>
  </r>
  <r>
    <n v="26945"/>
    <s v="N"/>
    <d v="2018-02-05T00:00:00"/>
    <s v="Critical"/>
    <n v="29"/>
    <n v="221.33"/>
    <n v="0"/>
    <s v="Regular"/>
    <x v="597"/>
    <n v="7.28"/>
    <n v="1.77"/>
    <s v="Mick Crebagga"/>
    <x v="1"/>
    <s v="Home Office"/>
    <x v="2"/>
    <x v="12"/>
    <x v="6"/>
    <d v="2018-02-05T00:00:00"/>
    <n v="1.2685862592242799E-4"/>
  </r>
  <r>
    <n v="20261"/>
    <s v="N"/>
    <d v="2018-05-20T00:00:00"/>
    <s v="Medium"/>
    <n v="36"/>
    <n v="220.48"/>
    <n v="0.04"/>
    <s v="Regular"/>
    <x v="598"/>
    <n v="6.35"/>
    <n v="1.02"/>
    <s v="Duane Huffman"/>
    <x v="3"/>
    <s v="Small Business"/>
    <x v="2"/>
    <x v="12"/>
    <x v="6"/>
    <d v="2018-05-23T00:00:00"/>
    <n v="1.2637143560916694E-4"/>
  </r>
  <r>
    <n v="31111"/>
    <s v="N"/>
    <d v="2018-08-24T00:00:00"/>
    <s v="Not Specified"/>
    <n v="27"/>
    <n v="217.93"/>
    <n v="0.03"/>
    <s v="Regular"/>
    <x v="599"/>
    <n v="7.64"/>
    <n v="5.83"/>
    <s v="Monica Federle"/>
    <x v="2"/>
    <s v="Corporate"/>
    <x v="2"/>
    <x v="12"/>
    <x v="6"/>
    <d v="2018-08-26T00:00:00"/>
    <n v="1.2490986466938387E-4"/>
  </r>
  <r>
    <n v="13120"/>
    <s v="N"/>
    <d v="2018-12-14T00:00:00"/>
    <s v="Low"/>
    <n v="8"/>
    <n v="216.33"/>
    <n v="0"/>
    <s v="Regular"/>
    <x v="600"/>
    <n v="24.92"/>
    <n v="12.98"/>
    <s v="Joy Smith"/>
    <x v="0"/>
    <s v="Consumer"/>
    <x v="2"/>
    <x v="2"/>
    <x v="2"/>
    <d v="2018-12-14T00:00:00"/>
    <n v="1.2399280055030429E-4"/>
  </r>
  <r>
    <n v="22947"/>
    <s v="Y"/>
    <d v="2018-12-18T00:00:00"/>
    <s v="Low"/>
    <n v="19"/>
    <n v="216.25"/>
    <n v="0.09"/>
    <s v="Regular"/>
    <x v="601"/>
    <n v="12.22"/>
    <n v="2.85"/>
    <s v="Sarah Jordon"/>
    <x v="0"/>
    <s v="Consumer"/>
    <x v="1"/>
    <x v="9"/>
    <x v="5"/>
    <d v="2018-12-25T00:00:00"/>
    <n v="1.2394694734435031E-4"/>
  </r>
  <r>
    <n v="29667"/>
    <s v="N"/>
    <d v="2018-07-24T00:00:00"/>
    <s v="Not Specified"/>
    <n v="14"/>
    <n v="215.31"/>
    <n v="0.09"/>
    <s v="Regular"/>
    <x v="602"/>
    <n v="15.28"/>
    <n v="10.91"/>
    <s v="Astrea Jones"/>
    <x v="0"/>
    <s v="Corporate"/>
    <x v="2"/>
    <x v="2"/>
    <x v="2"/>
    <d v="2018-07-25T00:00:00"/>
    <n v="1.2340817217439105E-4"/>
  </r>
  <r>
    <n v="35776"/>
    <s v="N"/>
    <d v="2018-02-04T00:00:00"/>
    <s v="Medium"/>
    <n v="36"/>
    <n v="213.74"/>
    <n v="0.06"/>
    <s v="Regular"/>
    <x v="603"/>
    <n v="5.81"/>
    <n v="3.37"/>
    <s v="Gene McClure"/>
    <x v="1"/>
    <s v="Consumer"/>
    <x v="2"/>
    <x v="16"/>
    <x v="6"/>
    <d v="2018-02-06T00:00:00"/>
    <n v="1.225083030075442E-4"/>
  </r>
  <r>
    <n v="25509"/>
    <s v="N"/>
    <d v="2018-05-22T00:00:00"/>
    <s v="Critical"/>
    <n v="43"/>
    <n v="212.28"/>
    <n v="0.06"/>
    <s v="Regular"/>
    <x v="604"/>
    <n v="4.9800000000000004"/>
    <n v="4.95"/>
    <s v="Quincy Jones"/>
    <x v="1"/>
    <s v="Corporate"/>
    <x v="2"/>
    <x v="2"/>
    <x v="2"/>
    <d v="2018-05-24T00:00:00"/>
    <n v="1.2167148199888408E-4"/>
  </r>
  <r>
    <n v="36807"/>
    <s v="N"/>
    <d v="2018-03-16T00:00:00"/>
    <s v="Medium"/>
    <n v="14"/>
    <n v="211.88"/>
    <n v="0.1"/>
    <s v="Regular"/>
    <x v="605"/>
    <n v="15.57"/>
    <n v="1.39"/>
    <s v="Daniel Raglin"/>
    <x v="3"/>
    <s v="Corporate"/>
    <x v="2"/>
    <x v="11"/>
    <x v="2"/>
    <d v="2018-03-17T00:00:00"/>
    <n v="1.2144221596911418E-4"/>
  </r>
  <r>
    <n v="26279"/>
    <s v="N"/>
    <d v="2018-07-30T00:00:00"/>
    <s v="Not Specified"/>
    <n v="7"/>
    <n v="211.74350000000001"/>
    <n v="0.04"/>
    <s v="Regular"/>
    <x v="606"/>
    <n v="35.99"/>
    <n v="1.25"/>
    <s v="Edward Nazzal"/>
    <x v="3"/>
    <s v="Home Office"/>
    <x v="0"/>
    <x v="10"/>
    <x v="5"/>
    <d v="2018-08-01T00:00:00"/>
    <n v="1.2136397893645521E-4"/>
  </r>
  <r>
    <n v="42631"/>
    <s v="N"/>
    <d v="2018-05-09T00:00:00"/>
    <s v="High"/>
    <n v="18"/>
    <n v="211.4"/>
    <n v="0.09"/>
    <s v="Regular"/>
    <x v="607"/>
    <n v="12.53"/>
    <n v="0.5"/>
    <s v="Jeremy Lonsdale"/>
    <x v="1"/>
    <s v="Corporate"/>
    <x v="2"/>
    <x v="14"/>
    <x v="2"/>
    <d v="2018-05-10T00:00:00"/>
    <n v="1.2116709673339031E-4"/>
  </r>
  <r>
    <n v="27555"/>
    <s v="N"/>
    <d v="2018-09-01T00:00:00"/>
    <s v="Critical"/>
    <n v="32"/>
    <n v="209.42"/>
    <n v="0.1"/>
    <s v="Regular"/>
    <x v="608"/>
    <n v="6.74"/>
    <n v="1.72"/>
    <s v="Ralph Knight"/>
    <x v="2"/>
    <s v="Consumer"/>
    <x v="2"/>
    <x v="12"/>
    <x v="6"/>
    <d v="2018-09-03T00:00:00"/>
    <n v="1.2003222988602931E-4"/>
  </r>
  <r>
    <n v="41765"/>
    <s v="N"/>
    <d v="2018-12-09T00:00:00"/>
    <s v="Medium"/>
    <n v="41"/>
    <n v="204.99"/>
    <n v="0.03"/>
    <s v="Regular"/>
    <x v="609"/>
    <n v="4.9800000000000004"/>
    <n v="4.95"/>
    <s v="Victoria Wilson"/>
    <x v="3"/>
    <s v="Home Office"/>
    <x v="2"/>
    <x v="2"/>
    <x v="2"/>
    <d v="2018-12-11T00:00:00"/>
    <n v="1.1749310860632772E-4"/>
  </r>
  <r>
    <n v="9954"/>
    <s v="N"/>
    <d v="2018-06-19T00:00:00"/>
    <s v="Not Specified"/>
    <n v="39"/>
    <n v="203.6"/>
    <n v="0"/>
    <s v="Regular"/>
    <x v="610"/>
    <n v="4.9800000000000004"/>
    <n v="7.44"/>
    <s v="Thais Sissman"/>
    <x v="1"/>
    <s v="Corporate"/>
    <x v="2"/>
    <x v="12"/>
    <x v="2"/>
    <d v="2018-06-21T00:00:00"/>
    <n v="1.1669640915287732E-4"/>
  </r>
  <r>
    <n v="28037"/>
    <s v="Y"/>
    <d v="2018-12-12T00:00:00"/>
    <s v="High"/>
    <n v="31"/>
    <n v="203.53"/>
    <n v="0.06"/>
    <s v="Regular"/>
    <x v="611"/>
    <n v="6.68"/>
    <n v="6.93"/>
    <s v="Maxwell Schwartz"/>
    <x v="1"/>
    <s v="Corporate"/>
    <x v="2"/>
    <x v="12"/>
    <x v="2"/>
    <d v="2018-12-13T00:00:00"/>
    <n v="1.1665628759766759E-4"/>
  </r>
  <r>
    <n v="29219"/>
    <s v="N"/>
    <d v="2018-04-10T00:00:00"/>
    <s v="Not Specified"/>
    <n v="29"/>
    <n v="203.4"/>
    <n v="0.04"/>
    <s v="Regular"/>
    <x v="612"/>
    <n v="7.08"/>
    <n v="2.35"/>
    <s v="Nat Carroll"/>
    <x v="3"/>
    <s v="Home Office"/>
    <x v="2"/>
    <x v="13"/>
    <x v="6"/>
    <d v="2018-04-11T00:00:00"/>
    <n v="1.1658177613799238E-4"/>
  </r>
  <r>
    <n v="548"/>
    <s v="N"/>
    <d v="2018-09-20T00:00:00"/>
    <s v="Critical"/>
    <n v="29"/>
    <n v="202.95"/>
    <n v="0.02"/>
    <s v="Regular"/>
    <x v="613"/>
    <n v="6.48"/>
    <n v="5.9"/>
    <s v="Sung Chung"/>
    <x v="1"/>
    <s v="Home Office"/>
    <x v="2"/>
    <x v="12"/>
    <x v="2"/>
    <d v="2018-09-21T00:00:00"/>
    <n v="1.1632385185450124E-4"/>
  </r>
  <r>
    <n v="12676"/>
    <s v="N"/>
    <d v="2018-01-15T00:00:00"/>
    <s v="High"/>
    <n v="25"/>
    <n v="201.06"/>
    <n v="0.08"/>
    <s v="Express"/>
    <x v="614"/>
    <n v="8.09"/>
    <n v="7.96"/>
    <s v="Jennifer Jackson"/>
    <x v="1"/>
    <s v="Home Office"/>
    <x v="1"/>
    <x v="9"/>
    <x v="2"/>
    <d v="2018-01-16T00:00:00"/>
    <n v="1.1524056986383848E-4"/>
  </r>
  <r>
    <n v="34918"/>
    <s v="N"/>
    <d v="2018-10-23T00:00:00"/>
    <s v="Medium"/>
    <n v="25"/>
    <n v="200.77"/>
    <n v="0.01"/>
    <s v="Regular"/>
    <x v="615"/>
    <n v="7.28"/>
    <n v="7.98"/>
    <s v="Amy Cox"/>
    <x v="3"/>
    <s v="Corporate"/>
    <x v="1"/>
    <x v="9"/>
    <x v="6"/>
    <d v="2018-10-25T00:00:00"/>
    <n v="1.1507435199225532E-4"/>
  </r>
  <r>
    <n v="11585"/>
    <s v="N"/>
    <d v="2018-03-15T00:00:00"/>
    <s v="Medium"/>
    <n v="2"/>
    <n v="200.75299999999999"/>
    <n v="0.09"/>
    <s v="Regular"/>
    <x v="616"/>
    <n v="125.99"/>
    <n v="8.99"/>
    <s v="Chuck Sachs"/>
    <x v="0"/>
    <s v="Consumer"/>
    <x v="0"/>
    <x v="10"/>
    <x v="2"/>
    <d v="2018-03-16T00:00:00"/>
    <n v="1.1506460818599008E-4"/>
  </r>
  <r>
    <n v="9478"/>
    <s v="N"/>
    <d v="2018-03-28T00:00:00"/>
    <s v="High"/>
    <n v="48"/>
    <n v="199.46"/>
    <n v="0.08"/>
    <s v="Regular"/>
    <x v="617"/>
    <n v="4.28"/>
    <n v="4.79"/>
    <s v="Philip Brown"/>
    <x v="3"/>
    <s v="Corporate"/>
    <x v="2"/>
    <x v="12"/>
    <x v="2"/>
    <d v="2018-03-30T00:00:00"/>
    <n v="1.1432350574475891E-4"/>
  </r>
  <r>
    <n v="14596"/>
    <s v="N"/>
    <d v="2018-01-10T00:00:00"/>
    <s v="Critical"/>
    <n v="24"/>
    <n v="199.12"/>
    <n v="0.01"/>
    <s v="Regular"/>
    <x v="618"/>
    <n v="8.34"/>
    <n v="0.96"/>
    <s v="Darren Powers"/>
    <x v="3"/>
    <s v="Corporate"/>
    <x v="1"/>
    <x v="9"/>
    <x v="6"/>
    <d v="2018-01-12T00:00:00"/>
    <n v="1.1412862961945449E-4"/>
  </r>
  <r>
    <n v="26689"/>
    <s v="N"/>
    <d v="2018-09-29T00:00:00"/>
    <s v="High"/>
    <n v="2"/>
    <n v="198.44"/>
    <n v="0.01"/>
    <s v="Regular"/>
    <x v="619"/>
    <n v="99.23"/>
    <n v="8.99"/>
    <s v="Tamara Willingham"/>
    <x v="1"/>
    <s v="Corporate"/>
    <x v="1"/>
    <x v="9"/>
    <x v="5"/>
    <d v="2018-10-02T00:00:00"/>
    <n v="1.1373887736884565E-4"/>
  </r>
  <r>
    <n v="23333"/>
    <s v="N"/>
    <d v="2018-08-05T00:00:00"/>
    <s v="Medium"/>
    <n v="32"/>
    <n v="196.84"/>
    <n v="0.04"/>
    <s v="Regular"/>
    <x v="620"/>
    <n v="5.98"/>
    <n v="5.79"/>
    <s v="Michael Dominguez"/>
    <x v="3"/>
    <s v="Home Office"/>
    <x v="2"/>
    <x v="12"/>
    <x v="2"/>
    <d v="2018-08-07T00:00:00"/>
    <n v="1.1282181324976608E-4"/>
  </r>
  <r>
    <n v="33699"/>
    <s v="N"/>
    <d v="2018-07-26T00:00:00"/>
    <s v="Low"/>
    <n v="31"/>
    <n v="196.81"/>
    <n v="0.06"/>
    <s v="Regular"/>
    <x v="621"/>
    <n v="6.45"/>
    <n v="1.34"/>
    <s v="Troy Staebel"/>
    <x v="0"/>
    <s v="Small Business"/>
    <x v="2"/>
    <x v="12"/>
    <x v="6"/>
    <d v="2018-07-31T00:00:00"/>
    <n v="1.1280461829753333E-4"/>
  </r>
  <r>
    <n v="27460"/>
    <s v="N"/>
    <d v="2018-05-12T00:00:00"/>
    <s v="Not Specified"/>
    <n v="31"/>
    <n v="196.58"/>
    <n v="0.04"/>
    <s v="Regular"/>
    <x v="622"/>
    <n v="5.98"/>
    <n v="4.38"/>
    <s v="Evan Bailliet"/>
    <x v="1"/>
    <s v="Corporate"/>
    <x v="0"/>
    <x v="7"/>
    <x v="5"/>
    <d v="2018-05-14T00:00:00"/>
    <n v="1.1267279033041565E-4"/>
  </r>
  <r>
    <n v="32199"/>
    <s v="N"/>
    <d v="2018-07-15T00:00:00"/>
    <s v="High"/>
    <n v="40"/>
    <n v="196.5"/>
    <n v="0.08"/>
    <s v="Regular"/>
    <x v="623"/>
    <n v="4.91"/>
    <n v="4.97"/>
    <s v="Erica Bern"/>
    <x v="0"/>
    <s v="Corporate"/>
    <x v="2"/>
    <x v="2"/>
    <x v="2"/>
    <d v="2018-07-16T00:00:00"/>
    <n v="1.1262693712446166E-4"/>
  </r>
  <r>
    <n v="43620"/>
    <s v="N"/>
    <d v="2018-01-17T00:00:00"/>
    <s v="Medium"/>
    <n v="13"/>
    <n v="196.22"/>
    <n v="0.05"/>
    <s v="Regular"/>
    <x v="624"/>
    <n v="14.81"/>
    <n v="13.32"/>
    <s v="Joel Eaton"/>
    <x v="1"/>
    <s v="Home Office"/>
    <x v="2"/>
    <x v="8"/>
    <x v="2"/>
    <d v="2018-01-20T00:00:00"/>
    <n v="1.1246645090362274E-4"/>
  </r>
  <r>
    <n v="6592"/>
    <s v="N"/>
    <d v="2018-12-01T00:00:00"/>
    <s v="Low"/>
    <n v="29"/>
    <n v="194.29"/>
    <n v="0.09"/>
    <s v="Regular"/>
    <x v="625"/>
    <n v="6.84"/>
    <n v="8.3699999999999992"/>
    <s v="Tamara Chand"/>
    <x v="3"/>
    <s v="Consumer"/>
    <x v="2"/>
    <x v="15"/>
    <x v="5"/>
    <d v="2018-12-08T00:00:00"/>
    <n v="1.1136024230998298E-4"/>
  </r>
  <r>
    <n v="9893"/>
    <s v="N"/>
    <d v="2018-08-16T00:00:00"/>
    <s v="Medium"/>
    <n v="1"/>
    <n v="192.49"/>
    <n v="0.02"/>
    <s v="Delivery Van"/>
    <x v="626"/>
    <n v="160.97999999999999"/>
    <n v="30"/>
    <s v="Edward Nazzal"/>
    <x v="3"/>
    <s v="Home Office"/>
    <x v="1"/>
    <x v="6"/>
    <x v="3"/>
    <d v="2018-08-19T00:00:00"/>
    <n v="1.1032854517601846E-4"/>
  </r>
  <r>
    <n v="14311"/>
    <s v="N"/>
    <d v="2018-08-01T00:00:00"/>
    <s v="Critical"/>
    <n v="30"/>
    <n v="192.41"/>
    <n v="0.03"/>
    <s v="Regular"/>
    <x v="627"/>
    <n v="6.37"/>
    <n v="5.19"/>
    <s v="Brian Stugart"/>
    <x v="1"/>
    <s v="Corporate"/>
    <x v="2"/>
    <x v="2"/>
    <x v="2"/>
    <d v="2018-08-02T00:00:00"/>
    <n v="1.1028269197006447E-4"/>
  </r>
  <r>
    <n v="40902"/>
    <s v="N"/>
    <d v="2018-07-07T00:00:00"/>
    <s v="Low"/>
    <n v="25"/>
    <n v="192.18"/>
    <n v="0.02"/>
    <s v="Regular"/>
    <x v="628"/>
    <n v="7.1"/>
    <n v="6.05"/>
    <s v="Susan Vittorini"/>
    <x v="2"/>
    <s v="Home Office"/>
    <x v="2"/>
    <x v="2"/>
    <x v="2"/>
    <d v="2018-07-09T00:00:00"/>
    <n v="1.1015086400294678E-4"/>
  </r>
  <r>
    <n v="10658"/>
    <s v="N"/>
    <d v="2018-08-27T00:00:00"/>
    <s v="Low"/>
    <n v="12"/>
    <n v="190.73"/>
    <n v="0.1"/>
    <s v="Regular"/>
    <x v="629"/>
    <n v="15.99"/>
    <n v="9.4"/>
    <s v="Joni Wasserman"/>
    <x v="1"/>
    <s v="Consumer"/>
    <x v="0"/>
    <x v="0"/>
    <x v="2"/>
    <d v="2018-08-27T00:00:00"/>
    <n v="1.093197746450309E-4"/>
  </r>
  <r>
    <n v="8868"/>
    <s v="N"/>
    <d v="2018-01-28T00:00:00"/>
    <s v="Low"/>
    <n v="3"/>
    <n v="190.45"/>
    <n v="0.02"/>
    <s v="Regular"/>
    <x v="630"/>
    <n v="59.98"/>
    <n v="3.99"/>
    <s v="Cindy Chapman"/>
    <x v="1"/>
    <s v="Corporate"/>
    <x v="2"/>
    <x v="8"/>
    <x v="2"/>
    <d v="2018-02-06T00:00:00"/>
    <n v="1.0915928842419198E-4"/>
  </r>
  <r>
    <n v="15751"/>
    <s v="N"/>
    <d v="2018-08-15T00:00:00"/>
    <s v="Critical"/>
    <n v="37"/>
    <n v="189.6"/>
    <n v="0.02"/>
    <s v="Regular"/>
    <x v="631"/>
    <n v="4.9800000000000004"/>
    <n v="0.49"/>
    <s v="Maya Herman"/>
    <x v="1"/>
    <s v="Corporate"/>
    <x v="2"/>
    <x v="14"/>
    <x v="2"/>
    <d v="2018-08-16T00:00:00"/>
    <n v="1.0867209811093094E-4"/>
  </r>
  <r>
    <n v="12389"/>
    <s v="N"/>
    <d v="2018-08-04T00:00:00"/>
    <s v="Medium"/>
    <n v="16"/>
    <n v="189.04"/>
    <n v="0.08"/>
    <s v="Regular"/>
    <x v="632"/>
    <n v="11.35"/>
    <n v="8.6"/>
    <s v="Michael Granlund"/>
    <x v="0"/>
    <s v="Corporate"/>
    <x v="2"/>
    <x v="4"/>
    <x v="2"/>
    <d v="2018-08-05T00:00:00"/>
    <n v="1.0835112566925309E-4"/>
  </r>
  <r>
    <n v="13927"/>
    <s v="N"/>
    <d v="2018-08-26T00:00:00"/>
    <s v="Low"/>
    <n v="26"/>
    <n v="188.05"/>
    <n v="0.04"/>
    <s v="Express"/>
    <x v="633"/>
    <n v="6.48"/>
    <n v="5.16"/>
    <s v="Dan Reichenbach"/>
    <x v="0"/>
    <s v="Corporate"/>
    <x v="2"/>
    <x v="12"/>
    <x v="2"/>
    <d v="2018-09-02T00:00:00"/>
    <n v="1.077836922455726E-4"/>
  </r>
  <r>
    <n v="31910"/>
    <s v="N"/>
    <d v="2018-10-29T00:00:00"/>
    <s v="Medium"/>
    <n v="6"/>
    <n v="187.63749999999999"/>
    <n v="0.03"/>
    <s v="Regular"/>
    <x v="634"/>
    <n v="35.99"/>
    <n v="5"/>
    <s v="Craig Molinari"/>
    <x v="1"/>
    <s v="Small Business"/>
    <x v="0"/>
    <x v="10"/>
    <x v="2"/>
    <d v="2018-10-30T00:00:00"/>
    <n v="1.0754726165237238E-4"/>
  </r>
  <r>
    <n v="18178"/>
    <s v="N"/>
    <d v="2018-11-02T00:00:00"/>
    <s v="Low"/>
    <n v="10"/>
    <n v="187.46"/>
    <n v="0"/>
    <s v="Regular"/>
    <x v="635"/>
    <n v="17.670000000000002"/>
    <n v="8.99"/>
    <s v="Naresj Patel"/>
    <x v="3"/>
    <s v="Small Business"/>
    <x v="1"/>
    <x v="9"/>
    <x v="5"/>
    <d v="2018-11-09T00:00:00"/>
    <n v="1.0744552485166201E-4"/>
  </r>
  <r>
    <n v="7815"/>
    <s v="Y"/>
    <d v="2018-01-22T00:00:00"/>
    <s v="Critical"/>
    <n v="6"/>
    <n v="187.37"/>
    <n v="0.09"/>
    <s v="Regular"/>
    <x v="636"/>
    <n v="32.979999999999997"/>
    <n v="5.5"/>
    <s v="Amy Hunt"/>
    <x v="1"/>
    <s v="Home Office"/>
    <x v="0"/>
    <x v="7"/>
    <x v="2"/>
    <d v="2018-01-23T00:00:00"/>
    <n v="1.0739393999496378E-4"/>
  </r>
  <r>
    <n v="8551"/>
    <s v="N"/>
    <d v="2018-07-29T00:00:00"/>
    <s v="Critical"/>
    <n v="25"/>
    <n v="185.64"/>
    <n v="0.1"/>
    <s v="Regular"/>
    <x v="637"/>
    <n v="7.45"/>
    <n v="6.28"/>
    <s v="Meg O'Connel"/>
    <x v="1"/>
    <s v="Corporate"/>
    <x v="2"/>
    <x v="2"/>
    <x v="2"/>
    <d v="2018-08-01T00:00:00"/>
    <n v="1.0640236441620896E-4"/>
  </r>
  <r>
    <n v="224"/>
    <s v="N"/>
    <d v="2018-06-17T00:00:00"/>
    <s v="Not Specified"/>
    <n v="25"/>
    <n v="184.86"/>
    <n v="0.06"/>
    <s v="Regular"/>
    <x v="638"/>
    <n v="7.38"/>
    <n v="5.21"/>
    <s v="Bart Folk"/>
    <x v="1"/>
    <s v="Corporate"/>
    <x v="1"/>
    <x v="9"/>
    <x v="2"/>
    <d v="2018-06-18T00:00:00"/>
    <n v="1.0595529565815768E-4"/>
  </r>
  <r>
    <n v="36707"/>
    <s v="Y"/>
    <d v="2018-11-29T00:00:00"/>
    <s v="Medium"/>
    <n v="47"/>
    <n v="181.78"/>
    <n v="0.02"/>
    <s v="Regular"/>
    <x v="639"/>
    <n v="3.78"/>
    <n v="0.71"/>
    <s v="Charlotte Melton"/>
    <x v="2"/>
    <s v="Home Office"/>
    <x v="2"/>
    <x v="16"/>
    <x v="6"/>
    <d v="2018-11-30T00:00:00"/>
    <n v="1.0418994722892948E-4"/>
  </r>
  <r>
    <n v="8868"/>
    <s v="N"/>
    <d v="2018-01-28T00:00:00"/>
    <s v="Low"/>
    <n v="34"/>
    <n v="179.99"/>
    <n v="0.03"/>
    <s v="Regular"/>
    <x v="640"/>
    <n v="5.18"/>
    <n v="5.74"/>
    <s v="Cindy Chapman"/>
    <x v="1"/>
    <s v="Corporate"/>
    <x v="2"/>
    <x v="2"/>
    <x v="2"/>
    <d v="2018-02-01T00:00:00"/>
    <n v="1.0316398174570918E-4"/>
  </r>
  <r>
    <n v="25120"/>
    <s v="N"/>
    <d v="2018-02-04T00:00:00"/>
    <s v="Medium"/>
    <n v="22"/>
    <n v="179.22"/>
    <n v="0.01"/>
    <s v="Regular"/>
    <x v="641"/>
    <n v="7.28"/>
    <n v="11.15"/>
    <s v="Michael Grace"/>
    <x v="1"/>
    <s v="Corporate"/>
    <x v="2"/>
    <x v="12"/>
    <x v="2"/>
    <d v="2018-02-05T00:00:00"/>
    <n v="1.0272264463840213E-4"/>
  </r>
  <r>
    <n v="19073"/>
    <s v="N"/>
    <d v="2018-06-24T00:00:00"/>
    <s v="Not Specified"/>
    <n v="16"/>
    <n v="178.4"/>
    <n v="0.04"/>
    <s v="Regular"/>
    <x v="642"/>
    <n v="10.64"/>
    <n v="5.16"/>
    <s v="Chuck Magee"/>
    <x v="0"/>
    <s v="Corporate"/>
    <x v="1"/>
    <x v="9"/>
    <x v="2"/>
    <d v="2018-06-25T00:00:00"/>
    <n v="1.0225264927737385E-4"/>
  </r>
  <r>
    <n v="11206"/>
    <s v="N"/>
    <d v="2018-12-28T00:00:00"/>
    <s v="Low"/>
    <n v="6"/>
    <n v="177.67"/>
    <n v="0.03"/>
    <s v="Regular"/>
    <x v="643"/>
    <n v="28.53"/>
    <n v="1.49"/>
    <s v="Eric Barreto"/>
    <x v="0"/>
    <s v="Small Business"/>
    <x v="2"/>
    <x v="2"/>
    <x v="2"/>
    <d v="2015-01-01T00:00:00"/>
    <n v="1.0183423877304378E-4"/>
  </r>
  <r>
    <n v="34497"/>
    <s v="N"/>
    <d v="2018-03-10T00:00:00"/>
    <s v="Medium"/>
    <n v="36"/>
    <n v="175.35"/>
    <n v="0.1"/>
    <s v="Regular"/>
    <x v="644"/>
    <n v="4.9800000000000004"/>
    <n v="7.54"/>
    <s v="Thomas Brumley"/>
    <x v="1"/>
    <s v="Consumer"/>
    <x v="2"/>
    <x v="12"/>
    <x v="2"/>
    <d v="2018-03-11T00:00:00"/>
    <n v="1.0050449580037839E-4"/>
  </r>
  <r>
    <n v="32420"/>
    <s v="N"/>
    <d v="2018-07-29T00:00:00"/>
    <s v="Medium"/>
    <n v="35"/>
    <n v="175.08"/>
    <n v="7.0000000000000007E-2"/>
    <s v="Regular"/>
    <x v="645"/>
    <n v="5.0199999999999996"/>
    <n v="5.14"/>
    <s v="Christy Brittain"/>
    <x v="0"/>
    <s v="Consumer"/>
    <x v="0"/>
    <x v="7"/>
    <x v="5"/>
    <d v="2018-07-31T00:00:00"/>
    <n v="1.0034974123028371E-4"/>
  </r>
  <r>
    <n v="14336"/>
    <s v="N"/>
    <d v="2018-11-18T00:00:00"/>
    <s v="High"/>
    <n v="4"/>
    <n v="174.55"/>
    <n v="0.05"/>
    <s v="Express"/>
    <x v="646"/>
    <n v="39.99"/>
    <n v="10.25"/>
    <s v="Steven Ward"/>
    <x v="1"/>
    <s v="Consumer"/>
    <x v="0"/>
    <x v="7"/>
    <x v="2"/>
    <d v="2018-11-19T00:00:00"/>
    <n v="1.0004596374083859E-4"/>
  </r>
  <r>
    <n v="37696"/>
    <s v="N"/>
    <d v="2018-07-09T00:00:00"/>
    <s v="Not Specified"/>
    <n v="41"/>
    <n v="173.27"/>
    <n v="0.02"/>
    <s v="Regular"/>
    <x v="647"/>
    <n v="4"/>
    <n v="1.3"/>
    <s v="Valerie Dominguez"/>
    <x v="1"/>
    <s v="Corporate"/>
    <x v="2"/>
    <x v="12"/>
    <x v="6"/>
    <d v="2018-07-09T00:00:00"/>
    <n v="9.9312312445574933E-5"/>
  </r>
  <r>
    <n v="646"/>
    <s v="N"/>
    <d v="2018-11-21T00:00:00"/>
    <s v="High"/>
    <n v="18"/>
    <n v="173.2"/>
    <n v="0.01"/>
    <s v="Regular"/>
    <x v="648"/>
    <n v="9.31"/>
    <n v="3.98"/>
    <s v="Duane Huffman"/>
    <x v="3"/>
    <s v="Small Business"/>
    <x v="2"/>
    <x v="15"/>
    <x v="5"/>
    <d v="2018-11-22T00:00:00"/>
    <n v="9.9272190890365182E-5"/>
  </r>
  <r>
    <n v="44387"/>
    <s v="N"/>
    <d v="2018-02-04T00:00:00"/>
    <s v="Low"/>
    <n v="20"/>
    <n v="173.09"/>
    <n v="0.03"/>
    <s v="Regular"/>
    <x v="649"/>
    <n v="8.34"/>
    <n v="4.82"/>
    <s v="Erica Bern"/>
    <x v="0"/>
    <s v="Corporate"/>
    <x v="2"/>
    <x v="12"/>
    <x v="2"/>
    <d v="2018-02-08T00:00:00"/>
    <n v="9.9209142732178471E-5"/>
  </r>
  <r>
    <n v="19105"/>
    <s v="N"/>
    <d v="2018-10-28T00:00:00"/>
    <s v="High"/>
    <n v="29"/>
    <n v="172.98"/>
    <n v="0.08"/>
    <s v="Regular"/>
    <x v="650"/>
    <n v="5.98"/>
    <n v="5.46"/>
    <s v="Max Ludwig"/>
    <x v="1"/>
    <s v="Corporate"/>
    <x v="2"/>
    <x v="12"/>
    <x v="2"/>
    <d v="2018-10-28T00:00:00"/>
    <n v="9.9146094573991748E-5"/>
  </r>
  <r>
    <n v="34177"/>
    <s v="N"/>
    <d v="2018-08-15T00:00:00"/>
    <s v="High"/>
    <n v="26"/>
    <n v="172.76"/>
    <n v="0.1"/>
    <s v="Regular"/>
    <x v="651"/>
    <n v="7.31"/>
    <n v="0.49"/>
    <s v="Toby Braunhardt"/>
    <x v="2"/>
    <s v="Corporate"/>
    <x v="2"/>
    <x v="14"/>
    <x v="2"/>
    <d v="2018-08-16T00:00:00"/>
    <n v="9.90199982576183E-5"/>
  </r>
  <r>
    <n v="40354"/>
    <s v="Y"/>
    <d v="2018-01-03T00:00:00"/>
    <s v="High"/>
    <n v="29"/>
    <n v="172.51"/>
    <n v="0.03"/>
    <s v="Regular"/>
    <x v="652"/>
    <n v="5.58"/>
    <n v="2.99"/>
    <s v="Patrick Jones"/>
    <x v="0"/>
    <s v="Home Office"/>
    <x v="2"/>
    <x v="2"/>
    <x v="2"/>
    <d v="2018-01-04T00:00:00"/>
    <n v="9.8876706989012113E-5"/>
  </r>
  <r>
    <n v="4931"/>
    <s v="N"/>
    <d v="2018-11-16T00:00:00"/>
    <s v="Critical"/>
    <n v="22"/>
    <n v="168.31"/>
    <n v="0.1"/>
    <s v="Regular"/>
    <x v="653"/>
    <n v="8.17"/>
    <n v="1.69"/>
    <s v="Giulietta Dortch"/>
    <x v="1"/>
    <s v="Corporate"/>
    <x v="2"/>
    <x v="12"/>
    <x v="6"/>
    <d v="2018-11-16T00:00:00"/>
    <n v="9.646941367642821E-5"/>
  </r>
  <r>
    <n v="25638"/>
    <s v="N"/>
    <d v="2018-08-06T00:00:00"/>
    <s v="High"/>
    <n v="31"/>
    <n v="163.89"/>
    <n v="0.02"/>
    <s v="Regular"/>
    <x v="654"/>
    <n v="4.8899999999999997"/>
    <n v="4.93"/>
    <s v="Ivan Gibson"/>
    <x v="1"/>
    <s v="Corporate"/>
    <x v="0"/>
    <x v="7"/>
    <x v="5"/>
    <d v="2018-08-07T00:00:00"/>
    <n v="9.3936024047470846E-5"/>
  </r>
  <r>
    <n v="10052"/>
    <s v="N"/>
    <d v="2018-09-07T00:00:00"/>
    <s v="Not Specified"/>
    <n v="46"/>
    <n v="162.28"/>
    <n v="0.02"/>
    <s v="Regular"/>
    <x v="655"/>
    <n v="3.36"/>
    <n v="6.27"/>
    <s v="Dan Campbell"/>
    <x v="1"/>
    <s v="Corporate"/>
    <x v="2"/>
    <x v="2"/>
    <x v="2"/>
    <d v="2018-09-09T00:00:00"/>
    <n v="9.3013228277647015E-5"/>
  </r>
  <r>
    <n v="9057"/>
    <s v="N"/>
    <d v="2018-11-04T00:00:00"/>
    <s v="Critical"/>
    <n v="20"/>
    <n v="160.29"/>
    <n v="0.01"/>
    <s v="Regular"/>
    <x v="656"/>
    <n v="7.59"/>
    <n v="4"/>
    <s v="Michael Granlund"/>
    <x v="0"/>
    <s v="Home Office"/>
    <x v="1"/>
    <x v="9"/>
    <x v="6"/>
    <d v="2018-11-04T00:00:00"/>
    <n v="9.187262977954178E-5"/>
  </r>
  <r>
    <n v="12228"/>
    <s v="N"/>
    <d v="2018-06-25T00:00:00"/>
    <s v="Not Specified"/>
    <n v="1"/>
    <n v="159.51"/>
    <n v="0.04"/>
    <s v="Delivery Van"/>
    <x v="657"/>
    <n v="130.97999999999999"/>
    <n v="30"/>
    <s v="Brad Norvell"/>
    <x v="0"/>
    <s v="Corporate"/>
    <x v="1"/>
    <x v="6"/>
    <x v="3"/>
    <d v="2018-06-28T00:00:00"/>
    <n v="9.142556102149048E-5"/>
  </r>
  <r>
    <n v="17315"/>
    <s v="N"/>
    <d v="2018-04-22T00:00:00"/>
    <s v="Low"/>
    <n v="29"/>
    <n v="159.11000000000001"/>
    <n v="7.0000000000000007E-2"/>
    <s v="Regular"/>
    <x v="658"/>
    <n v="5.43"/>
    <n v="0.95"/>
    <s v="Joy Smith"/>
    <x v="0"/>
    <s v="Consumer"/>
    <x v="2"/>
    <x v="12"/>
    <x v="6"/>
    <d v="2018-04-26T00:00:00"/>
    <n v="9.1196294991720598E-5"/>
  </r>
  <r>
    <n v="14115"/>
    <s v="N"/>
    <d v="2018-08-14T00:00:00"/>
    <s v="Not Specified"/>
    <n v="24"/>
    <n v="158.78"/>
    <n v="0.04"/>
    <s v="Regular"/>
    <x v="659"/>
    <n v="6.28"/>
    <n v="5.41"/>
    <s v="Jim Mitchum"/>
    <x v="3"/>
    <s v="Consumer"/>
    <x v="1"/>
    <x v="9"/>
    <x v="2"/>
    <d v="2018-08-16T00:00:00"/>
    <n v="9.1007150517160426E-5"/>
  </r>
  <r>
    <n v="18405"/>
    <s v="N"/>
    <d v="2018-01-07T00:00:00"/>
    <s v="Medium"/>
    <n v="2"/>
    <n v="158.04"/>
    <n v="0.03"/>
    <s v="Regular"/>
    <x v="660"/>
    <n v="73.98"/>
    <n v="14.52"/>
    <s v="George Ashbrook"/>
    <x v="3"/>
    <s v="Consumer"/>
    <x v="0"/>
    <x v="7"/>
    <x v="2"/>
    <d v="2018-01-10T00:00:00"/>
    <n v="9.0583008362086112E-5"/>
  </r>
  <r>
    <n v="35813"/>
    <s v="N"/>
    <d v="2018-04-21T00:00:00"/>
    <s v="Critical"/>
    <n v="21"/>
    <n v="156.31"/>
    <n v="0.06"/>
    <s v="Express"/>
    <x v="661"/>
    <n v="7.59"/>
    <n v="4"/>
    <s v="Tracy Collins"/>
    <x v="1"/>
    <s v="Corporate"/>
    <x v="1"/>
    <x v="9"/>
    <x v="6"/>
    <d v="2018-04-21T00:00:00"/>
    <n v="8.9591432783331311E-5"/>
  </r>
  <r>
    <n v="28933"/>
    <s v="N"/>
    <d v="2018-07-09T00:00:00"/>
    <s v="Critical"/>
    <n v="38"/>
    <n v="156.19999999999999"/>
    <n v="0.03"/>
    <s v="Regular"/>
    <x v="662"/>
    <n v="3.98"/>
    <n v="0.7"/>
    <s v="Shirley Jackson"/>
    <x v="1"/>
    <s v="Corporate"/>
    <x v="2"/>
    <x v="13"/>
    <x v="6"/>
    <d v="2018-07-10T00:00:00"/>
    <n v="8.9528384625144587E-5"/>
  </r>
  <r>
    <n v="10371"/>
    <s v="N"/>
    <d v="2018-09-16T00:00:00"/>
    <s v="High"/>
    <n v="10"/>
    <n v="156.15"/>
    <n v="0.08"/>
    <s v="Express"/>
    <x v="663"/>
    <n v="15.73"/>
    <n v="7.42"/>
    <s v="Melanie Page"/>
    <x v="3"/>
    <s v="Corporate"/>
    <x v="2"/>
    <x v="15"/>
    <x v="5"/>
    <d v="2018-09-18T00:00:00"/>
    <n v="8.9499726371423355E-5"/>
  </r>
  <r>
    <n v="26016"/>
    <s v="N"/>
    <d v="2018-10-07T00:00:00"/>
    <s v="High"/>
    <n v="2"/>
    <n v="154.94"/>
    <n v="0.09"/>
    <s v="Regular"/>
    <x v="664"/>
    <n v="77.510000000000005"/>
    <n v="4"/>
    <s v="Ken Lonsdale"/>
    <x v="1"/>
    <s v="Consumer"/>
    <x v="0"/>
    <x v="7"/>
    <x v="2"/>
    <d v="2018-10-09T00:00:00"/>
    <n v="8.8806196631369407E-5"/>
  </r>
  <r>
    <n v="8835"/>
    <s v="N"/>
    <d v="2018-10-13T00:00:00"/>
    <s v="Critical"/>
    <n v="12"/>
    <n v="153.44"/>
    <n v="0.05"/>
    <s v="Regular"/>
    <x v="665"/>
    <n v="12.2"/>
    <n v="6.02"/>
    <s v="James Lanier"/>
    <x v="3"/>
    <s v="Corporate"/>
    <x v="1"/>
    <x v="9"/>
    <x v="5"/>
    <d v="2018-10-14T00:00:00"/>
    <n v="8.7946449019732299E-5"/>
  </r>
  <r>
    <n v="26337"/>
    <s v="N"/>
    <d v="2018-11-07T00:00:00"/>
    <s v="Critical"/>
    <n v="45"/>
    <n v="153.27000000000001"/>
    <n v="0.08"/>
    <s v="Regular"/>
    <x v="666"/>
    <n v="3.69"/>
    <n v="0.5"/>
    <s v="Henry Goldwyn"/>
    <x v="1"/>
    <s v="Small Business"/>
    <x v="2"/>
    <x v="14"/>
    <x v="2"/>
    <d v="2018-11-10T00:00:00"/>
    <n v="8.7849010957080097E-5"/>
  </r>
  <r>
    <n v="38852"/>
    <s v="N"/>
    <d v="2018-11-01T00:00:00"/>
    <s v="Not Specified"/>
    <n v="25"/>
    <n v="152.31"/>
    <n v="0.03"/>
    <s v="Regular"/>
    <x v="667"/>
    <n v="5.98"/>
    <n v="1.49"/>
    <s v="Eric Barreto"/>
    <x v="1"/>
    <s v="Small Business"/>
    <x v="2"/>
    <x v="2"/>
    <x v="2"/>
    <d v="2018-11-03T00:00:00"/>
    <n v="8.7298772485632349E-5"/>
  </r>
  <r>
    <n v="12007"/>
    <s v="N"/>
    <d v="2018-09-27T00:00:00"/>
    <s v="Not Specified"/>
    <n v="42"/>
    <n v="152.26"/>
    <n v="0.04"/>
    <s v="Regular"/>
    <x v="668"/>
    <n v="3.69"/>
    <n v="0.5"/>
    <s v="Victoria Pisteka"/>
    <x v="1"/>
    <s v="Corporate"/>
    <x v="2"/>
    <x v="14"/>
    <x v="2"/>
    <d v="2018-09-29T00:00:00"/>
    <n v="8.7270114231911104E-5"/>
  </r>
  <r>
    <n v="8710"/>
    <s v="N"/>
    <d v="2018-01-04T00:00:00"/>
    <s v="Critical"/>
    <n v="42"/>
    <n v="151.35"/>
    <n v="7.0000000000000007E-2"/>
    <s v="Express"/>
    <x v="669"/>
    <n v="3.71"/>
    <n v="1.93"/>
    <s v="Tamara Dahlen"/>
    <x v="3"/>
    <s v="Corporate"/>
    <x v="2"/>
    <x v="12"/>
    <x v="6"/>
    <d v="2018-01-06T00:00:00"/>
    <n v="8.6748534014184588E-5"/>
  </r>
  <r>
    <n v="6116"/>
    <s v="N"/>
    <d v="2018-03-20T00:00:00"/>
    <s v="Medium"/>
    <n v="7"/>
    <n v="150.77000000000001"/>
    <n v="0.01"/>
    <s v="Regular"/>
    <x v="670"/>
    <n v="19.98"/>
    <n v="4"/>
    <s v="Barry Weirich"/>
    <x v="0"/>
    <s v="Corporate"/>
    <x v="0"/>
    <x v="7"/>
    <x v="2"/>
    <d v="2018-03-20T00:00:00"/>
    <n v="8.6416098271018243E-5"/>
  </r>
  <r>
    <n v="8320"/>
    <s v="N"/>
    <d v="2018-09-19T00:00:00"/>
    <s v="Not Specified"/>
    <n v="22"/>
    <n v="150.34"/>
    <n v="0.06"/>
    <s v="Express"/>
    <x v="671"/>
    <n v="6.48"/>
    <n v="5.14"/>
    <s v="Karl Brown"/>
    <x v="1"/>
    <s v="Home Office"/>
    <x v="2"/>
    <x v="12"/>
    <x v="2"/>
    <d v="2018-09-21T00:00:00"/>
    <n v="8.6169637289015607E-5"/>
  </r>
  <r>
    <n v="35200"/>
    <s v="N"/>
    <d v="2018-02-05T00:00:00"/>
    <s v="Medium"/>
    <n v="15"/>
    <n v="150.24"/>
    <n v="0.08"/>
    <s v="Regular"/>
    <x v="672"/>
    <n v="9.98"/>
    <n v="12.52"/>
    <s v="Ricardo Block"/>
    <x v="1"/>
    <s v="Corporate"/>
    <x v="1"/>
    <x v="9"/>
    <x v="2"/>
    <d v="2018-02-07T00:00:00"/>
    <n v="8.611232078157313E-5"/>
  </r>
  <r>
    <n v="29380"/>
    <s v="Y"/>
    <d v="2018-04-27T00:00:00"/>
    <s v="Not Specified"/>
    <n v="13"/>
    <n v="150.13"/>
    <n v="0.09"/>
    <s v="Regular"/>
    <x v="673"/>
    <n v="12.28"/>
    <n v="4.8600000000000003"/>
    <s v="Anna Gayman"/>
    <x v="3"/>
    <s v="Corporate"/>
    <x v="2"/>
    <x v="12"/>
    <x v="2"/>
    <d v="2018-04-28T00:00:00"/>
    <n v="8.6049272623386406E-5"/>
  </r>
  <r>
    <n v="17408"/>
    <s v="N"/>
    <d v="2018-05-27T00:00:00"/>
    <s v="Not Specified"/>
    <n v="26"/>
    <n v="149.69999999999999"/>
    <n v="0.05"/>
    <s v="Express"/>
    <x v="674"/>
    <n v="5.4"/>
    <n v="7.78"/>
    <s v="Berenike Kampe"/>
    <x v="0"/>
    <s v="Corporate"/>
    <x v="2"/>
    <x v="2"/>
    <x v="2"/>
    <d v="2018-05-29T00:00:00"/>
    <n v="8.5802811641383757E-5"/>
  </r>
  <r>
    <n v="13635"/>
    <s v="N"/>
    <d v="2018-05-01T00:00:00"/>
    <s v="Critical"/>
    <n v="28"/>
    <n v="149"/>
    <n v="0.06"/>
    <s v="Regular"/>
    <x v="675"/>
    <n v="4.9800000000000004"/>
    <n v="7.44"/>
    <s v="Randy Ferguson"/>
    <x v="1"/>
    <s v="Home Office"/>
    <x v="2"/>
    <x v="12"/>
    <x v="2"/>
    <d v="2018-05-02T00:00:00"/>
    <n v="8.5401596089286456E-5"/>
  </r>
  <r>
    <n v="45731"/>
    <s v="N"/>
    <d v="2018-08-10T00:00:00"/>
    <s v="Critical"/>
    <n v="19"/>
    <n v="146.63"/>
    <n v="0.01"/>
    <s v="Express"/>
    <x v="676"/>
    <n v="6.48"/>
    <n v="6.22"/>
    <s v="Gene Hale"/>
    <x v="0"/>
    <s v="Consumer"/>
    <x v="2"/>
    <x v="12"/>
    <x v="2"/>
    <d v="2018-08-11T00:00:00"/>
    <n v="8.4043194862899818E-5"/>
  </r>
  <r>
    <n v="28897"/>
    <s v="N"/>
    <d v="2018-08-24T00:00:00"/>
    <s v="Medium"/>
    <n v="35"/>
    <n v="146.15"/>
    <n v="0.02"/>
    <s v="Regular"/>
    <x v="677"/>
    <n v="4.0599999999999996"/>
    <n v="6.89"/>
    <s v="Ed Ludwig"/>
    <x v="3"/>
    <s v="Consumer"/>
    <x v="2"/>
    <x v="8"/>
    <x v="2"/>
    <d v="2018-08-26T00:00:00"/>
    <n v="8.3768075627175937E-5"/>
  </r>
  <r>
    <n v="8930"/>
    <s v="N"/>
    <d v="2018-05-19T00:00:00"/>
    <s v="Medium"/>
    <n v="14"/>
    <n v="145.86000000000001"/>
    <n v="0.04"/>
    <s v="Regular"/>
    <x v="678"/>
    <n v="9.99"/>
    <n v="11.59"/>
    <s v="Tony Molinari"/>
    <x v="1"/>
    <s v="Corporate"/>
    <x v="2"/>
    <x v="12"/>
    <x v="2"/>
    <d v="2018-05-21T00:00:00"/>
    <n v="8.3601857755592765E-5"/>
  </r>
  <r>
    <n v="26240"/>
    <s v="Y"/>
    <d v="2018-12-19T00:00:00"/>
    <s v="Critical"/>
    <n v="39"/>
    <n v="145.68"/>
    <n v="0.04"/>
    <s v="Regular"/>
    <x v="679"/>
    <n v="3.7"/>
    <n v="1.61"/>
    <s v="Carlos Soltero"/>
    <x v="0"/>
    <s v="Consumer"/>
    <x v="1"/>
    <x v="9"/>
    <x v="6"/>
    <d v="2018-12-20T00:00:00"/>
    <n v="8.3498688042196316E-5"/>
  </r>
  <r>
    <n v="11714"/>
    <s v="N"/>
    <d v="2018-08-04T00:00:00"/>
    <s v="Critical"/>
    <n v="9"/>
    <n v="141.83000000000001"/>
    <n v="0.06"/>
    <s v="Regular"/>
    <x v="680"/>
    <n v="15.73"/>
    <n v="7.42"/>
    <s v="Tamara Willingham"/>
    <x v="1"/>
    <s v="Corporate"/>
    <x v="2"/>
    <x v="15"/>
    <x v="5"/>
    <d v="2018-08-05T00:00:00"/>
    <n v="8.1292002505661064E-5"/>
  </r>
  <r>
    <n v="31873"/>
    <s v="N"/>
    <d v="2018-11-08T00:00:00"/>
    <s v="Low"/>
    <n v="2"/>
    <n v="141.59"/>
    <n v="0.05"/>
    <s v="Regular"/>
    <x v="681"/>
    <n v="70.97"/>
    <n v="3.5"/>
    <s v="Shahid Collister"/>
    <x v="3"/>
    <s v="Home Office"/>
    <x v="2"/>
    <x v="8"/>
    <x v="2"/>
    <d v="2018-11-13T00:00:00"/>
    <n v="8.1154442887799123E-5"/>
  </r>
  <r>
    <n v="37447"/>
    <s v="N"/>
    <d v="2018-07-08T00:00:00"/>
    <s v="Low"/>
    <n v="23"/>
    <n v="139.44999999999999"/>
    <n v="0.02"/>
    <s v="Regular"/>
    <x v="682"/>
    <n v="5.81"/>
    <n v="8.49"/>
    <s v="Noel Staavos"/>
    <x v="0"/>
    <s v="Home Office"/>
    <x v="2"/>
    <x v="2"/>
    <x v="2"/>
    <d v="2018-07-12T00:00:00"/>
    <n v="7.9927869628530166E-5"/>
  </r>
  <r>
    <n v="41604"/>
    <s v="N"/>
    <d v="2018-02-10T00:00:00"/>
    <s v="Medium"/>
    <n v="22"/>
    <n v="138.24"/>
    <n v="0.06"/>
    <s v="Regular"/>
    <x v="683"/>
    <n v="6.37"/>
    <n v="5.19"/>
    <s v="Edward Becker"/>
    <x v="3"/>
    <s v="Corporate"/>
    <x v="2"/>
    <x v="2"/>
    <x v="2"/>
    <d v="2018-02-11T00:00:00"/>
    <n v="7.9234339888476245E-5"/>
  </r>
  <r>
    <n v="263"/>
    <s v="N"/>
    <d v="2018-05-16T00:00:00"/>
    <s v="High"/>
    <n v="25"/>
    <n v="136.77000000000001"/>
    <n v="0.09"/>
    <s v="Regular"/>
    <x v="684"/>
    <n v="5.4"/>
    <n v="7.78"/>
    <s v="Paul Lucas"/>
    <x v="1"/>
    <s v="Corporate"/>
    <x v="2"/>
    <x v="2"/>
    <x v="2"/>
    <d v="2018-05-17T00:00:00"/>
    <n v="7.8391787229071876E-5"/>
  </r>
  <r>
    <n v="13030"/>
    <s v="N"/>
    <d v="2018-07-22T00:00:00"/>
    <s v="Medium"/>
    <n v="32"/>
    <n v="136.19999999999999"/>
    <n v="0.09"/>
    <s v="Express"/>
    <x v="685"/>
    <n v="3.89"/>
    <n v="7.01"/>
    <s v="Nancy Lomonaco"/>
    <x v="3"/>
    <s v="Home Office"/>
    <x v="2"/>
    <x v="2"/>
    <x v="2"/>
    <d v="2018-07-24T00:00:00"/>
    <n v="7.8065083136649751E-5"/>
  </r>
  <r>
    <n v="6241"/>
    <s v="Y"/>
    <d v="2018-12-29T00:00:00"/>
    <s v="Low"/>
    <n v="24"/>
    <n v="133.94"/>
    <n v="0.08"/>
    <s v="Express"/>
    <x v="686"/>
    <n v="5.84"/>
    <n v="1"/>
    <s v="Henry Goldwyn"/>
    <x v="1"/>
    <s v="Small Business"/>
    <x v="2"/>
    <x v="13"/>
    <x v="6"/>
    <d v="2015-01-03T00:00:00"/>
    <n v="7.676973006844985E-5"/>
  </r>
  <r>
    <n v="28419"/>
    <s v="Y"/>
    <d v="2018-10-31T00:00:00"/>
    <s v="Low"/>
    <n v="9"/>
    <n v="133.85"/>
    <n v="0.03"/>
    <s v="Express"/>
    <x v="687"/>
    <n v="13.48"/>
    <n v="4.51"/>
    <s v="Rachel Payne"/>
    <x v="1"/>
    <s v="Consumer"/>
    <x v="2"/>
    <x v="4"/>
    <x v="2"/>
    <d v="2018-11-04T00:00:00"/>
    <n v="7.6718145211751619E-5"/>
  </r>
  <r>
    <n v="1829"/>
    <s v="N"/>
    <d v="2018-05-07T00:00:00"/>
    <s v="High"/>
    <n v="48"/>
    <n v="133.04"/>
    <n v="7.0000000000000007E-2"/>
    <s v="Regular"/>
    <x v="688"/>
    <n v="2.78"/>
    <n v="1.49"/>
    <s v="Tom Stivers"/>
    <x v="1"/>
    <s v="Small Business"/>
    <x v="2"/>
    <x v="2"/>
    <x v="2"/>
    <d v="2018-05-08T00:00:00"/>
    <n v="7.6253881501467581E-5"/>
  </r>
  <r>
    <n v="24869"/>
    <s v="N"/>
    <d v="2018-06-10T00:00:00"/>
    <s v="Not Specified"/>
    <n v="14"/>
    <n v="132.72"/>
    <n v="0.05"/>
    <s v="Regular"/>
    <x v="689"/>
    <n v="8.85"/>
    <n v="5.6"/>
    <s v="Nat Gilpin"/>
    <x v="3"/>
    <s v="Consumer"/>
    <x v="2"/>
    <x v="2"/>
    <x v="2"/>
    <d v="2018-06-11T00:00:00"/>
    <n v="7.6070468677651669E-5"/>
  </r>
  <r>
    <n v="994"/>
    <s v="N"/>
    <d v="2018-04-19T00:00:00"/>
    <s v="Low"/>
    <n v="38"/>
    <n v="132.07"/>
    <n v="0.06"/>
    <s v="Regular"/>
    <x v="690"/>
    <n v="3.58"/>
    <n v="1.63"/>
    <s v="Kelly Lampkin"/>
    <x v="3"/>
    <s v="Corporate"/>
    <x v="2"/>
    <x v="16"/>
    <x v="6"/>
    <d v="2018-04-23T00:00:00"/>
    <n v="7.5697911379275573E-5"/>
  </r>
  <r>
    <n v="36131"/>
    <s v="N"/>
    <d v="2018-05-17T00:00:00"/>
    <s v="High"/>
    <n v="26"/>
    <n v="130.97"/>
    <n v="0.09"/>
    <s v="Regular"/>
    <x v="691"/>
    <n v="4.9800000000000004"/>
    <n v="6.07"/>
    <s v="Aleksandra Gannaway"/>
    <x v="1"/>
    <s v="Home Office"/>
    <x v="2"/>
    <x v="12"/>
    <x v="2"/>
    <d v="2018-05-18T00:00:00"/>
    <n v="7.5067429797408362E-5"/>
  </r>
  <r>
    <n v="6854"/>
    <s v="N"/>
    <d v="2018-01-06T00:00:00"/>
    <s v="Medium"/>
    <n v="19"/>
    <n v="129.84"/>
    <n v="0.05"/>
    <s v="Express"/>
    <x v="692"/>
    <n v="6.64"/>
    <n v="4.95"/>
    <s v="Victor Price"/>
    <x v="1"/>
    <s v="Consumer"/>
    <x v="1"/>
    <x v="9"/>
    <x v="5"/>
    <d v="2018-01-08T00:00:00"/>
    <n v="7.4419753263308411E-5"/>
  </r>
  <r>
    <n v="24003"/>
    <s v="N"/>
    <d v="2018-10-31T00:00:00"/>
    <s v="Critical"/>
    <n v="4"/>
    <n v="129.78649999999999"/>
    <n v="0.05"/>
    <s v="Express"/>
    <x v="693"/>
    <n v="35.99"/>
    <n v="5.99"/>
    <s v="Dan Campbell"/>
    <x v="0"/>
    <s v="Corporate"/>
    <x v="0"/>
    <x v="10"/>
    <x v="6"/>
    <d v="2018-11-02T00:00:00"/>
    <n v="7.4389088931826674E-5"/>
  </r>
  <r>
    <n v="548"/>
    <s v="N"/>
    <d v="2018-09-20T00:00:00"/>
    <s v="Critical"/>
    <n v="41"/>
    <n v="129.49"/>
    <n v="0.04"/>
    <s v="Regular"/>
    <x v="694"/>
    <n v="3.08"/>
    <n v="0.99"/>
    <s v="Sung Chung"/>
    <x v="1"/>
    <s v="Home Office"/>
    <x v="2"/>
    <x v="14"/>
    <x v="2"/>
    <d v="2018-09-21T00:00:00"/>
    <n v="7.4219145487259761E-5"/>
  </r>
  <r>
    <n v="36452"/>
    <s v="N"/>
    <d v="2018-04-05T00:00:00"/>
    <s v="High"/>
    <n v="18"/>
    <n v="129.47999999999999"/>
    <n v="0.04"/>
    <s v="Regular"/>
    <x v="695"/>
    <n v="6.98"/>
    <n v="2.83"/>
    <s v="Eudokia Martin"/>
    <x v="3"/>
    <s v="Home Office"/>
    <x v="1"/>
    <x v="9"/>
    <x v="5"/>
    <d v="2018-04-07T00:00:00"/>
    <n v="7.4213413836515501E-5"/>
  </r>
  <r>
    <n v="5511"/>
    <s v="Y"/>
    <d v="2018-11-28T00:00:00"/>
    <s v="Critical"/>
    <n v="46"/>
    <n v="129.44"/>
    <n v="0.02"/>
    <s v="Express"/>
    <x v="696"/>
    <n v="2.58"/>
    <n v="1.3"/>
    <s v="Art Ferguson"/>
    <x v="0"/>
    <s v="Corporate"/>
    <x v="2"/>
    <x v="13"/>
    <x v="6"/>
    <d v="2018-11-29T00:00:00"/>
    <n v="7.4190487233538515E-5"/>
  </r>
  <r>
    <n v="23524"/>
    <s v="N"/>
    <d v="2018-04-28T00:00:00"/>
    <s v="High"/>
    <n v="28"/>
    <n v="129.33000000000001"/>
    <n v="0.04"/>
    <s v="Express"/>
    <x v="697"/>
    <n v="4.13"/>
    <n v="0.99"/>
    <s v="Sandra Glassco"/>
    <x v="3"/>
    <s v="Home Office"/>
    <x v="2"/>
    <x v="14"/>
    <x v="2"/>
    <d v="2018-04-30T00:00:00"/>
    <n v="7.4127439075351791E-5"/>
  </r>
  <r>
    <n v="17124"/>
    <s v="N"/>
    <d v="2018-10-25T00:00:00"/>
    <s v="Critical"/>
    <n v="39"/>
    <n v="128.31"/>
    <n v="0.05"/>
    <s v="Express"/>
    <x v="698"/>
    <n v="3.14"/>
    <n v="1.92"/>
    <s v="William Brown"/>
    <x v="1"/>
    <s v="Home Office"/>
    <x v="2"/>
    <x v="15"/>
    <x v="6"/>
    <d v="2018-10-26T00:00:00"/>
    <n v="7.3542810699438551E-5"/>
  </r>
  <r>
    <n v="22407"/>
    <s v="N"/>
    <d v="2018-11-17T00:00:00"/>
    <s v="Not Specified"/>
    <n v="10"/>
    <n v="128.02000000000001"/>
    <n v="0.02"/>
    <s v="Regular"/>
    <x v="699"/>
    <n v="12.28"/>
    <n v="6.47"/>
    <s v="Sung Shariari"/>
    <x v="1"/>
    <s v="Corporate"/>
    <x v="2"/>
    <x v="12"/>
    <x v="2"/>
    <d v="2018-11-17T00:00:00"/>
    <n v="7.3376592827855379E-5"/>
  </r>
  <r>
    <n v="1059"/>
    <s v="N"/>
    <d v="2018-02-26T00:00:00"/>
    <s v="Critical"/>
    <n v="22"/>
    <n v="127.33"/>
    <n v="0.02"/>
    <s v="Regular"/>
    <x v="700"/>
    <n v="5.34"/>
    <n v="2.99"/>
    <s v="Sean O'Donnell"/>
    <x v="3"/>
    <s v="Corporate"/>
    <x v="2"/>
    <x v="2"/>
    <x v="2"/>
    <d v="2018-02-28T00:00:00"/>
    <n v="7.298110892650231E-5"/>
  </r>
  <r>
    <n v="30215"/>
    <s v="N"/>
    <d v="2018-02-26T00:00:00"/>
    <s v="Medium"/>
    <n v="20"/>
    <n v="125.84"/>
    <n v="0.1"/>
    <s v="Regular"/>
    <x v="701"/>
    <n v="6.88"/>
    <n v="2"/>
    <s v="Cathy Hwang"/>
    <x v="0"/>
    <s v="Home Office"/>
    <x v="2"/>
    <x v="12"/>
    <x v="6"/>
    <d v="2018-02-27T00:00:00"/>
    <n v="7.2127092965609449E-5"/>
  </r>
  <r>
    <n v="38080"/>
    <s v="N"/>
    <d v="2018-09-14T00:00:00"/>
    <s v="Not Specified"/>
    <n v="26"/>
    <n v="125.01"/>
    <n v="0.08"/>
    <s v="Regular"/>
    <x v="702"/>
    <n v="4.9800000000000004"/>
    <n v="4.7"/>
    <s v="Jim Mitchum"/>
    <x v="3"/>
    <s v="Consumer"/>
    <x v="2"/>
    <x v="12"/>
    <x v="2"/>
    <d v="2018-09-15T00:00:00"/>
    <n v="7.1651365953836904E-5"/>
  </r>
  <r>
    <n v="14823"/>
    <s v="N"/>
    <d v="2018-02-12T00:00:00"/>
    <s v="Low"/>
    <n v="20"/>
    <n v="124.84"/>
    <n v="0.08"/>
    <s v="Regular"/>
    <x v="703"/>
    <n v="6.7"/>
    <n v="1.56"/>
    <s v="David Smith"/>
    <x v="3"/>
    <s v="Small Business"/>
    <x v="2"/>
    <x v="13"/>
    <x v="6"/>
    <d v="2018-02-12T00:00:00"/>
    <n v="7.1553927891184702E-5"/>
  </r>
  <r>
    <n v="9285"/>
    <s v="N"/>
    <d v="2018-01-02T00:00:00"/>
    <s v="Critical"/>
    <n v="3"/>
    <n v="124.81"/>
    <n v="0.06"/>
    <s v="Regular"/>
    <x v="704"/>
    <n v="40.98"/>
    <n v="2.99"/>
    <s v="David Philippe"/>
    <x v="0"/>
    <s v="Consumer"/>
    <x v="2"/>
    <x v="2"/>
    <x v="2"/>
    <d v="2018-01-04T00:00:00"/>
    <n v="7.1536732938951963E-5"/>
  </r>
  <r>
    <n v="43399"/>
    <s v="N"/>
    <d v="2018-07-30T00:00:00"/>
    <s v="High"/>
    <n v="8"/>
    <n v="124.7"/>
    <n v="0"/>
    <s v="Regular"/>
    <x v="705"/>
    <n v="15.04"/>
    <n v="1.97"/>
    <s v="Cari MacIntyre"/>
    <x v="3"/>
    <s v="Corporate"/>
    <x v="2"/>
    <x v="12"/>
    <x v="6"/>
    <d v="2018-08-01T00:00:00"/>
    <n v="7.1473684780765239E-5"/>
  </r>
  <r>
    <n v="20519"/>
    <s v="N"/>
    <d v="2018-04-10T00:00:00"/>
    <s v="High"/>
    <n v="7"/>
    <n v="124.19"/>
    <n v="0.03"/>
    <s v="Regular"/>
    <x v="706"/>
    <n v="15.99"/>
    <n v="11.28"/>
    <s v="Brad Thomas"/>
    <x v="1"/>
    <s v="Home Office"/>
    <x v="0"/>
    <x v="0"/>
    <x v="4"/>
    <d v="2018-04-11T00:00:00"/>
    <n v="7.1181370592808619E-5"/>
  </r>
  <r>
    <n v="15904"/>
    <s v="N"/>
    <d v="2018-10-27T00:00:00"/>
    <s v="Not Specified"/>
    <n v="39"/>
    <n v="124.01"/>
    <n v="0.08"/>
    <s v="Regular"/>
    <x v="707"/>
    <n v="3.28"/>
    <n v="3.97"/>
    <s v="Trudy Brown"/>
    <x v="1"/>
    <s v="Small Business"/>
    <x v="2"/>
    <x v="13"/>
    <x v="6"/>
    <d v="2018-10-28T00:00:00"/>
    <n v="7.1078200879412171E-5"/>
  </r>
  <r>
    <n v="33569"/>
    <s v="N"/>
    <d v="2018-08-28T00:00:00"/>
    <s v="Low"/>
    <n v="9"/>
    <n v="123.92"/>
    <n v="0.09"/>
    <s v="Regular"/>
    <x v="708"/>
    <n v="14.2"/>
    <n v="5.3"/>
    <s v="Matthew Clasen"/>
    <x v="1"/>
    <s v="Consumer"/>
    <x v="1"/>
    <x v="9"/>
    <x v="6"/>
    <d v="2018-09-01T00:00:00"/>
    <n v="7.102661602271394E-5"/>
  </r>
  <r>
    <n v="9637"/>
    <s v="N"/>
    <d v="2018-01-03T00:00:00"/>
    <s v="Low"/>
    <n v="12"/>
    <n v="123.76"/>
    <n v="0.04"/>
    <s v="Regular"/>
    <x v="709"/>
    <n v="10.14"/>
    <n v="2.27"/>
    <s v="Andy Reiter"/>
    <x v="1"/>
    <s v="Corporate"/>
    <x v="2"/>
    <x v="12"/>
    <x v="6"/>
    <d v="2018-01-07T00:00:00"/>
    <n v="7.0934909610805984E-5"/>
  </r>
  <r>
    <n v="34275"/>
    <s v="N"/>
    <d v="2018-07-01T00:00:00"/>
    <s v="Low"/>
    <n v="27"/>
    <n v="123.46"/>
    <n v="7.0000000000000007E-2"/>
    <s v="Regular"/>
    <x v="710"/>
    <n v="4.84"/>
    <n v="0.71"/>
    <s v="Greg Guthrie"/>
    <x v="0"/>
    <s v="Small Business"/>
    <x v="2"/>
    <x v="13"/>
    <x v="6"/>
    <d v="2018-07-03T00:00:00"/>
    <n v="7.0762960088478552E-5"/>
  </r>
  <r>
    <n v="13536"/>
    <s v="N"/>
    <d v="2018-08-18T00:00:00"/>
    <s v="Medium"/>
    <n v="23"/>
    <n v="123.15"/>
    <n v="0.05"/>
    <s v="Regular"/>
    <x v="711"/>
    <n v="5.18"/>
    <n v="2.04"/>
    <s v="Aleksandra Gannaway"/>
    <x v="1"/>
    <s v="Home Office"/>
    <x v="2"/>
    <x v="12"/>
    <x v="6"/>
    <d v="2018-08-20T00:00:00"/>
    <n v="7.0585278915406886E-5"/>
  </r>
  <r>
    <n v="42403"/>
    <s v="N"/>
    <d v="2018-06-20T00:00:00"/>
    <s v="Not Specified"/>
    <n v="47"/>
    <n v="121.2"/>
    <n v="0.1"/>
    <s v="Regular"/>
    <x v="712"/>
    <n v="2.78"/>
    <n v="1.25"/>
    <s v="Nick Zandusky"/>
    <x v="1"/>
    <s v="Small Business"/>
    <x v="2"/>
    <x v="13"/>
    <x v="6"/>
    <d v="2018-06-21T00:00:00"/>
    <n v="6.9467607020278651E-5"/>
  </r>
  <r>
    <n v="35776"/>
    <s v="N"/>
    <d v="2018-02-04T00:00:00"/>
    <s v="Medium"/>
    <n v="9"/>
    <n v="118.66"/>
    <n v="0.05"/>
    <s v="Regular"/>
    <x v="713"/>
    <n v="12.97"/>
    <n v="1.49"/>
    <s v="Gene McClure"/>
    <x v="1"/>
    <s v="Consumer"/>
    <x v="2"/>
    <x v="2"/>
    <x v="2"/>
    <d v="2018-02-06T00:00:00"/>
    <n v="6.8011767731239797E-5"/>
  </r>
  <r>
    <n v="7845"/>
    <s v="Y"/>
    <d v="2018-12-13T00:00:00"/>
    <s v="Critical"/>
    <n v="22"/>
    <n v="118.56"/>
    <n v="0.06"/>
    <s v="Express"/>
    <x v="714"/>
    <n v="4.91"/>
    <n v="5.68"/>
    <s v="Todd Boyes"/>
    <x v="3"/>
    <s v="Small Business"/>
    <x v="2"/>
    <x v="2"/>
    <x v="2"/>
    <d v="2018-12-13T00:00:00"/>
    <n v="6.7954451223797334E-5"/>
  </r>
  <r>
    <n v="40097"/>
    <s v="Y"/>
    <d v="2018-01-09T00:00:00"/>
    <s v="Low"/>
    <n v="47"/>
    <n v="117.88"/>
    <n v="0.1"/>
    <s v="Regular"/>
    <x v="715"/>
    <n v="2.6"/>
    <n v="2.4"/>
    <s v="Olvera Toch"/>
    <x v="3"/>
    <s v="Home Office"/>
    <x v="2"/>
    <x v="13"/>
    <x v="6"/>
    <d v="2018-01-14T00:00:00"/>
    <n v="6.7564698973188498E-5"/>
  </r>
  <r>
    <n v="42403"/>
    <s v="N"/>
    <d v="2018-06-20T00:00:00"/>
    <s v="Not Specified"/>
    <n v="38"/>
    <n v="117.84"/>
    <n v="0.04"/>
    <s v="Regular"/>
    <x v="716"/>
    <n v="3.08"/>
    <n v="0.99"/>
    <s v="Nick Zandusky"/>
    <x v="1"/>
    <s v="Small Business"/>
    <x v="2"/>
    <x v="14"/>
    <x v="2"/>
    <d v="2018-06-21T00:00:00"/>
    <n v="6.7541772370211512E-5"/>
  </r>
  <r>
    <n v="20229"/>
    <s v="N"/>
    <d v="2018-10-30T00:00:00"/>
    <s v="Low"/>
    <n v="47"/>
    <n v="116.06"/>
    <n v="0.1"/>
    <s v="Regular"/>
    <x v="717"/>
    <n v="2.62"/>
    <n v="0.8"/>
    <s v="Gary Hwang"/>
    <x v="1"/>
    <s v="Home Office"/>
    <x v="2"/>
    <x v="16"/>
    <x v="6"/>
    <d v="2018-11-06T00:00:00"/>
    <n v="6.6521538537735479E-5"/>
  </r>
  <r>
    <n v="9954"/>
    <s v="N"/>
    <d v="2018-06-19T00:00:00"/>
    <s v="Not Specified"/>
    <n v="30"/>
    <n v="115.81"/>
    <n v="0.1"/>
    <s v="Regular"/>
    <x v="718"/>
    <n v="3.98"/>
    <n v="0.83"/>
    <s v="Thais Sissman"/>
    <x v="1"/>
    <s v="Corporate"/>
    <x v="2"/>
    <x v="13"/>
    <x v="6"/>
    <d v="2018-06-21T00:00:00"/>
    <n v="6.6378247269129292E-5"/>
  </r>
  <r>
    <n v="24452"/>
    <s v="N"/>
    <d v="2018-05-07T00:00:00"/>
    <s v="High"/>
    <n v="18"/>
    <n v="115.71"/>
    <n v="0.08"/>
    <s v="Regular"/>
    <x v="719"/>
    <n v="6.48"/>
    <n v="8.4"/>
    <s v="Valerie Jones"/>
    <x v="1"/>
    <s v="Consumer"/>
    <x v="2"/>
    <x v="12"/>
    <x v="2"/>
    <d v="2018-05-07T00:00:00"/>
    <n v="6.6320930761686815E-5"/>
  </r>
  <r>
    <n v="25638"/>
    <s v="N"/>
    <d v="2018-08-06T00:00:00"/>
    <s v="High"/>
    <n v="12"/>
    <n v="115.45"/>
    <n v="7.0000000000000007E-2"/>
    <s v="Regular"/>
    <x v="720"/>
    <n v="10.06"/>
    <n v="2.06"/>
    <s v="Ivan Gibson"/>
    <x v="1"/>
    <s v="Corporate"/>
    <x v="2"/>
    <x v="12"/>
    <x v="6"/>
    <d v="2018-08-07T00:00:00"/>
    <n v="6.6171907842336382E-5"/>
  </r>
  <r>
    <n v="20135"/>
    <s v="N"/>
    <d v="2018-06-30T00:00:00"/>
    <s v="Critical"/>
    <n v="44"/>
    <n v="115.24"/>
    <n v="0.03"/>
    <s v="Regular"/>
    <x v="721"/>
    <n v="2.61"/>
    <n v="0.5"/>
    <s v="Susan MacKendrick"/>
    <x v="1"/>
    <s v="Corporate"/>
    <x v="2"/>
    <x v="14"/>
    <x v="2"/>
    <d v="2018-06-30T00:00:00"/>
    <n v="6.605154317670718E-5"/>
  </r>
  <r>
    <n v="19073"/>
    <s v="N"/>
    <d v="2018-06-24T00:00:00"/>
    <s v="Not Specified"/>
    <n v="40"/>
    <n v="115.01"/>
    <n v="0.03"/>
    <s v="Express"/>
    <x v="722"/>
    <n v="2.78"/>
    <n v="1.34"/>
    <s v="Chuck Magee"/>
    <x v="0"/>
    <s v="Corporate"/>
    <x v="2"/>
    <x v="13"/>
    <x v="6"/>
    <d v="2018-06-26T00:00:00"/>
    <n v="6.59197152095895E-5"/>
  </r>
  <r>
    <n v="31619"/>
    <s v="N"/>
    <d v="2018-09-17T00:00:00"/>
    <s v="Low"/>
    <n v="11"/>
    <n v="114.87"/>
    <n v="0.1"/>
    <s v="Regular"/>
    <x v="723"/>
    <n v="10.98"/>
    <n v="3.99"/>
    <s v="Pete Kriz"/>
    <x v="1"/>
    <s v="Corporate"/>
    <x v="2"/>
    <x v="8"/>
    <x v="2"/>
    <d v="2018-09-24T00:00:00"/>
    <n v="6.5839472099170037E-5"/>
  </r>
  <r>
    <n v="18308"/>
    <s v="N"/>
    <d v="2018-10-09T00:00:00"/>
    <s v="Not Specified"/>
    <n v="30"/>
    <n v="114.12"/>
    <n v="0.05"/>
    <s v="Regular"/>
    <x v="724"/>
    <n v="3.8"/>
    <n v="1.49"/>
    <s v="Ann Chong"/>
    <x v="2"/>
    <s v="Corporate"/>
    <x v="2"/>
    <x v="2"/>
    <x v="2"/>
    <d v="2018-10-11T00:00:00"/>
    <n v="6.5409598293351476E-5"/>
  </r>
  <r>
    <n v="12258"/>
    <s v="N"/>
    <d v="2018-11-30T00:00:00"/>
    <s v="Low"/>
    <n v="27"/>
    <n v="113.4"/>
    <n v="0.05"/>
    <s v="Express"/>
    <x v="725"/>
    <n v="3.95"/>
    <n v="2"/>
    <s v="Kelly Lampkin"/>
    <x v="3"/>
    <s v="Home Office"/>
    <x v="2"/>
    <x v="16"/>
    <x v="6"/>
    <d v="2018-12-07T00:00:00"/>
    <n v="6.4996919439765669E-5"/>
  </r>
  <r>
    <n v="8161"/>
    <s v="N"/>
    <d v="2018-06-03T00:00:00"/>
    <s v="High"/>
    <n v="45"/>
    <n v="112.72"/>
    <n v="0.09"/>
    <s v="Regular"/>
    <x v="726"/>
    <n v="2.61"/>
    <n v="0.5"/>
    <s v="Giulietta Dortch"/>
    <x v="1"/>
    <s v="Consumer"/>
    <x v="2"/>
    <x v="14"/>
    <x v="2"/>
    <d v="2018-06-05T00:00:00"/>
    <n v="6.4607167189156833E-5"/>
  </r>
  <r>
    <n v="35461"/>
    <s v="N"/>
    <d v="2018-06-01T00:00:00"/>
    <s v="Critical"/>
    <n v="30"/>
    <n v="112.6"/>
    <n v="0.04"/>
    <s v="Regular"/>
    <x v="727"/>
    <n v="3.68"/>
    <n v="1.32"/>
    <s v="Julie Kriz"/>
    <x v="1"/>
    <s v="Corporate"/>
    <x v="2"/>
    <x v="15"/>
    <x v="6"/>
    <d v="2018-06-02T00:00:00"/>
    <n v="6.4538387380225863E-5"/>
  </r>
  <r>
    <n v="8325"/>
    <s v="N"/>
    <d v="2018-01-14T00:00:00"/>
    <s v="Critical"/>
    <n v="27"/>
    <n v="112.57"/>
    <n v="0.08"/>
    <s v="Regular"/>
    <x v="728"/>
    <n v="4.28"/>
    <n v="0.94"/>
    <s v="Jennifer Patt"/>
    <x v="1"/>
    <s v="Home Office"/>
    <x v="2"/>
    <x v="13"/>
    <x v="6"/>
    <d v="2018-01-17T00:00:00"/>
    <n v="6.4521192427993124E-5"/>
  </r>
  <r>
    <n v="31493"/>
    <s v="N"/>
    <d v="2018-10-17T00:00:00"/>
    <s v="High"/>
    <n v="8"/>
    <n v="112.47"/>
    <n v="0"/>
    <s v="Express"/>
    <x v="729"/>
    <n v="12.2"/>
    <n v="6.02"/>
    <s v="Gary McGarr"/>
    <x v="1"/>
    <s v="Home Office"/>
    <x v="1"/>
    <x v="9"/>
    <x v="5"/>
    <d v="2018-10-18T00:00:00"/>
    <n v="6.4463875920550646E-5"/>
  </r>
  <r>
    <n v="19367"/>
    <s v="N"/>
    <d v="2018-04-20T00:00:00"/>
    <s v="High"/>
    <n v="20"/>
    <n v="112.42"/>
    <n v="0.09"/>
    <s v="Regular"/>
    <x v="730"/>
    <n v="5.98"/>
    <n v="2.5"/>
    <s v="Amy Hunt"/>
    <x v="1"/>
    <s v="Home Office"/>
    <x v="2"/>
    <x v="11"/>
    <x v="2"/>
    <d v="2018-04-22T00:00:00"/>
    <n v="6.4435217666829414E-5"/>
  </r>
  <r>
    <n v="24193"/>
    <s v="N"/>
    <d v="2018-03-14T00:00:00"/>
    <s v="Not Specified"/>
    <n v="24"/>
    <n v="109.86"/>
    <n v="0.02"/>
    <s v="Regular"/>
    <x v="731"/>
    <n v="4.28"/>
    <n v="5.17"/>
    <s v="Beth Fritzler"/>
    <x v="1"/>
    <s v="Small Business"/>
    <x v="2"/>
    <x v="12"/>
    <x v="2"/>
    <d v="2018-03-15T00:00:00"/>
    <n v="6.2967915076302081E-5"/>
  </r>
  <r>
    <n v="26758"/>
    <s v="N"/>
    <d v="2018-05-23T00:00:00"/>
    <s v="Not Specified"/>
    <n v="37"/>
    <n v="108.33"/>
    <n v="0"/>
    <s v="Regular"/>
    <x v="732"/>
    <n v="2.88"/>
    <n v="0.7"/>
    <s v="Justin Ellison"/>
    <x v="1"/>
    <s v="Home Office"/>
    <x v="2"/>
    <x v="13"/>
    <x v="6"/>
    <d v="2018-05-25T00:00:00"/>
    <n v="6.2090972512432221E-5"/>
  </r>
  <r>
    <n v="323"/>
    <s v="N"/>
    <d v="2018-03-25T00:00:00"/>
    <s v="Critical"/>
    <n v="20"/>
    <n v="108.09"/>
    <n v="7.0000000000000007E-2"/>
    <s v="Regular"/>
    <x v="733"/>
    <n v="5.68"/>
    <n v="1.39"/>
    <s v="Dario Medina"/>
    <x v="1"/>
    <s v="Small Business"/>
    <x v="2"/>
    <x v="11"/>
    <x v="2"/>
    <d v="2018-03-27T00:00:00"/>
    <n v="6.1953412894570281E-5"/>
  </r>
  <r>
    <n v="21314"/>
    <s v="N"/>
    <d v="2018-11-02T00:00:00"/>
    <s v="Low"/>
    <n v="30"/>
    <n v="107.96"/>
    <n v="0.01"/>
    <s v="Regular"/>
    <x v="734"/>
    <n v="3.58"/>
    <n v="1.63"/>
    <s v="Patrick Jones"/>
    <x v="0"/>
    <s v="Home Office"/>
    <x v="2"/>
    <x v="16"/>
    <x v="6"/>
    <d v="2018-11-06T00:00:00"/>
    <n v="6.1878901434895064E-5"/>
  </r>
  <r>
    <n v="38721"/>
    <s v="N"/>
    <d v="2018-03-24T00:00:00"/>
    <s v="Critical"/>
    <n v="17"/>
    <n v="107.56"/>
    <n v="0.1"/>
    <s v="Regular"/>
    <x v="735"/>
    <n v="6.64"/>
    <n v="54.95"/>
    <s v="Troy Staebel"/>
    <x v="0"/>
    <s v="Small Business"/>
    <x v="1"/>
    <x v="9"/>
    <x v="5"/>
    <d v="2018-03-26T00:00:00"/>
    <n v="6.1649635405125168E-5"/>
  </r>
  <r>
    <n v="15815"/>
    <s v="N"/>
    <d v="2018-05-01T00:00:00"/>
    <s v="Critical"/>
    <n v="24"/>
    <n v="107.41"/>
    <n v="0.03"/>
    <s v="Regular"/>
    <x v="736"/>
    <n v="4.55"/>
    <n v="1.49"/>
    <s v="Mitch Willingham"/>
    <x v="1"/>
    <s v="Corporate"/>
    <x v="2"/>
    <x v="2"/>
    <x v="2"/>
    <d v="2018-05-01T00:00:00"/>
    <n v="6.1563660643961459E-5"/>
  </r>
  <r>
    <n v="23778"/>
    <s v="N"/>
    <d v="2018-07-13T00:00:00"/>
    <s v="Low"/>
    <n v="13"/>
    <n v="105.94"/>
    <n v="0.06"/>
    <s v="Regular"/>
    <x v="737"/>
    <n v="4.4800000000000004"/>
    <n v="49"/>
    <s v="Carlos Meador"/>
    <x v="1"/>
    <s v="Corporate"/>
    <x v="2"/>
    <x v="8"/>
    <x v="0"/>
    <d v="2018-07-17T00:00:00"/>
    <n v="6.0721107984557091E-5"/>
  </r>
  <r>
    <n v="31078"/>
    <s v="N"/>
    <d v="2018-02-10T00:00:00"/>
    <s v="Critical"/>
    <n v="7"/>
    <n v="104.46"/>
    <n v="0.01"/>
    <s v="Regular"/>
    <x v="582"/>
    <n v="13.99"/>
    <n v="7.51"/>
    <s v="Evan Bailliet"/>
    <x v="1"/>
    <s v="Corporate"/>
    <x v="0"/>
    <x v="0"/>
    <x v="4"/>
    <d v="2018-02-11T00:00:00"/>
    <n v="5.9872823674408469E-5"/>
  </r>
  <r>
    <n v="3042"/>
    <s v="N"/>
    <d v="2018-11-20T00:00:00"/>
    <s v="Medium"/>
    <n v="26"/>
    <n v="103.87"/>
    <n v="1.2"/>
    <s v="Regular"/>
    <x v="738"/>
    <n v="4.26"/>
    <n v="1.2"/>
    <s v="Christy Brittain"/>
    <x v="1"/>
    <s v="Consumer"/>
    <x v="2"/>
    <x v="13"/>
    <x v="6"/>
    <d v="2018-11-21T00:00:00"/>
    <n v="5.9534656280497878E-5"/>
  </r>
  <r>
    <n v="14823"/>
    <s v="N"/>
    <d v="2018-02-12T00:00:00"/>
    <s v="Low"/>
    <n v="15"/>
    <n v="103.62"/>
    <n v="0.1"/>
    <s v="Regular"/>
    <x v="739"/>
    <n v="7.31"/>
    <n v="0.49"/>
    <s v="David Smith"/>
    <x v="3"/>
    <s v="Small Business"/>
    <x v="2"/>
    <x v="14"/>
    <x v="2"/>
    <d v="2018-02-21T00:00:00"/>
    <n v="5.9391365011891692E-5"/>
  </r>
  <r>
    <n v="40708"/>
    <s v="N"/>
    <d v="2018-10-12T00:00:00"/>
    <s v="Not Specified"/>
    <n v="15"/>
    <n v="103.55"/>
    <n v="0.03"/>
    <s v="Regular"/>
    <x v="740"/>
    <n v="6.68"/>
    <n v="1.5"/>
    <s v="Toby Knight"/>
    <x v="1"/>
    <s v="Corporate"/>
    <x v="2"/>
    <x v="13"/>
    <x v="6"/>
    <d v="2018-10-13T00:00:00"/>
    <n v="5.935124345668196E-5"/>
  </r>
  <r>
    <n v="34017"/>
    <s v="N"/>
    <d v="2018-03-23T00:00:00"/>
    <s v="High"/>
    <n v="20"/>
    <n v="103.39"/>
    <n v="0.05"/>
    <s v="Express"/>
    <x v="741"/>
    <n v="4.84"/>
    <n v="0.71"/>
    <s v="Paul Prost"/>
    <x v="3"/>
    <s v="Corporate"/>
    <x v="2"/>
    <x v="13"/>
    <x v="6"/>
    <d v="2018-03-23T00:00:00"/>
    <n v="5.9259537044774004E-5"/>
  </r>
  <r>
    <n v="36069"/>
    <s v="N"/>
    <d v="2018-12-05T00:00:00"/>
    <s v="Low"/>
    <n v="20"/>
    <n v="102.61"/>
    <n v="0.09"/>
    <s v="Regular"/>
    <x v="742"/>
    <n v="4.9800000000000004"/>
    <n v="7.44"/>
    <s v="Ashley Jarboe"/>
    <x v="1"/>
    <s v="Home Office"/>
    <x v="2"/>
    <x v="12"/>
    <x v="2"/>
    <d v="2018-12-07T00:00:00"/>
    <n v="5.8812468286722705E-5"/>
  </r>
  <r>
    <n v="23488"/>
    <s v="Y"/>
    <d v="2018-01-06T00:00:00"/>
    <s v="High"/>
    <n v="29"/>
    <n v="101.77"/>
    <n v="0.03"/>
    <s v="Regular"/>
    <x v="743"/>
    <n v="3.28"/>
    <n v="3.97"/>
    <s v="Julia Barnett"/>
    <x v="1"/>
    <s v="Home Office"/>
    <x v="2"/>
    <x v="13"/>
    <x v="6"/>
    <d v="2018-01-08T00:00:00"/>
    <n v="5.833100962420592E-5"/>
  </r>
  <r>
    <n v="15718"/>
    <s v="Y"/>
    <d v="2018-01-27T00:00:00"/>
    <s v="Critical"/>
    <n v="36"/>
    <n v="100.87"/>
    <n v="0.09"/>
    <s v="Regular"/>
    <x v="744"/>
    <n v="2.94"/>
    <n v="0.7"/>
    <s v="Sean ODonnell"/>
    <x v="3"/>
    <s v="Corporate"/>
    <x v="2"/>
    <x v="13"/>
    <x v="6"/>
    <d v="2018-01-28T00:00:00"/>
    <n v="5.7815161057223657E-5"/>
  </r>
  <r>
    <n v="38084"/>
    <s v="N"/>
    <d v="2018-03-20T00:00:00"/>
    <s v="Not Specified"/>
    <n v="11"/>
    <n v="100.36"/>
    <n v="0.02"/>
    <s v="Regular"/>
    <x v="745"/>
    <n v="9.11"/>
    <n v="2.15"/>
    <s v="Victoria Wilson"/>
    <x v="3"/>
    <s v="Home Office"/>
    <x v="2"/>
    <x v="12"/>
    <x v="6"/>
    <d v="2018-03-22T00:00:00"/>
    <n v="5.7522846869267037E-5"/>
  </r>
  <r>
    <n v="13218"/>
    <s v="Y"/>
    <d v="2018-05-16T00:00:00"/>
    <s v="High"/>
    <n v="16"/>
    <n v="98.8"/>
    <n v="7.0000000000000007E-2"/>
    <s v="Regular"/>
    <x v="746"/>
    <n v="5.98"/>
    <n v="7.15"/>
    <s v="Victoria Pisteka"/>
    <x v="1"/>
    <s v="Corporate"/>
    <x v="2"/>
    <x v="12"/>
    <x v="2"/>
    <d v="2018-05-18T00:00:00"/>
    <n v="5.6628709353164438E-5"/>
  </r>
  <r>
    <n v="22919"/>
    <s v="N"/>
    <d v="2018-07-17T00:00:00"/>
    <s v="Critical"/>
    <n v="21"/>
    <n v="98.77"/>
    <n v="7.0000000000000007E-2"/>
    <s v="Regular"/>
    <x v="747"/>
    <n v="4.91"/>
    <n v="0.5"/>
    <s v="Irene Maddox"/>
    <x v="1"/>
    <s v="Consumer"/>
    <x v="2"/>
    <x v="14"/>
    <x v="2"/>
    <d v="2018-07-18T00:00:00"/>
    <n v="5.6611514400931692E-5"/>
  </r>
  <r>
    <n v="20711"/>
    <s v="N"/>
    <d v="2018-01-19T00:00:00"/>
    <s v="Critical"/>
    <n v="5"/>
    <n v="98.66"/>
    <n v="0.1"/>
    <s v="Regular"/>
    <x v="748"/>
    <n v="18.97"/>
    <n v="9.0299999999999994"/>
    <s v="Chris Cortes"/>
    <x v="0"/>
    <s v="Consumer"/>
    <x v="2"/>
    <x v="12"/>
    <x v="2"/>
    <d v="2018-01-21T00:00:00"/>
    <n v="5.6548466242744975E-5"/>
  </r>
  <r>
    <n v="12934"/>
    <s v="N"/>
    <d v="2018-03-05T00:00:00"/>
    <s v="Not Specified"/>
    <n v="27"/>
    <n v="96.99"/>
    <n v="0.02"/>
    <s v="Express"/>
    <x v="749"/>
    <n v="3.28"/>
    <n v="3.97"/>
    <s v="Guy Armstrong"/>
    <x v="0"/>
    <s v="Corporate"/>
    <x v="2"/>
    <x v="13"/>
    <x v="6"/>
    <d v="2018-03-06T00:00:00"/>
    <n v="5.5591280568455652E-5"/>
  </r>
  <r>
    <n v="5984"/>
    <s v="N"/>
    <d v="2018-06-17T00:00:00"/>
    <s v="Low"/>
    <n v="11"/>
    <n v="96.68"/>
    <n v="0.03"/>
    <s v="Regular"/>
    <x v="750"/>
    <n v="7.96"/>
    <n v="4.95"/>
    <s v="Eric Barreto"/>
    <x v="1"/>
    <s v="Consumer"/>
    <x v="1"/>
    <x v="9"/>
    <x v="2"/>
    <d v="2018-06-19T00:00:00"/>
    <n v="5.5413599395383994E-5"/>
  </r>
  <r>
    <n v="10052"/>
    <s v="N"/>
    <d v="2018-09-07T00:00:00"/>
    <s v="Not Specified"/>
    <n v="16"/>
    <n v="95.9"/>
    <n v="7.0000000000000007E-2"/>
    <s v="Regular"/>
    <x v="751"/>
    <n v="6.08"/>
    <n v="0.91"/>
    <s v="Dan Campbell"/>
    <x v="1"/>
    <s v="Corporate"/>
    <x v="2"/>
    <x v="13"/>
    <x v="6"/>
    <d v="2018-09-08T00:00:00"/>
    <n v="5.4966530637332694E-5"/>
  </r>
  <r>
    <n v="39589"/>
    <s v="N"/>
    <d v="2018-08-02T00:00:00"/>
    <s v="Critical"/>
    <n v="20"/>
    <n v="95.08"/>
    <n v="0.06"/>
    <s v="Regular"/>
    <x v="752"/>
    <n v="4.91"/>
    <n v="0.5"/>
    <s v="Olvera Toch"/>
    <x v="3"/>
    <s v="Home Office"/>
    <x v="2"/>
    <x v="14"/>
    <x v="2"/>
    <d v="2018-08-02T00:00:00"/>
    <n v="5.4496535276304402E-5"/>
  </r>
  <r>
    <n v="14785"/>
    <s v="N"/>
    <d v="2018-10-09T00:00:00"/>
    <s v="High"/>
    <n v="20"/>
    <n v="94.86"/>
    <n v="0.08"/>
    <s v="Regular"/>
    <x v="753"/>
    <n v="4.91"/>
    <n v="0.5"/>
    <s v="Nicole Brennan"/>
    <x v="1"/>
    <s v="Consumer"/>
    <x v="2"/>
    <x v="14"/>
    <x v="2"/>
    <d v="2018-10-09T00:00:00"/>
    <n v="5.4370438959930961E-5"/>
  </r>
  <r>
    <n v="3492"/>
    <s v="N"/>
    <d v="2018-11-23T00:00:00"/>
    <s v="Low"/>
    <n v="33"/>
    <n v="94.6"/>
    <n v="0.04"/>
    <s v="Regular"/>
    <x v="754"/>
    <n v="2.78"/>
    <n v="1.25"/>
    <s v="Roy Skaria"/>
    <x v="1"/>
    <s v="Corporate"/>
    <x v="2"/>
    <x v="13"/>
    <x v="6"/>
    <d v="2018-11-23T00:00:00"/>
    <n v="5.4221416040580521E-5"/>
  </r>
  <r>
    <n v="38726"/>
    <s v="N"/>
    <d v="2018-05-21T00:00:00"/>
    <s v="Medium"/>
    <n v="44"/>
    <n v="92.86"/>
    <n v="0.04"/>
    <s v="Regular"/>
    <x v="755"/>
    <n v="2.08"/>
    <n v="1.49"/>
    <s v="Eugene Hildebrand"/>
    <x v="3"/>
    <s v="Home Office"/>
    <x v="2"/>
    <x v="2"/>
    <x v="2"/>
    <d v="2018-05-23T00:00:00"/>
    <n v="5.3224108811081473E-5"/>
  </r>
  <r>
    <n v="6406"/>
    <s v="N"/>
    <d v="2018-08-14T00:00:00"/>
    <s v="Critical"/>
    <n v="43"/>
    <n v="92.63"/>
    <n v="0.05"/>
    <s v="Regular"/>
    <x v="756"/>
    <n v="2.08"/>
    <n v="2.56"/>
    <s v="Mick Crebagga"/>
    <x v="1"/>
    <s v="Home Office"/>
    <x v="2"/>
    <x v="15"/>
    <x v="5"/>
    <d v="2018-08-16T00:00:00"/>
    <n v="5.3092280843963779E-5"/>
  </r>
  <r>
    <n v="26567"/>
    <s v="N"/>
    <d v="2018-09-04T00:00:00"/>
    <s v="Critical"/>
    <n v="10"/>
    <n v="90.06"/>
    <n v="0.09"/>
    <s v="Express"/>
    <x v="757"/>
    <n v="8.4600000000000009"/>
    <n v="8.99"/>
    <s v="Sylvia Foulston"/>
    <x v="2"/>
    <s v="Corporate"/>
    <x v="0"/>
    <x v="7"/>
    <x v="5"/>
    <d v="2018-09-07T00:00:00"/>
    <n v="5.16192466026922E-5"/>
  </r>
  <r>
    <n v="13314"/>
    <s v="N"/>
    <d v="2018-05-13T00:00:00"/>
    <s v="High"/>
    <n v="34"/>
    <n v="89.4"/>
    <n v="0.08"/>
    <s v="Express"/>
    <x v="758"/>
    <n v="2.62"/>
    <n v="0.8"/>
    <s v="Giulietta Dortch"/>
    <x v="1"/>
    <s v="Small Business"/>
    <x v="2"/>
    <x v="16"/>
    <x v="6"/>
    <d v="2018-05-15T00:00:00"/>
    <n v="5.1240957653571871E-5"/>
  </r>
  <r>
    <n v="2818"/>
    <s v="N"/>
    <d v="2018-12-11T00:00:00"/>
    <s v="Medium"/>
    <n v="2"/>
    <n v="89.23"/>
    <n v="0.02"/>
    <s v="Regular"/>
    <x v="759"/>
    <n v="38.76"/>
    <n v="13.26"/>
    <s v="Ross Baird"/>
    <x v="1"/>
    <s v="Corporate"/>
    <x v="2"/>
    <x v="12"/>
    <x v="2"/>
    <d v="2018-12-12T00:00:00"/>
    <n v="5.1143519590919669E-5"/>
  </r>
  <r>
    <n v="43650"/>
    <s v="N"/>
    <d v="2018-03-23T00:00:00"/>
    <s v="Not Specified"/>
    <n v="7"/>
    <n v="88.59"/>
    <n v="0.05"/>
    <s v="Regular"/>
    <x v="760"/>
    <n v="11.97"/>
    <n v="5.81"/>
    <s v="William Brown"/>
    <x v="1"/>
    <s v="Corporate"/>
    <x v="2"/>
    <x v="13"/>
    <x v="5"/>
    <d v="2018-03-25T00:00:00"/>
    <n v="5.0776693943287832E-5"/>
  </r>
  <r>
    <n v="24003"/>
    <s v="N"/>
    <d v="2018-10-31T00:00:00"/>
    <s v="Critical"/>
    <n v="49"/>
    <n v="87.44"/>
    <n v="0.06"/>
    <s v="Regular"/>
    <x v="761"/>
    <n v="1.76"/>
    <n v="0.7"/>
    <s v="Dan Campbell"/>
    <x v="0"/>
    <s v="Corporate"/>
    <x v="2"/>
    <x v="13"/>
    <x v="6"/>
    <d v="2018-11-02T00:00:00"/>
    <n v="5.0117554107699375E-5"/>
  </r>
  <r>
    <n v="21538"/>
    <s v="N"/>
    <d v="2018-07-27T00:00:00"/>
    <s v="Medium"/>
    <n v="31"/>
    <n v="87.32"/>
    <n v="0.08"/>
    <s v="Regular"/>
    <x v="762"/>
    <n v="2.94"/>
    <n v="0.96"/>
    <s v="Mark Packer"/>
    <x v="0"/>
    <s v="Small Business"/>
    <x v="2"/>
    <x v="13"/>
    <x v="6"/>
    <d v="2018-07-29T00:00:00"/>
    <n v="5.0048774298768405E-5"/>
  </r>
  <r>
    <n v="16480"/>
    <s v="N"/>
    <d v="2018-12-06T00:00:00"/>
    <s v="Not Specified"/>
    <n v="14"/>
    <n v="87.23"/>
    <n v="0.09"/>
    <s v="Express"/>
    <x v="763"/>
    <n v="5.4"/>
    <n v="7.78"/>
    <s v="Nat Gilpin"/>
    <x v="3"/>
    <s v="Consumer"/>
    <x v="2"/>
    <x v="2"/>
    <x v="2"/>
    <d v="2018-12-08T00:00:00"/>
    <n v="4.9997189442070188E-5"/>
  </r>
  <r>
    <n v="32070"/>
    <s v="N"/>
    <d v="2018-07-17T00:00:00"/>
    <s v="Medium"/>
    <n v="50"/>
    <n v="86.7"/>
    <n v="7.0000000000000007E-2"/>
    <s v="Regular"/>
    <x v="764"/>
    <n v="1.76"/>
    <n v="4.8600000000000003"/>
    <s v="Patrick Jones"/>
    <x v="0"/>
    <s v="Home Office"/>
    <x v="1"/>
    <x v="9"/>
    <x v="2"/>
    <d v="2018-07-17T00:00:00"/>
    <n v="4.9693411952625068E-5"/>
  </r>
  <r>
    <n v="32195"/>
    <s v="N"/>
    <d v="2018-11-25T00:00:00"/>
    <s v="Medium"/>
    <n v="7"/>
    <n v="86.29"/>
    <n v="0.05"/>
    <s v="Regular"/>
    <x v="765"/>
    <n v="11.58"/>
    <n v="6.97"/>
    <s v="Michelle Huthwaite"/>
    <x v="3"/>
    <s v="Home Office"/>
    <x v="2"/>
    <x v="11"/>
    <x v="2"/>
    <d v="2018-11-28T00:00:00"/>
    <n v="4.9458414272110926E-5"/>
  </r>
  <r>
    <n v="8646"/>
    <s v="N"/>
    <d v="2018-04-09T00:00:00"/>
    <s v="High"/>
    <n v="8"/>
    <n v="85.85"/>
    <n v="0.03"/>
    <s v="Regular"/>
    <x v="766"/>
    <n v="4.4800000000000004"/>
    <n v="49"/>
    <s v="Emily Ducich"/>
    <x v="1"/>
    <s v="Consumer"/>
    <x v="2"/>
    <x v="8"/>
    <x v="0"/>
    <d v="2018-04-11T00:00:00"/>
    <n v="4.9206221639364037E-5"/>
  </r>
  <r>
    <n v="30016"/>
    <s v="N"/>
    <d v="2018-01-03T00:00:00"/>
    <s v="Critical"/>
    <n v="15"/>
    <n v="85.56"/>
    <n v="0.03"/>
    <s v="Regular"/>
    <x v="767"/>
    <n v="5.28"/>
    <n v="5.66"/>
    <s v="Bill Donatelli"/>
    <x v="3"/>
    <s v="Corporate"/>
    <x v="2"/>
    <x v="12"/>
    <x v="2"/>
    <d v="2018-01-05T00:00:00"/>
    <n v="4.9040003767780865E-5"/>
  </r>
  <r>
    <n v="20007"/>
    <s v="N"/>
    <d v="2018-08-05T00:00:00"/>
    <s v="Not Specified"/>
    <n v="49"/>
    <n v="82.61"/>
    <n v="0.08"/>
    <s v="Regular"/>
    <x v="768"/>
    <n v="1.68"/>
    <n v="1.57"/>
    <s v="Nicole Hansen"/>
    <x v="2"/>
    <s v="Small Business"/>
    <x v="2"/>
    <x v="13"/>
    <x v="6"/>
    <d v="2018-08-06T00:00:00"/>
    <n v="4.7349166798227875E-5"/>
  </r>
  <r>
    <n v="9383"/>
    <s v="N"/>
    <d v="2018-03-16T00:00:00"/>
    <s v="Not Specified"/>
    <n v="11"/>
    <n v="82.42"/>
    <n v="7.0000000000000007E-2"/>
    <s v="Regular"/>
    <x v="769"/>
    <n v="7.59"/>
    <n v="4"/>
    <s v="John Dryer"/>
    <x v="1"/>
    <s v="Corporate"/>
    <x v="1"/>
    <x v="9"/>
    <x v="6"/>
    <d v="2018-03-18T00:00:00"/>
    <n v="4.724026543408718E-5"/>
  </r>
  <r>
    <n v="39906"/>
    <s v="N"/>
    <d v="2018-03-17T00:00:00"/>
    <s v="Medium"/>
    <n v="25"/>
    <n v="82.21"/>
    <n v="0.04"/>
    <s v="Regular"/>
    <x v="770"/>
    <n v="3.38"/>
    <n v="1.0900000000000001"/>
    <s v="Sean Christensen"/>
    <x v="3"/>
    <s v="Home Office"/>
    <x v="2"/>
    <x v="12"/>
    <x v="6"/>
    <d v="2018-03-19T00:00:00"/>
    <n v="4.7119900768457979E-5"/>
  </r>
  <r>
    <n v="18147"/>
    <s v="N"/>
    <d v="2018-07-17T00:00:00"/>
    <s v="Not Specified"/>
    <n v="42"/>
    <n v="82.03"/>
    <n v="0"/>
    <s v="Regular"/>
    <x v="771"/>
    <n v="1.88"/>
    <n v="1.49"/>
    <s v="Bruce Degenhardt"/>
    <x v="1"/>
    <s v="Home Office"/>
    <x v="2"/>
    <x v="2"/>
    <x v="2"/>
    <d v="2018-07-18T00:00:00"/>
    <n v="4.7016731055061531E-5"/>
  </r>
  <r>
    <n v="13091"/>
    <s v="Y"/>
    <d v="2018-11-15T00:00:00"/>
    <s v="Medium"/>
    <n v="12"/>
    <n v="81.430000000000007"/>
    <n v="0.08"/>
    <s v="Regular"/>
    <x v="772"/>
    <n v="6.48"/>
    <n v="7.03"/>
    <s v="Arthur Wiediger"/>
    <x v="3"/>
    <s v="Corporate"/>
    <x v="2"/>
    <x v="12"/>
    <x v="2"/>
    <d v="2018-11-16T00:00:00"/>
    <n v="4.6672832010406686E-5"/>
  </r>
  <r>
    <n v="41415"/>
    <s v="N"/>
    <d v="2018-11-10T00:00:00"/>
    <s v="Low"/>
    <n v="10"/>
    <n v="80.92"/>
    <n v="0.09"/>
    <s v="Regular"/>
    <x v="773"/>
    <n v="7.64"/>
    <n v="5.83"/>
    <s v="Debra Catini"/>
    <x v="0"/>
    <s v="Small Business"/>
    <x v="2"/>
    <x v="12"/>
    <x v="6"/>
    <d v="2018-11-15T00:00:00"/>
    <n v="4.6380517822450066E-5"/>
  </r>
  <r>
    <n v="40258"/>
    <s v="N"/>
    <d v="2018-04-09T00:00:00"/>
    <s v="Not Specified"/>
    <n v="29"/>
    <n v="80.61"/>
    <n v="0.08"/>
    <s v="Regular"/>
    <x v="774"/>
    <n v="2.78"/>
    <n v="1.25"/>
    <s v="Michelle Ellison"/>
    <x v="3"/>
    <s v="Small Business"/>
    <x v="2"/>
    <x v="13"/>
    <x v="6"/>
    <d v="2018-04-10T00:00:00"/>
    <n v="4.6202836649378394E-5"/>
  </r>
  <r>
    <n v="3649"/>
    <s v="N"/>
    <d v="2018-07-05T00:00:00"/>
    <s v="Low"/>
    <n v="8"/>
    <n v="79.42"/>
    <n v="0.01"/>
    <s v="Regular"/>
    <x v="775"/>
    <n v="8.8800000000000008"/>
    <n v="6.28"/>
    <s v="Brad Thomas"/>
    <x v="1"/>
    <s v="Home Office"/>
    <x v="2"/>
    <x v="2"/>
    <x v="2"/>
    <d v="2018-07-10T00:00:00"/>
    <n v="4.5520770210812952E-5"/>
  </r>
  <r>
    <n v="41606"/>
    <s v="N"/>
    <d v="2018-06-23T00:00:00"/>
    <s v="High"/>
    <n v="30"/>
    <n v="79.14"/>
    <n v="0.09"/>
    <s v="Regular"/>
    <x v="776"/>
    <n v="2.78"/>
    <n v="0.97"/>
    <s v="Brad Eason"/>
    <x v="3"/>
    <s v="Small Business"/>
    <x v="2"/>
    <x v="13"/>
    <x v="6"/>
    <d v="2018-06-24T00:00:00"/>
    <n v="4.5360283989974026E-5"/>
  </r>
  <r>
    <n v="19300"/>
    <s v="N"/>
    <d v="2018-12-16T00:00:00"/>
    <s v="Critical"/>
    <n v="10"/>
    <n v="78.72"/>
    <n v="0.1"/>
    <s v="Regular"/>
    <x v="777"/>
    <n v="7.64"/>
    <n v="5.83"/>
    <s v="Denny Joy"/>
    <x v="1"/>
    <s v="Corporate"/>
    <x v="2"/>
    <x v="12"/>
    <x v="6"/>
    <d v="2018-12-17T00:00:00"/>
    <n v="4.5119554658715631E-5"/>
  </r>
  <r>
    <n v="31781"/>
    <s v="N"/>
    <d v="2018-01-16T00:00:00"/>
    <s v="Medium"/>
    <n v="41"/>
    <n v="78.489999999999995"/>
    <n v="0.03"/>
    <s v="Regular"/>
    <x v="778"/>
    <n v="1.81"/>
    <n v="0.75"/>
    <s v="Sylvia Foulston"/>
    <x v="2"/>
    <s v="Corporate"/>
    <x v="2"/>
    <x v="16"/>
    <x v="6"/>
    <d v="2018-01-17T00:00:00"/>
    <n v="4.4987726691597943E-5"/>
  </r>
  <r>
    <n v="14528"/>
    <s v="N"/>
    <d v="2018-06-15T00:00:00"/>
    <s v="Critical"/>
    <n v="14"/>
    <n v="78.44"/>
    <n v="0.09"/>
    <s v="Regular"/>
    <x v="779"/>
    <n v="5.98"/>
    <n v="1.49"/>
    <s v="Karl Brown"/>
    <x v="0"/>
    <s v="Home Office"/>
    <x v="2"/>
    <x v="2"/>
    <x v="2"/>
    <d v="2018-06-17T00:00:00"/>
    <n v="4.4959068437876705E-5"/>
  </r>
  <r>
    <n v="12771"/>
    <s v="N"/>
    <d v="2018-01-17T00:00:00"/>
    <s v="Critical"/>
    <n v="46"/>
    <n v="78.08"/>
    <n v="0.01"/>
    <s v="Regular"/>
    <x v="780"/>
    <n v="1.68"/>
    <n v="1.57"/>
    <s v="Carlos Soltero"/>
    <x v="2"/>
    <s v="Small Business"/>
    <x v="2"/>
    <x v="13"/>
    <x v="6"/>
    <d v="2018-01-19T00:00:00"/>
    <n v="4.4752729011083801E-5"/>
  </r>
  <r>
    <n v="40261"/>
    <s v="N"/>
    <d v="2018-11-04T00:00:00"/>
    <s v="Critical"/>
    <n v="26"/>
    <n v="78.03"/>
    <n v="0.05"/>
    <s v="Regular"/>
    <x v="781"/>
    <n v="2.94"/>
    <n v="1.05"/>
    <s v="Evan Bailliet"/>
    <x v="1"/>
    <s v="Corporate"/>
    <x v="2"/>
    <x v="13"/>
    <x v="6"/>
    <d v="2018-11-06T00:00:00"/>
    <n v="4.4724070757362562E-5"/>
  </r>
  <r>
    <n v="26918"/>
    <s v="N"/>
    <d v="2018-04-06T00:00:00"/>
    <s v="Low"/>
    <n v="16"/>
    <n v="77.959999999999994"/>
    <n v="0.05"/>
    <s v="Regular"/>
    <x v="782"/>
    <n v="4.84"/>
    <n v="0.71"/>
    <s v="Russell Applegate"/>
    <x v="3"/>
    <s v="Home Office"/>
    <x v="2"/>
    <x v="13"/>
    <x v="6"/>
    <d v="2018-04-15T00:00:00"/>
    <n v="4.4683949202152824E-5"/>
  </r>
  <r>
    <n v="3649"/>
    <s v="N"/>
    <d v="2018-07-05T00:00:00"/>
    <s v="Low"/>
    <n v="26"/>
    <n v="75.599999999999994"/>
    <n v="0.06"/>
    <s v="Regular"/>
    <x v="783"/>
    <n v="2.88"/>
    <n v="0.99"/>
    <s v="Brad Thomas"/>
    <x v="1"/>
    <s v="Home Office"/>
    <x v="2"/>
    <x v="14"/>
    <x v="2"/>
    <d v="2018-07-14T00:00:00"/>
    <n v="4.3331279626510439E-5"/>
  </r>
  <r>
    <n v="27491"/>
    <s v="N"/>
    <d v="2018-04-09T00:00:00"/>
    <s v="Not Specified"/>
    <n v="2"/>
    <n v="75.23"/>
    <n v="0.09"/>
    <s v="Regular"/>
    <x v="784"/>
    <n v="34.99"/>
    <n v="7.73"/>
    <s v="Roy Collins"/>
    <x v="1"/>
    <s v="Corporate"/>
    <x v="2"/>
    <x v="13"/>
    <x v="2"/>
    <d v="2018-04-11T00:00:00"/>
    <n v="4.3119208548973289E-5"/>
  </r>
  <r>
    <n v="4647"/>
    <s v="N"/>
    <d v="2018-05-13T00:00:00"/>
    <s v="Medium"/>
    <n v="6"/>
    <n v="75.19"/>
    <n v="0.01"/>
    <s v="Regular"/>
    <x v="411"/>
    <n v="11.58"/>
    <n v="5.72"/>
    <s v="Carlos Meador"/>
    <x v="0"/>
    <s v="Corporate"/>
    <x v="2"/>
    <x v="11"/>
    <x v="2"/>
    <d v="2018-05-15T00:00:00"/>
    <n v="4.3096281945996296E-5"/>
  </r>
  <r>
    <n v="14400"/>
    <s v="N"/>
    <d v="2018-02-04T00:00:00"/>
    <s v="Medium"/>
    <n v="32"/>
    <n v="74.34"/>
    <n v="0.05"/>
    <s v="Regular"/>
    <x v="785"/>
    <n v="2.16"/>
    <n v="6.05"/>
    <s v="Henia Zydlo"/>
    <x v="1"/>
    <s v="Home Office"/>
    <x v="2"/>
    <x v="2"/>
    <x v="2"/>
    <d v="2018-02-05T00:00:00"/>
    <n v="4.2609091632735272E-5"/>
  </r>
  <r>
    <n v="12544"/>
    <s v="N"/>
    <d v="2018-03-03T00:00:00"/>
    <s v="Low"/>
    <n v="34"/>
    <n v="74.3"/>
    <n v="0.08"/>
    <s v="Regular"/>
    <x v="786"/>
    <n v="2.08"/>
    <n v="5.33"/>
    <s v="Jim Radford"/>
    <x v="2"/>
    <s v="Corporate"/>
    <x v="1"/>
    <x v="9"/>
    <x v="2"/>
    <d v="2018-03-10T00:00:00"/>
    <n v="4.2586165029758273E-5"/>
  </r>
  <r>
    <n v="39015"/>
    <s v="N"/>
    <d v="2018-12-06T00:00:00"/>
    <s v="Medium"/>
    <n v="11"/>
    <n v="74.02"/>
    <n v="7.0000000000000007E-2"/>
    <s v="Regular"/>
    <x v="671"/>
    <n v="6.48"/>
    <n v="5.74"/>
    <s v="Lycoris Saunders"/>
    <x v="3"/>
    <s v="Corporate"/>
    <x v="2"/>
    <x v="12"/>
    <x v="2"/>
    <d v="2018-12-06T00:00:00"/>
    <n v="4.2425678808919347E-5"/>
  </r>
  <r>
    <n v="3589"/>
    <s v="Y"/>
    <d v="2018-05-25T00:00:00"/>
    <s v="High"/>
    <n v="23"/>
    <n v="72.930000000000007"/>
    <n v="0.01"/>
    <s v="Regular"/>
    <x v="787"/>
    <n v="3.15"/>
    <n v="0.49"/>
    <s v="Denise Leinenbach"/>
    <x v="0"/>
    <s v="Home Office"/>
    <x v="2"/>
    <x v="14"/>
    <x v="2"/>
    <d v="2018-05-27T00:00:00"/>
    <n v="4.1800928877796382E-5"/>
  </r>
  <r>
    <n v="25120"/>
    <s v="N"/>
    <d v="2018-02-04T00:00:00"/>
    <s v="Medium"/>
    <n v="10"/>
    <n v="71.86"/>
    <n v="0.1"/>
    <s v="Regular"/>
    <x v="788"/>
    <n v="6.68"/>
    <n v="6.93"/>
    <s v="Michael Grace"/>
    <x v="1"/>
    <s v="Corporate"/>
    <x v="2"/>
    <x v="12"/>
    <x v="2"/>
    <d v="2018-02-07T00:00:00"/>
    <n v="4.118764224816191E-5"/>
  </r>
  <r>
    <n v="39846"/>
    <s v="N"/>
    <d v="2018-02-27T00:00:00"/>
    <s v="Low"/>
    <n v="14"/>
    <n v="71.47"/>
    <n v="0.06"/>
    <s v="Regular"/>
    <x v="789"/>
    <n v="4.9800000000000004"/>
    <n v="4.62"/>
    <s v="Cindy Schnelling"/>
    <x v="2"/>
    <s v="Corporate"/>
    <x v="0"/>
    <x v="7"/>
    <x v="5"/>
    <d v="2018-03-06T00:00:00"/>
    <n v="4.0964107869136261E-5"/>
  </r>
  <r>
    <n v="23936"/>
    <s v="N"/>
    <d v="2018-12-17T00:00:00"/>
    <s v="Medium"/>
    <n v="27"/>
    <n v="71.39"/>
    <n v="0.09"/>
    <s v="Regular"/>
    <x v="790"/>
    <n v="2.6"/>
    <n v="2.4"/>
    <s v="Darrin Van Huff"/>
    <x v="1"/>
    <s v="Home Office"/>
    <x v="2"/>
    <x v="13"/>
    <x v="6"/>
    <d v="2018-12-19T00:00:00"/>
    <n v="4.0918254663182283E-5"/>
  </r>
  <r>
    <n v="35136"/>
    <s v="N"/>
    <d v="2018-10-08T00:00:00"/>
    <s v="Critical"/>
    <n v="23"/>
    <n v="68.73"/>
    <n v="7.0000000000000007E-2"/>
    <s v="Regular"/>
    <x v="791"/>
    <n v="2.94"/>
    <n v="0.81"/>
    <s v="Peter Fuller"/>
    <x v="1"/>
    <s v="Corporate"/>
    <x v="2"/>
    <x v="13"/>
    <x v="6"/>
    <d v="2018-10-09T00:00:00"/>
    <n v="3.9393635565212473E-5"/>
  </r>
  <r>
    <n v="6211"/>
    <s v="N"/>
    <d v="2018-11-23T00:00:00"/>
    <s v="Critical"/>
    <n v="3"/>
    <n v="68.64"/>
    <n v="7.0000000000000007E-2"/>
    <s v="Regular"/>
    <x v="792"/>
    <n v="21.38"/>
    <n v="8.99"/>
    <s v="Nona Balk"/>
    <x v="1"/>
    <s v="Corporate"/>
    <x v="2"/>
    <x v="13"/>
    <x v="5"/>
    <d v="2018-11-25T00:00:00"/>
    <n v="3.9342050708514241E-5"/>
  </r>
  <r>
    <n v="5509"/>
    <s v="N"/>
    <d v="2018-04-07T00:00:00"/>
    <s v="Low"/>
    <n v="11"/>
    <n v="68.459999999999994"/>
    <n v="0.02"/>
    <s v="Regular"/>
    <x v="793"/>
    <n v="5.58"/>
    <n v="5.3"/>
    <s v="Ashley Jarboe"/>
    <x v="1"/>
    <s v="Home Office"/>
    <x v="2"/>
    <x v="11"/>
    <x v="2"/>
    <d v="2018-04-12T00:00:00"/>
    <n v="3.9238880995117786E-5"/>
  </r>
  <r>
    <n v="6211"/>
    <s v="N"/>
    <d v="2018-11-23T00:00:00"/>
    <s v="Critical"/>
    <n v="28"/>
    <n v="67.72"/>
    <n v="0.01"/>
    <s v="Regular"/>
    <x v="794"/>
    <n v="2.16"/>
    <n v="6.05"/>
    <s v="Nona Balk"/>
    <x v="1"/>
    <s v="Corporate"/>
    <x v="2"/>
    <x v="2"/>
    <x v="2"/>
    <d v="2018-11-25T00:00:00"/>
    <n v="3.8814738840043479E-5"/>
  </r>
  <r>
    <n v="19047"/>
    <s v="N"/>
    <d v="2018-01-28T00:00:00"/>
    <s v="High"/>
    <n v="1"/>
    <n v="67.489999999999995"/>
    <n v="0.06"/>
    <s v="Regular"/>
    <x v="795"/>
    <n v="55.48"/>
    <n v="14.3"/>
    <s v="Adam Hart"/>
    <x v="1"/>
    <s v="Corporate"/>
    <x v="2"/>
    <x v="12"/>
    <x v="2"/>
    <d v="2018-01-29T00:00:00"/>
    <n v="3.8682910872925785E-5"/>
  </r>
  <r>
    <n v="23971"/>
    <s v="N"/>
    <d v="2018-11-21T00:00:00"/>
    <s v="Critical"/>
    <n v="5"/>
    <n v="66.63"/>
    <n v="0"/>
    <s v="Regular"/>
    <x v="796"/>
    <n v="11.97"/>
    <n v="4.9800000000000004"/>
    <s v="Cynthia Arntzen"/>
    <x v="3"/>
    <s v="Home Office"/>
    <x v="2"/>
    <x v="8"/>
    <x v="2"/>
    <d v="2018-11-24T00:00:00"/>
    <n v="3.8189988908920507E-5"/>
  </r>
  <r>
    <n v="6020"/>
    <s v="N"/>
    <d v="2018-09-21T00:00:00"/>
    <s v="Medium"/>
    <n v="23"/>
    <n v="66.09"/>
    <n v="0.09"/>
    <s v="Regular"/>
    <x v="797"/>
    <n v="2.88"/>
    <n v="0.99"/>
    <s v="Arianne Irving"/>
    <x v="1"/>
    <s v="Corporate"/>
    <x v="2"/>
    <x v="14"/>
    <x v="2"/>
    <d v="2018-09-23T00:00:00"/>
    <n v="3.7880479768731155E-5"/>
  </r>
  <r>
    <n v="10305"/>
    <s v="N"/>
    <d v="2018-07-07T00:00:00"/>
    <s v="Low"/>
    <n v="12"/>
    <n v="65.89"/>
    <n v="0.03"/>
    <s v="Regular"/>
    <x v="798"/>
    <n v="5.08"/>
    <n v="2.0299999999999998"/>
    <s v="Julia Barnett"/>
    <x v="1"/>
    <s v="Home Office"/>
    <x v="1"/>
    <x v="9"/>
    <x v="6"/>
    <d v="2018-07-12T00:00:00"/>
    <n v="3.77658467538462E-5"/>
  </r>
  <r>
    <n v="837"/>
    <s v="N"/>
    <d v="2018-06-14T00:00:00"/>
    <s v="Not Specified"/>
    <n v="11"/>
    <n v="65.7"/>
    <n v="0.01"/>
    <s v="Regular"/>
    <x v="799"/>
    <n v="5.84"/>
    <n v="0.83"/>
    <s v="Sean O'Donnell"/>
    <x v="3"/>
    <s v="Corporate"/>
    <x v="2"/>
    <x v="13"/>
    <x v="6"/>
    <d v="2018-06-16T00:00:00"/>
    <n v="3.7656945389705505E-5"/>
  </r>
  <r>
    <n v="18049"/>
    <s v="N"/>
    <d v="2018-08-13T00:00:00"/>
    <s v="Medium"/>
    <n v="10"/>
    <n v="65.52"/>
    <n v="7.0000000000000007E-2"/>
    <s v="Regular"/>
    <x v="800"/>
    <n v="5.98"/>
    <n v="5.46"/>
    <s v="Liz Carlisle"/>
    <x v="1"/>
    <s v="Corporate"/>
    <x v="2"/>
    <x v="12"/>
    <x v="2"/>
    <d v="2018-08-15T00:00:00"/>
    <n v="3.755377567630905E-5"/>
  </r>
  <r>
    <n v="10886"/>
    <s v="N"/>
    <d v="2018-08-23T00:00:00"/>
    <s v="Critical"/>
    <n v="36"/>
    <n v="65.42"/>
    <n v="0.04"/>
    <s v="Regular"/>
    <x v="801"/>
    <n v="1.74"/>
    <n v="4.08"/>
    <s v="Quincy Jones"/>
    <x v="0"/>
    <s v="Corporate"/>
    <x v="1"/>
    <x v="9"/>
    <x v="5"/>
    <d v="2018-08-25T00:00:00"/>
    <n v="3.7496459168866572E-5"/>
  </r>
  <r>
    <n v="21635"/>
    <s v="N"/>
    <d v="2018-12-02T00:00:00"/>
    <s v="Low"/>
    <n v="2"/>
    <n v="65.31"/>
    <n v="0"/>
    <s v="Regular"/>
    <x v="802"/>
    <n v="24.92"/>
    <n v="12.98"/>
    <s v="Laurel Beltran"/>
    <x v="1"/>
    <s v="Consumer"/>
    <x v="2"/>
    <x v="2"/>
    <x v="2"/>
    <d v="2018-12-02T00:00:00"/>
    <n v="3.7433411010679855E-5"/>
  </r>
  <r>
    <n v="14114"/>
    <s v="N"/>
    <d v="2018-04-06T00:00:00"/>
    <s v="Critical"/>
    <n v="29"/>
    <n v="65.16"/>
    <n v="0.03"/>
    <s v="Regular"/>
    <x v="803"/>
    <n v="2.1800000000000002"/>
    <n v="1.38"/>
    <s v="Dave Poirier"/>
    <x v="0"/>
    <s v="Small Business"/>
    <x v="2"/>
    <x v="16"/>
    <x v="6"/>
    <d v="2018-04-06T00:00:00"/>
    <n v="3.7347436249516139E-5"/>
  </r>
  <r>
    <n v="30759"/>
    <s v="N"/>
    <d v="2018-05-08T00:00:00"/>
    <s v="Not Specified"/>
    <n v="2"/>
    <n v="64.790000000000006"/>
    <n v="0.03"/>
    <s v="Regular"/>
    <x v="804"/>
    <n v="29.34"/>
    <n v="7.87"/>
    <s v="Brad Thomas"/>
    <x v="1"/>
    <s v="Corporate"/>
    <x v="1"/>
    <x v="9"/>
    <x v="2"/>
    <d v="2018-05-10T00:00:00"/>
    <n v="3.7135365171978989E-5"/>
  </r>
  <r>
    <n v="38341"/>
    <s v="N"/>
    <d v="2018-05-18T00:00:00"/>
    <s v="Medium"/>
    <n v="5"/>
    <n v="64.25"/>
    <n v="7.0000000000000007E-2"/>
    <s v="Regular"/>
    <x v="805"/>
    <n v="12.28"/>
    <n v="4.8600000000000003"/>
    <s v="Brendan Murry"/>
    <x v="0"/>
    <s v="Corporate"/>
    <x v="2"/>
    <x v="12"/>
    <x v="2"/>
    <d v="2018-05-20T00:00:00"/>
    <n v="3.682585603178963E-5"/>
  </r>
  <r>
    <n v="31715"/>
    <s v="N"/>
    <d v="2018-01-09T00:00:00"/>
    <s v="Not Specified"/>
    <n v="24"/>
    <n v="64.11"/>
    <n v="0.09"/>
    <s v="Regular"/>
    <x v="806"/>
    <n v="2.78"/>
    <n v="0.97"/>
    <s v="Mark Haberlin"/>
    <x v="0"/>
    <s v="Small Business"/>
    <x v="2"/>
    <x v="13"/>
    <x v="6"/>
    <d v="2018-01-11T00:00:00"/>
    <n v="3.674561292137016E-5"/>
  </r>
  <r>
    <n v="9923"/>
    <s v="Y"/>
    <d v="2018-10-05T00:00:00"/>
    <s v="High"/>
    <n v="27"/>
    <n v="63.71"/>
    <n v="0.01"/>
    <s v="Regular"/>
    <x v="807"/>
    <n v="2.08"/>
    <n v="5.33"/>
    <s v="Chad Sievert"/>
    <x v="0"/>
    <s v="Corporate"/>
    <x v="1"/>
    <x v="9"/>
    <x v="2"/>
    <d v="2018-10-05T00:00:00"/>
    <n v="3.6516346891600271E-5"/>
  </r>
  <r>
    <n v="12903"/>
    <s v="Y"/>
    <d v="2018-09-25T00:00:00"/>
    <s v="Critical"/>
    <n v="2"/>
    <n v="63.427"/>
    <n v="7.0000000000000007E-2"/>
    <s v="Regular"/>
    <x v="808"/>
    <n v="35.99"/>
    <n v="5"/>
    <s v="Sue Ann Reed"/>
    <x v="1"/>
    <s v="Consumer"/>
    <x v="0"/>
    <x v="10"/>
    <x v="6"/>
    <d v="2018-09-27T00:00:00"/>
    <n v="3.6354141175538068E-5"/>
  </r>
  <r>
    <n v="8710"/>
    <s v="N"/>
    <d v="2018-01-04T00:00:00"/>
    <s v="Critical"/>
    <n v="17"/>
    <n v="63.34"/>
    <n v="0.03"/>
    <s v="Regular"/>
    <x v="809"/>
    <n v="3.36"/>
    <n v="6.27"/>
    <s v="Tamara Dahlen"/>
    <x v="3"/>
    <s v="Corporate"/>
    <x v="2"/>
    <x v="2"/>
    <x v="2"/>
    <d v="2018-01-05T00:00:00"/>
    <n v="3.6304275814063114E-5"/>
  </r>
  <r>
    <n v="14596"/>
    <s v="N"/>
    <d v="2018-01-10T00:00:00"/>
    <s v="Critical"/>
    <n v="19"/>
    <n v="63.14"/>
    <n v="0.06"/>
    <s v="Regular"/>
    <x v="810"/>
    <n v="3.28"/>
    <n v="3.97"/>
    <s v="Darren Powers"/>
    <x v="3"/>
    <s v="Corporate"/>
    <x v="2"/>
    <x v="13"/>
    <x v="6"/>
    <d v="2018-01-11T00:00:00"/>
    <n v="3.6189642799178166E-5"/>
  </r>
  <r>
    <n v="34498"/>
    <s v="N"/>
    <d v="2018-02-15T00:00:00"/>
    <s v="Low"/>
    <n v="3"/>
    <n v="62.89"/>
    <n v="0.09"/>
    <s v="Regular"/>
    <x v="811"/>
    <n v="18.97"/>
    <n v="9.0299999999999994"/>
    <s v="Phillip Flathmann"/>
    <x v="1"/>
    <s v="Small Business"/>
    <x v="2"/>
    <x v="12"/>
    <x v="2"/>
    <d v="2018-02-20T00:00:00"/>
    <n v="3.6046351530571979E-5"/>
  </r>
  <r>
    <n v="38341"/>
    <s v="N"/>
    <d v="2018-05-18T00:00:00"/>
    <s v="Medium"/>
    <n v="15"/>
    <n v="62.62"/>
    <n v="0.05"/>
    <s v="Express"/>
    <x v="812"/>
    <n v="3.36"/>
    <n v="6.27"/>
    <s v="Brendan Murry"/>
    <x v="0"/>
    <s v="Corporate"/>
    <x v="2"/>
    <x v="2"/>
    <x v="2"/>
    <d v="2018-05-19T00:00:00"/>
    <n v="3.5891596960477299E-5"/>
  </r>
  <r>
    <n v="30567"/>
    <s v="N"/>
    <d v="2018-01-14T00:00:00"/>
    <s v="Not Specified"/>
    <n v="14"/>
    <n v="62.6"/>
    <n v="0.02"/>
    <s v="Regular"/>
    <x v="813"/>
    <n v="4.28"/>
    <n v="0.94"/>
    <s v="Toby Swindell"/>
    <x v="1"/>
    <s v="Small Business"/>
    <x v="2"/>
    <x v="13"/>
    <x v="6"/>
    <d v="2018-01-15T00:00:00"/>
    <n v="3.5880133658988806E-5"/>
  </r>
  <r>
    <n v="14274"/>
    <s v="N"/>
    <d v="2018-01-06T00:00:00"/>
    <s v="Not Specified"/>
    <n v="2"/>
    <n v="61.718499999999999"/>
    <n v="0.03"/>
    <s v="Regular"/>
    <x v="814"/>
    <n v="35.99"/>
    <n v="1.1000000000000001"/>
    <s v="Craig Leslie"/>
    <x v="1"/>
    <s v="Consumer"/>
    <x v="0"/>
    <x v="10"/>
    <x v="2"/>
    <d v="2018-01-07T00:00:00"/>
    <n v="3.5374888645883391E-5"/>
  </r>
  <r>
    <n v="38145"/>
    <s v="N"/>
    <d v="2018-09-12T00:00:00"/>
    <s v="Not Specified"/>
    <n v="33"/>
    <n v="60.92"/>
    <n v="0.04"/>
    <s v="Regular"/>
    <x v="815"/>
    <n v="1.88"/>
    <n v="1.49"/>
    <s v="Amy Cox"/>
    <x v="3"/>
    <s v="Small Business"/>
    <x v="2"/>
    <x v="2"/>
    <x v="2"/>
    <d v="2018-09-14T00:00:00"/>
    <n v="3.4917216333955237E-5"/>
  </r>
  <r>
    <n v="37794"/>
    <s v="N"/>
    <d v="2018-03-24T00:00:00"/>
    <s v="Low"/>
    <n v="6"/>
    <n v="60.67"/>
    <n v="0.08"/>
    <s v="Regular"/>
    <x v="816"/>
    <n v="9.48"/>
    <n v="7.29"/>
    <s v="Michael Oakman"/>
    <x v="1"/>
    <s v="Small Business"/>
    <x v="1"/>
    <x v="9"/>
    <x v="5"/>
    <d v="2018-03-26T00:00:00"/>
    <n v="3.4773925065349057E-5"/>
  </r>
  <r>
    <n v="43399"/>
    <s v="N"/>
    <d v="2018-07-30T00:00:00"/>
    <s v="High"/>
    <n v="35"/>
    <n v="59.66"/>
    <n v="0.05"/>
    <s v="Regular"/>
    <x v="817"/>
    <n v="1.68"/>
    <n v="1.57"/>
    <s v="Cari MacIntyre"/>
    <x v="3"/>
    <s v="Corporate"/>
    <x v="2"/>
    <x v="13"/>
    <x v="6"/>
    <d v="2018-07-31T00:00:00"/>
    <n v="3.4195028340180063E-5"/>
  </r>
  <r>
    <n v="33888"/>
    <s v="N"/>
    <d v="2018-08-20T00:00:00"/>
    <s v="Not Specified"/>
    <n v="3"/>
    <n v="58.33"/>
    <n v="0.02"/>
    <s v="Regular"/>
    <x v="818"/>
    <n v="15.7"/>
    <n v="11.25"/>
    <s v="Heather Kirkland"/>
    <x v="2"/>
    <s v="Home Office"/>
    <x v="2"/>
    <x v="4"/>
    <x v="2"/>
    <d v="2018-08-21T00:00:00"/>
    <n v="3.3432718791195158E-5"/>
  </r>
  <r>
    <n v="36230"/>
    <s v="N"/>
    <d v="2018-06-10T00:00:00"/>
    <s v="High"/>
    <n v="7"/>
    <n v="57.03"/>
    <n v="0"/>
    <s v="Regular"/>
    <x v="819"/>
    <n v="7.28"/>
    <n v="3.52"/>
    <s v="Tom Prescott"/>
    <x v="0"/>
    <s v="Small Business"/>
    <x v="0"/>
    <x v="7"/>
    <x v="5"/>
    <d v="2018-06-10T00:00:00"/>
    <n v="3.2687604194442999E-5"/>
  </r>
  <r>
    <n v="44196"/>
    <s v="N"/>
    <d v="2018-08-22T00:00:00"/>
    <s v="Not Specified"/>
    <n v="10"/>
    <n v="56.91"/>
    <n v="0.01"/>
    <s v="Regular"/>
    <x v="820"/>
    <n v="5.18"/>
    <n v="2.04"/>
    <s v="Cynthia Delaney"/>
    <x v="1"/>
    <s v="Corporate"/>
    <x v="2"/>
    <x v="12"/>
    <x v="6"/>
    <d v="2018-08-24T00:00:00"/>
    <n v="3.2618824385512022E-5"/>
  </r>
  <r>
    <n v="22885"/>
    <s v="N"/>
    <d v="2018-11-23T00:00:00"/>
    <s v="Medium"/>
    <n v="4"/>
    <n v="56.47"/>
    <n v="0.05"/>
    <s v="Regular"/>
    <x v="821"/>
    <n v="12.88"/>
    <n v="4.59"/>
    <s v="Neil Ducich"/>
    <x v="0"/>
    <s v="Home Office"/>
    <x v="2"/>
    <x v="15"/>
    <x v="6"/>
    <d v="2018-11-25T00:00:00"/>
    <n v="3.236663175276514E-5"/>
  </r>
  <r>
    <n v="21314"/>
    <s v="N"/>
    <d v="2018-11-02T00:00:00"/>
    <s v="Low"/>
    <n v="6"/>
    <n v="56.22"/>
    <n v="0.04"/>
    <s v="Regular"/>
    <x v="822"/>
    <n v="8.6"/>
    <n v="6.19"/>
    <s v="Patrick Jones"/>
    <x v="0"/>
    <s v="Home Office"/>
    <x v="2"/>
    <x v="2"/>
    <x v="2"/>
    <d v="2018-11-04T00:00:00"/>
    <n v="3.2223340484158954E-5"/>
  </r>
  <r>
    <n v="18402"/>
    <s v="N"/>
    <d v="2018-08-29T00:00:00"/>
    <s v="Low"/>
    <n v="3"/>
    <n v="56.07"/>
    <n v="0"/>
    <s v="Regular"/>
    <x v="823"/>
    <n v="12.99"/>
    <n v="14.37"/>
    <s v="Deanra Eno"/>
    <x v="1"/>
    <s v="Corporate"/>
    <x v="1"/>
    <x v="9"/>
    <x v="0"/>
    <d v="2018-08-29T00:00:00"/>
    <n v="3.2137365722995244E-5"/>
  </r>
  <r>
    <n v="12258"/>
    <s v="N"/>
    <d v="2018-11-30T00:00:00"/>
    <s v="Low"/>
    <n v="2"/>
    <n v="55.6"/>
    <n v="0.06"/>
    <s v="Regular"/>
    <x v="824"/>
    <n v="3.25"/>
    <n v="49"/>
    <s v="Kelly Lampkin"/>
    <x v="3"/>
    <s v="Home Office"/>
    <x v="2"/>
    <x v="8"/>
    <x v="0"/>
    <d v="2018-12-05T00:00:00"/>
    <n v="3.1867978138015616E-5"/>
  </r>
  <r>
    <n v="4454"/>
    <s v="N"/>
    <d v="2018-02-01T00:00:00"/>
    <s v="Low"/>
    <n v="17"/>
    <n v="55.45"/>
    <n v="0.01"/>
    <s v="Regular"/>
    <x v="825"/>
    <n v="3.08"/>
    <n v="0.5"/>
    <s v="Erica Bern"/>
    <x v="0"/>
    <s v="Corporate"/>
    <x v="2"/>
    <x v="14"/>
    <x v="2"/>
    <d v="2018-02-06T00:00:00"/>
    <n v="3.1782003376851907E-5"/>
  </r>
  <r>
    <n v="323"/>
    <s v="N"/>
    <d v="2018-03-25T00:00:00"/>
    <s v="Critical"/>
    <n v="2"/>
    <n v="55.34"/>
    <n v="0.06"/>
    <s v="Regular"/>
    <x v="826"/>
    <n v="22.84"/>
    <n v="11.54"/>
    <s v="Dario Medina"/>
    <x v="1"/>
    <s v="Small Business"/>
    <x v="2"/>
    <x v="12"/>
    <x v="2"/>
    <d v="2018-03-27T00:00:00"/>
    <n v="3.1718955218665183E-5"/>
  </r>
  <r>
    <n v="15075"/>
    <s v="N"/>
    <d v="2018-10-04T00:00:00"/>
    <s v="Medium"/>
    <n v="10"/>
    <n v="54.84"/>
    <n v="0.01"/>
    <s v="Regular"/>
    <x v="827"/>
    <n v="5.0199999999999996"/>
    <n v="5.14"/>
    <s v="Natalie Webber"/>
    <x v="1"/>
    <s v="Consumer"/>
    <x v="0"/>
    <x v="7"/>
    <x v="5"/>
    <d v="2018-10-06T00:00:00"/>
    <n v="3.1432372681452816E-5"/>
  </r>
  <r>
    <n v="3585"/>
    <s v="N"/>
    <d v="2018-11-22T00:00:00"/>
    <s v="High"/>
    <n v="34"/>
    <n v="54.69"/>
    <n v="7.0000000000000007E-2"/>
    <s v="Regular"/>
    <x v="828"/>
    <n v="1.68"/>
    <n v="1.57"/>
    <s v="Ann Blume"/>
    <x v="3"/>
    <s v="Corporate"/>
    <x v="2"/>
    <x v="13"/>
    <x v="6"/>
    <d v="2018-11-23T00:00:00"/>
    <n v="3.13463979202891E-5"/>
  </r>
  <r>
    <n v="44772"/>
    <s v="N"/>
    <d v="2018-03-31T00:00:00"/>
    <s v="Not Specified"/>
    <n v="1"/>
    <n v="54.076999999999998"/>
    <n v="0.06"/>
    <s v="Express"/>
    <x v="829"/>
    <n v="55.99"/>
    <n v="5"/>
    <s v="Dorothy Wardle"/>
    <x v="2"/>
    <s v="Corporate"/>
    <x v="0"/>
    <x v="10"/>
    <x v="5"/>
    <d v="2018-04-02T00:00:00"/>
    <n v="3.0995047729666733E-5"/>
  </r>
  <r>
    <n v="18533"/>
    <s v="Y"/>
    <d v="2018-11-06T00:00:00"/>
    <s v="Not Specified"/>
    <n v="5"/>
    <n v="53.737000000000002"/>
    <n v="0.05"/>
    <s v="Express"/>
    <x v="830"/>
    <n v="7.99"/>
    <n v="5.03"/>
    <s v="Larry Hughes"/>
    <x v="3"/>
    <s v="Home Office"/>
    <x v="0"/>
    <x v="10"/>
    <x v="4"/>
    <d v="2018-11-08T00:00:00"/>
    <n v="3.0800171604362322E-5"/>
  </r>
  <r>
    <n v="6246"/>
    <s v="N"/>
    <d v="2018-10-21T00:00:00"/>
    <s v="Not Specified"/>
    <n v="13"/>
    <n v="52.38"/>
    <n v="0.06"/>
    <s v="Regular"/>
    <x v="831"/>
    <n v="3.93"/>
    <n v="0.99"/>
    <s v="Philip Brown"/>
    <x v="3"/>
    <s v="Home Office"/>
    <x v="2"/>
    <x v="16"/>
    <x v="6"/>
    <d v="2018-10-23T00:00:00"/>
    <n v="3.0022386598367951E-5"/>
  </r>
  <r>
    <n v="18723"/>
    <s v="N"/>
    <d v="2018-08-12T00:00:00"/>
    <s v="Medium"/>
    <n v="1"/>
    <n v="52.096499999999999"/>
    <n v="0"/>
    <s v="Regular"/>
    <x v="832"/>
    <n v="55.99"/>
    <n v="2.5"/>
    <s v="Jonathan Howell"/>
    <x v="3"/>
    <s v="Consumer"/>
    <x v="0"/>
    <x v="10"/>
    <x v="5"/>
    <d v="2018-08-14T00:00:00"/>
    <n v="2.9859894299768533E-5"/>
  </r>
  <r>
    <n v="22402"/>
    <s v="Y"/>
    <d v="2018-05-27T00:00:00"/>
    <s v="Critical"/>
    <n v="1"/>
    <n v="51.832999999999998"/>
    <n v="0.01"/>
    <s v="Regular"/>
    <x v="833"/>
    <n v="55.99"/>
    <n v="5"/>
    <s v="Brad Thomas"/>
    <x v="1"/>
    <s v="Home Office"/>
    <x v="0"/>
    <x v="10"/>
    <x v="5"/>
    <d v="2018-05-28T00:00:00"/>
    <n v="2.9708865302657615E-5"/>
  </r>
  <r>
    <n v="69"/>
    <s v="N"/>
    <d v="2018-06-03T00:00:00"/>
    <s v="Not Specified"/>
    <n v="28"/>
    <n v="51.53"/>
    <n v="0.03"/>
    <s v="Express"/>
    <x v="834"/>
    <n v="1.68"/>
    <n v="0.7"/>
    <s v="Jonathan Doherty"/>
    <x v="1"/>
    <s v="Corporate"/>
    <x v="2"/>
    <x v="13"/>
    <x v="6"/>
    <d v="2018-06-05T00:00:00"/>
    <n v="2.953519628510692E-5"/>
  </r>
  <r>
    <n v="26567"/>
    <s v="N"/>
    <d v="2018-09-04T00:00:00"/>
    <s v="Critical"/>
    <n v="8"/>
    <n v="50.7"/>
    <n v="0.08"/>
    <s v="Regular"/>
    <x v="835"/>
    <n v="5.4"/>
    <n v="7.78"/>
    <s v="Sylvia Foulston"/>
    <x v="2"/>
    <s v="Corporate"/>
    <x v="2"/>
    <x v="2"/>
    <x v="2"/>
    <d v="2018-09-04T00:00:00"/>
    <n v="2.9059469273334385E-5"/>
  </r>
  <r>
    <n v="43620"/>
    <s v="N"/>
    <d v="2018-01-17T00:00:00"/>
    <s v="Medium"/>
    <n v="11"/>
    <n v="49.76"/>
    <n v="0.05"/>
    <s v="Express"/>
    <x v="836"/>
    <n v="4.2"/>
    <n v="2.2599999999999998"/>
    <s v="Joel Eaton"/>
    <x v="1"/>
    <s v="Home Office"/>
    <x v="2"/>
    <x v="12"/>
    <x v="6"/>
    <d v="2018-01-19T00:00:00"/>
    <n v="2.8520694103375126E-5"/>
  </r>
  <r>
    <n v="4354"/>
    <s v="N"/>
    <d v="2018-09-29T00:00:00"/>
    <s v="Not Specified"/>
    <n v="6"/>
    <n v="49.04"/>
    <n v="0.02"/>
    <s v="Regular"/>
    <x v="837"/>
    <n v="7.38"/>
    <n v="5.21"/>
    <s v="Erin Creighton"/>
    <x v="3"/>
    <s v="Corporate"/>
    <x v="1"/>
    <x v="9"/>
    <x v="2"/>
    <d v="2018-09-30T00:00:00"/>
    <n v="2.8108015249789312E-5"/>
  </r>
  <r>
    <n v="16612"/>
    <s v="N"/>
    <d v="2018-02-13T00:00:00"/>
    <s v="High"/>
    <n v="6"/>
    <n v="48.93"/>
    <n v="0"/>
    <s v="Regular"/>
    <x v="838"/>
    <n v="6.48"/>
    <n v="10.050000000000001"/>
    <s v="Sally Matthias"/>
    <x v="0"/>
    <s v="Home Office"/>
    <x v="2"/>
    <x v="12"/>
    <x v="2"/>
    <d v="2018-02-15T00:00:00"/>
    <n v="2.8044967091602591E-5"/>
  </r>
  <r>
    <n v="35461"/>
    <s v="N"/>
    <d v="2018-06-01T00:00:00"/>
    <s v="Critical"/>
    <n v="11"/>
    <n v="48.75"/>
    <n v="0.08"/>
    <s v="Regular"/>
    <x v="839"/>
    <n v="4.49"/>
    <n v="1.49"/>
    <s v="Julie Kriz"/>
    <x v="1"/>
    <s v="Corporate"/>
    <x v="2"/>
    <x v="2"/>
    <x v="2"/>
    <d v="2018-06-01T00:00:00"/>
    <n v="2.7941797378206136E-5"/>
  </r>
  <r>
    <n v="42309"/>
    <s v="N"/>
    <d v="2018-08-06T00:00:00"/>
    <s v="Low"/>
    <n v="26"/>
    <n v="47.91"/>
    <n v="0.09"/>
    <s v="Regular"/>
    <x v="840"/>
    <n v="1.86"/>
    <n v="2.58"/>
    <s v="Meg Tillman"/>
    <x v="1"/>
    <s v="Small Business"/>
    <x v="2"/>
    <x v="16"/>
    <x v="6"/>
    <d v="2018-08-11T00:00:00"/>
    <n v="2.7460338715689351E-5"/>
  </r>
  <r>
    <n v="34498"/>
    <s v="N"/>
    <d v="2018-02-15T00:00:00"/>
    <s v="Low"/>
    <n v="4"/>
    <n v="47.12"/>
    <n v="0.09"/>
    <s v="Express"/>
    <x v="841"/>
    <n v="8.74"/>
    <n v="1.39"/>
    <s v="Phillip Flathmann"/>
    <x v="1"/>
    <s v="Small Business"/>
    <x v="2"/>
    <x v="11"/>
    <x v="2"/>
    <d v="2018-02-20T00:00:00"/>
    <n v="2.7007538306893809E-5"/>
  </r>
  <r>
    <n v="32199"/>
    <s v="N"/>
    <d v="2018-07-15T00:00:00"/>
    <s v="High"/>
    <n v="8"/>
    <n v="46.97"/>
    <n v="0.03"/>
    <s v="Regular"/>
    <x v="842"/>
    <n v="5.84"/>
    <n v="1.2"/>
    <s v="Erica Bern"/>
    <x v="0"/>
    <s v="Corporate"/>
    <x v="2"/>
    <x v="13"/>
    <x v="6"/>
    <d v="2018-07-17T00:00:00"/>
    <n v="2.6921563545730096E-5"/>
  </r>
  <r>
    <n v="1218"/>
    <s v="N"/>
    <d v="2018-06-19T00:00:00"/>
    <s v="Not Specified"/>
    <n v="3"/>
    <n v="46.46"/>
    <n v="0.1"/>
    <s v="Regular"/>
    <x v="843"/>
    <n v="14.42"/>
    <n v="6.75"/>
    <s v="Craig Carroll"/>
    <x v="3"/>
    <s v="Corporate"/>
    <x v="2"/>
    <x v="8"/>
    <x v="4"/>
    <d v="2018-06-22T00:00:00"/>
    <n v="2.6629249357773479E-5"/>
  </r>
  <r>
    <n v="18561"/>
    <s v="N"/>
    <d v="2018-01-09T00:00:00"/>
    <s v="Not Specified"/>
    <n v="9"/>
    <n v="45.87"/>
    <n v="0.02"/>
    <s v="Regular"/>
    <x v="844"/>
    <n v="4.13"/>
    <n v="6.89"/>
    <s v="Joni Blumstein"/>
    <x v="3"/>
    <s v="Home Office"/>
    <x v="2"/>
    <x v="14"/>
    <x v="2"/>
    <d v="2018-01-10T00:00:00"/>
    <n v="2.6291081963862881E-5"/>
  </r>
  <r>
    <n v="36609"/>
    <s v="N"/>
    <d v="2018-05-14T00:00:00"/>
    <s v="Not Specified"/>
    <n v="8"/>
    <n v="45.73"/>
    <n v="0"/>
    <s v="Regular"/>
    <x v="845"/>
    <n v="4.9800000000000004"/>
    <n v="5.49"/>
    <s v="Brad Thomas"/>
    <x v="0"/>
    <s v="Home Office"/>
    <x v="2"/>
    <x v="12"/>
    <x v="2"/>
    <d v="2018-05-16T00:00:00"/>
    <n v="2.6210838853443418E-5"/>
  </r>
  <r>
    <n v="28420"/>
    <s v="N"/>
    <d v="2018-09-24T00:00:00"/>
    <s v="Low"/>
    <n v="2"/>
    <n v="45.64"/>
    <n v="0.08"/>
    <s v="Express"/>
    <x v="846"/>
    <n v="15.57"/>
    <n v="1.39"/>
    <s v="Bill Donatelli"/>
    <x v="3"/>
    <s v="Corporate"/>
    <x v="2"/>
    <x v="11"/>
    <x v="2"/>
    <d v="2018-09-24T00:00:00"/>
    <n v="2.6159253996745194E-5"/>
  </r>
  <r>
    <n v="42022"/>
    <s v="N"/>
    <d v="2018-09-24T00:00:00"/>
    <s v="Medium"/>
    <n v="11"/>
    <n v="43.25"/>
    <n v="0.06"/>
    <s v="Regular"/>
    <x v="847"/>
    <n v="3.95"/>
    <n v="2"/>
    <s v="Eugene Hildebrand"/>
    <x v="3"/>
    <s v="Home Office"/>
    <x v="2"/>
    <x v="16"/>
    <x v="6"/>
    <d v="2018-09-25T00:00:00"/>
    <n v="2.478938946887006E-5"/>
  </r>
  <r>
    <n v="9668"/>
    <s v="N"/>
    <d v="2018-09-06T00:00:00"/>
    <s v="Low"/>
    <n v="10"/>
    <n v="42.67"/>
    <n v="0.06"/>
    <s v="Regular"/>
    <x v="848"/>
    <n v="4.18"/>
    <n v="2.99"/>
    <s v="Christine Sundaresam"/>
    <x v="1"/>
    <s v="Small Business"/>
    <x v="2"/>
    <x v="2"/>
    <x v="2"/>
    <d v="2018-09-08T00:00:00"/>
    <n v="2.4456953725703712E-5"/>
  </r>
  <r>
    <n v="14756"/>
    <s v="N"/>
    <d v="2018-08-31T00:00:00"/>
    <s v="Low"/>
    <n v="2"/>
    <n v="42.3"/>
    <n v="0.06"/>
    <s v="Regular"/>
    <x v="849"/>
    <n v="19.23"/>
    <n v="6.15"/>
    <s v="Steve Chapman"/>
    <x v="1"/>
    <s v="Corporate"/>
    <x v="1"/>
    <x v="9"/>
    <x v="5"/>
    <d v="2018-08-31T00:00:00"/>
    <n v="2.4244882648166555E-5"/>
  </r>
  <r>
    <n v="38240"/>
    <s v="Y"/>
    <d v="2018-12-19T00:00:00"/>
    <s v="High"/>
    <n v="4"/>
    <n v="41.53"/>
    <n v="0.04"/>
    <s v="Regular"/>
    <x v="850"/>
    <n v="8.6"/>
    <n v="6.19"/>
    <s v="Ken Lonsdale"/>
    <x v="3"/>
    <s v="Consumer"/>
    <x v="2"/>
    <x v="2"/>
    <x v="2"/>
    <d v="2018-12-19T00:00:00"/>
    <n v="2.3803545540859505E-5"/>
  </r>
  <r>
    <n v="1895"/>
    <s v="N"/>
    <d v="2018-05-29T00:00:00"/>
    <s v="Medium"/>
    <n v="5"/>
    <n v="41.25"/>
    <n v="0.02"/>
    <s v="Regular"/>
    <x v="851"/>
    <n v="6.48"/>
    <n v="7.91"/>
    <s v="Mitch Willingham"/>
    <x v="1"/>
    <s v="Corporate"/>
    <x v="2"/>
    <x v="12"/>
    <x v="2"/>
    <d v="2018-05-31T00:00:00"/>
    <n v="2.3643059320020579E-5"/>
  </r>
  <r>
    <n v="30567"/>
    <s v="N"/>
    <d v="2018-01-14T00:00:00"/>
    <s v="Not Specified"/>
    <n v="3"/>
    <n v="38.71"/>
    <n v="0.01"/>
    <s v="Express"/>
    <x v="852"/>
    <n v="9.48"/>
    <n v="7.29"/>
    <s v="Toby Swindell"/>
    <x v="1"/>
    <s v="Small Business"/>
    <x v="1"/>
    <x v="9"/>
    <x v="5"/>
    <d v="2018-01-16T00:00:00"/>
    <n v="2.2187220030981736E-5"/>
  </r>
  <r>
    <n v="35558"/>
    <s v="N"/>
    <d v="2018-09-15T00:00:00"/>
    <s v="Critical"/>
    <n v="2"/>
    <n v="34.880000000000003"/>
    <n v="0.09"/>
    <s v="Regular"/>
    <x v="853"/>
    <n v="13.79"/>
    <n v="8.7799999999999994"/>
    <s v="Carlos Soltero"/>
    <x v="0"/>
    <s v="Consumer"/>
    <x v="1"/>
    <x v="9"/>
    <x v="2"/>
    <d v="2018-09-17T00:00:00"/>
    <n v="1.9991997795934976E-5"/>
  </r>
  <r>
    <n v="34177"/>
    <s v="N"/>
    <d v="2018-08-15T00:00:00"/>
    <s v="High"/>
    <n v="13"/>
    <n v="34.42"/>
    <n v="0.02"/>
    <s v="Regular"/>
    <x v="854"/>
    <n v="2.61"/>
    <n v="0.5"/>
    <s v="Toby Braunhardt"/>
    <x v="2"/>
    <s v="Corporate"/>
    <x v="2"/>
    <x v="14"/>
    <x v="2"/>
    <d v="2018-08-18T00:00:00"/>
    <n v="1.9728341861699595E-5"/>
  </r>
  <r>
    <n v="43554"/>
    <s v="N"/>
    <d v="2018-10-30T00:00:00"/>
    <s v="Critical"/>
    <n v="9"/>
    <n v="34.18"/>
    <n v="0.06"/>
    <s v="Regular"/>
    <x v="855"/>
    <n v="3.6"/>
    <n v="2.2000000000000002"/>
    <s v="Rachel Payne"/>
    <x v="1"/>
    <s v="Consumer"/>
    <x v="2"/>
    <x v="12"/>
    <x v="6"/>
    <d v="2018-11-02T00:00:00"/>
    <n v="1.9590782243837658E-5"/>
  </r>
  <r>
    <n v="26854"/>
    <s v="N"/>
    <d v="2018-06-21T00:00:00"/>
    <s v="Not Specified"/>
    <n v="1"/>
    <n v="34.11"/>
    <n v="0.02"/>
    <s v="Regular"/>
    <x v="856"/>
    <n v="25.38"/>
    <n v="8.99"/>
    <s v="Charlotte Melton"/>
    <x v="2"/>
    <s v="Home Office"/>
    <x v="1"/>
    <x v="9"/>
    <x v="5"/>
    <d v="2018-06-22T00:00:00"/>
    <n v="1.9550660688627926E-5"/>
  </r>
  <r>
    <n v="19232"/>
    <s v="N"/>
    <d v="2018-07-12T00:00:00"/>
    <s v="Low"/>
    <n v="5"/>
    <n v="33.409999999999997"/>
    <n v="0.09"/>
    <s v="Regular"/>
    <x v="857"/>
    <n v="6.68"/>
    <n v="1.5"/>
    <s v="Cynthia Arntzen"/>
    <x v="1"/>
    <s v="Small Business"/>
    <x v="2"/>
    <x v="13"/>
    <x v="6"/>
    <d v="2018-07-14T00:00:00"/>
    <n v="1.9149445136530605E-5"/>
  </r>
  <r>
    <n v="23844"/>
    <s v="N"/>
    <d v="2018-07-06T00:00:00"/>
    <s v="Not Specified"/>
    <n v="11"/>
    <n v="33.020000000000003"/>
    <n v="0.08"/>
    <s v="Regular"/>
    <x v="744"/>
    <n v="3.15"/>
    <n v="0.5"/>
    <s v="Michael Granlund"/>
    <x v="0"/>
    <s v="Home Office"/>
    <x v="2"/>
    <x v="14"/>
    <x v="2"/>
    <d v="2018-07-07T00:00:00"/>
    <n v="1.8925910757504958E-5"/>
  </r>
  <r>
    <n v="36838"/>
    <s v="N"/>
    <d v="2018-04-08T00:00:00"/>
    <s v="Low"/>
    <n v="3"/>
    <n v="32.76"/>
    <n v="0.06"/>
    <s v="Express"/>
    <x v="858"/>
    <n v="6.3"/>
    <n v="0.5"/>
    <s v="Marc Crier"/>
    <x v="1"/>
    <s v="Corporate"/>
    <x v="2"/>
    <x v="14"/>
    <x v="2"/>
    <d v="2018-04-17T00:00:00"/>
    <n v="1.8776887838154525E-5"/>
  </r>
  <r>
    <n v="22851"/>
    <s v="N"/>
    <d v="2018-03-01T00:00:00"/>
    <s v="Critical"/>
    <n v="13"/>
    <n v="32.369999999999997"/>
    <n v="0"/>
    <s v="Regular"/>
    <x v="859"/>
    <n v="2.08"/>
    <n v="5.33"/>
    <s v="Denise Monton"/>
    <x v="1"/>
    <s v="Home Office"/>
    <x v="1"/>
    <x v="9"/>
    <x v="2"/>
    <d v="2018-03-03T00:00:00"/>
    <n v="1.8553353459128875E-5"/>
  </r>
  <r>
    <n v="29127"/>
    <s v="N"/>
    <d v="2018-03-31T00:00:00"/>
    <s v="Critical"/>
    <n v="18"/>
    <n v="31.13"/>
    <n v="0.06"/>
    <s v="Regular"/>
    <x v="860"/>
    <n v="1.68"/>
    <n v="1"/>
    <s v="Thea Hudgings"/>
    <x v="1"/>
    <s v="Consumer"/>
    <x v="2"/>
    <x v="13"/>
    <x v="6"/>
    <d v="2018-04-02T00:00:00"/>
    <n v="1.7842628766842194E-5"/>
  </r>
  <r>
    <n v="44708"/>
    <s v="N"/>
    <d v="2018-07-27T00:00:00"/>
    <s v="Not Specified"/>
    <n v="15"/>
    <n v="30.68"/>
    <n v="0.02"/>
    <s v="Regular"/>
    <x v="861"/>
    <n v="1.74"/>
    <n v="4.08"/>
    <s v="Allen Rosenblatt"/>
    <x v="2"/>
    <s v="Small Business"/>
    <x v="1"/>
    <x v="9"/>
    <x v="5"/>
    <d v="2018-07-28T00:00:00"/>
    <n v="1.7584704483351063E-5"/>
  </r>
  <r>
    <n v="34788"/>
    <s v="N"/>
    <d v="2018-11-09T00:00:00"/>
    <s v="High"/>
    <n v="4"/>
    <n v="30.47"/>
    <n v="0.02"/>
    <s v="Regular"/>
    <x v="862"/>
    <n v="5.98"/>
    <n v="5.15"/>
    <s v="Alan Hwang"/>
    <x v="3"/>
    <s v="Corporate"/>
    <x v="2"/>
    <x v="12"/>
    <x v="2"/>
    <d v="2018-11-11T00:00:00"/>
    <n v="1.7464339817721865E-5"/>
  </r>
  <r>
    <n v="19299"/>
    <s v="N"/>
    <d v="2018-03-18T00:00:00"/>
    <s v="Not Specified"/>
    <n v="10"/>
    <n v="29.23"/>
    <n v="0.05"/>
    <s v="Regular"/>
    <x v="863"/>
    <n v="2.88"/>
    <n v="0.5"/>
    <s v="Brendan Murry"/>
    <x v="1"/>
    <s v="Corporate"/>
    <x v="2"/>
    <x v="14"/>
    <x v="2"/>
    <d v="2018-03-20T00:00:00"/>
    <n v="1.6753615125435187E-5"/>
  </r>
  <r>
    <n v="29346"/>
    <s v="N"/>
    <d v="2018-08-16T00:00:00"/>
    <s v="Low"/>
    <n v="2"/>
    <n v="29.06"/>
    <n v="0.1"/>
    <s v="Regular"/>
    <x v="864"/>
    <n v="11.58"/>
    <n v="6.97"/>
    <s v="Janet Martin"/>
    <x v="0"/>
    <s v="Corporate"/>
    <x v="2"/>
    <x v="11"/>
    <x v="2"/>
    <d v="2018-08-20T00:00:00"/>
    <n v="1.6656177062782982E-5"/>
  </r>
  <r>
    <n v="16133"/>
    <s v="N"/>
    <d v="2018-09-25T00:00:00"/>
    <s v="Critical"/>
    <n v="1"/>
    <n v="27.96"/>
    <n v="0.17"/>
    <s v="Regular"/>
    <x v="865"/>
    <n v="14.89"/>
    <n v="13.56"/>
    <s v="Matt Abelman"/>
    <x v="0"/>
    <s v="Small Business"/>
    <x v="1"/>
    <x v="9"/>
    <x v="0"/>
    <d v="2018-09-27T00:00:00"/>
    <n v="1.6025695480915767E-5"/>
  </r>
  <r>
    <n v="20709"/>
    <s v="N"/>
    <d v="2018-08-11T00:00:00"/>
    <s v="High"/>
    <n v="5"/>
    <n v="25.1"/>
    <n v="0.04"/>
    <s v="Regular"/>
    <x v="866"/>
    <n v="4.9800000000000004"/>
    <n v="0.49"/>
    <s v="Gary Mitchum"/>
    <x v="3"/>
    <s v="Consumer"/>
    <x v="2"/>
    <x v="14"/>
    <x v="2"/>
    <d v="2018-08-13T00:00:00"/>
    <n v="1.4386443368061007E-5"/>
  </r>
  <r>
    <n v="22243"/>
    <s v="N"/>
    <d v="2018-01-15T00:00:00"/>
    <s v="Critical"/>
    <n v="9"/>
    <n v="24.76"/>
    <n v="0.09"/>
    <s v="Regular"/>
    <x v="867"/>
    <n v="2.88"/>
    <n v="0.7"/>
    <s v="Amy Hunt"/>
    <x v="1"/>
    <s v="Consumer"/>
    <x v="2"/>
    <x v="13"/>
    <x v="6"/>
    <d v="2018-01-16T00:00:00"/>
    <n v="1.4191567242756595E-5"/>
  </r>
  <r>
    <n v="37696"/>
    <s v="N"/>
    <d v="2018-07-09T00:00:00"/>
    <s v="Not Specified"/>
    <n v="5"/>
    <n v="24.09"/>
    <n v="0.04"/>
    <s v="Regular"/>
    <x v="868"/>
    <n v="3.81"/>
    <n v="5.44"/>
    <s v="Valerie Dominguez"/>
    <x v="1"/>
    <s v="Corporate"/>
    <x v="2"/>
    <x v="2"/>
    <x v="2"/>
    <d v="2018-07-11T00:00:00"/>
    <n v="1.3807546642892017E-5"/>
  </r>
  <r>
    <n v="8257"/>
    <s v="N"/>
    <d v="2018-03-22T00:00:00"/>
    <s v="Low"/>
    <n v="5"/>
    <n v="22.77"/>
    <n v="0.03"/>
    <s v="Regular"/>
    <x v="869"/>
    <n v="4.28"/>
    <n v="1.6"/>
    <s v="David Philippe"/>
    <x v="0"/>
    <s v="Consumer"/>
    <x v="2"/>
    <x v="13"/>
    <x v="6"/>
    <d v="2018-03-29T00:00:00"/>
    <n v="1.3050968744651358E-5"/>
  </r>
  <r>
    <n v="3332"/>
    <s v="N"/>
    <d v="2018-11-04T00:00:00"/>
    <s v="Critical"/>
    <n v="6"/>
    <n v="22.19"/>
    <n v="0.01"/>
    <s v="Regular"/>
    <x v="870"/>
    <n v="3.26"/>
    <n v="1.86"/>
    <s v="Ben Peterman"/>
    <x v="0"/>
    <s v="Corporate"/>
    <x v="2"/>
    <x v="13"/>
    <x v="6"/>
    <d v="2018-11-06T00:00:00"/>
    <n v="1.271853300148501E-5"/>
  </r>
  <r>
    <n v="6854"/>
    <s v="N"/>
    <d v="2018-01-06T00:00:00"/>
    <s v="Medium"/>
    <n v="1"/>
    <n v="22.13"/>
    <n v="7.0000000000000007E-2"/>
    <s v="Express"/>
    <x v="871"/>
    <n v="7.68"/>
    <n v="6.16"/>
    <s v="Victor Price"/>
    <x v="1"/>
    <s v="Consumer"/>
    <x v="2"/>
    <x v="2"/>
    <x v="2"/>
    <d v="2018-01-08T00:00:00"/>
    <n v="1.2684143097019523E-5"/>
  </r>
  <r>
    <n v="34631"/>
    <s v="N"/>
    <d v="2018-10-23T00:00:00"/>
    <s v="Not Specified"/>
    <n v="5"/>
    <n v="22.06"/>
    <n v="0.06"/>
    <s v="Regular"/>
    <x v="872"/>
    <n v="3.36"/>
    <n v="6.27"/>
    <s v="Brendan Dodson"/>
    <x v="2"/>
    <s v="Corporate"/>
    <x v="2"/>
    <x v="2"/>
    <x v="2"/>
    <d v="2018-10-24T00:00:00"/>
    <n v="1.2644021541809792E-5"/>
  </r>
  <r>
    <n v="1444"/>
    <s v="N"/>
    <d v="2018-12-05T00:00:00"/>
    <s v="Medium"/>
    <n v="2"/>
    <n v="21.44"/>
    <n v="0.02"/>
    <s v="Regular"/>
    <x v="873"/>
    <n v="6.48"/>
    <n v="8.74"/>
    <s v="Noel Staavos"/>
    <x v="0"/>
    <s v="Home Office"/>
    <x v="2"/>
    <x v="12"/>
    <x v="2"/>
    <d v="2018-12-07T00:00:00"/>
    <n v="1.2288659195666453E-5"/>
  </r>
  <r>
    <n v="3553"/>
    <s v="N"/>
    <d v="2018-05-17T00:00:00"/>
    <s v="Medium"/>
    <n v="7"/>
    <n v="20.5"/>
    <n v="0.06"/>
    <s v="Regular"/>
    <x v="874"/>
    <n v="2.94"/>
    <n v="0.96"/>
    <s v="Roy Skaria"/>
    <x v="1"/>
    <s v="Corporate"/>
    <x v="2"/>
    <x v="13"/>
    <x v="6"/>
    <d v="2018-05-18T00:00:00"/>
    <n v="1.1749884025707196E-5"/>
  </r>
  <r>
    <n v="39040"/>
    <s v="N"/>
    <d v="2018-05-21T00:00:00"/>
    <s v="Critical"/>
    <n v="7"/>
    <n v="19.36"/>
    <n v="0.04"/>
    <s v="Express"/>
    <x v="875"/>
    <n v="1.98"/>
    <n v="0.7"/>
    <s v="Astrea Jones"/>
    <x v="0"/>
    <s v="Corporate"/>
    <x v="2"/>
    <x v="16"/>
    <x v="6"/>
    <d v="2018-05-22T00:00:00"/>
    <n v="1.1096475840862991E-5"/>
  </r>
  <r>
    <n v="833"/>
    <s v="Y"/>
    <d v="2018-02-12T00:00:00"/>
    <s v="Medium"/>
    <n v="1"/>
    <n v="19.32"/>
    <n v="0.03"/>
    <s v="Regular"/>
    <x v="876"/>
    <n v="12.53"/>
    <n v="7.17"/>
    <s v="Olvera Toch"/>
    <x v="3"/>
    <s v="Home Office"/>
    <x v="2"/>
    <x v="2"/>
    <x v="2"/>
    <d v="2018-02-13T00:00:00"/>
    <n v="1.1073549237886002E-5"/>
  </r>
  <r>
    <n v="40835"/>
    <s v="N"/>
    <d v="2018-11-24T00:00:00"/>
    <s v="High"/>
    <n v="1"/>
    <n v="18.73"/>
    <n v="0.05"/>
    <s v="Regular"/>
    <x v="877"/>
    <n v="12.28"/>
    <n v="6.13"/>
    <s v="Jennifer Braxton"/>
    <x v="0"/>
    <s v="Small Business"/>
    <x v="2"/>
    <x v="4"/>
    <x v="2"/>
    <d v="2018-11-25T00:00:00"/>
    <n v="1.0735381843975404E-5"/>
  </r>
  <r>
    <n v="17795"/>
    <s v="N"/>
    <d v="2018-04-01T00:00:00"/>
    <s v="Medium"/>
    <n v="1"/>
    <n v="17.62"/>
    <n v="0.06"/>
    <s v="Regular"/>
    <x v="878"/>
    <n v="11.33"/>
    <n v="6.12"/>
    <s v="Troy Staebel"/>
    <x v="0"/>
    <s v="Small Business"/>
    <x v="2"/>
    <x v="8"/>
    <x v="4"/>
    <d v="2018-04-03T00:00:00"/>
    <n v="1.0099168611363942E-5"/>
  </r>
  <r>
    <n v="44583"/>
    <s v="Y"/>
    <d v="2018-10-04T00:00:00"/>
    <s v="Low"/>
    <n v="6"/>
    <n v="17.59"/>
    <n v="0.1"/>
    <s v="Regular"/>
    <x v="879"/>
    <n v="2.2200000000000002"/>
    <n v="5"/>
    <s v="Deanra Eno"/>
    <x v="0"/>
    <s v="Corporate"/>
    <x v="2"/>
    <x v="8"/>
    <x v="2"/>
    <d v="2018-10-09T00:00:00"/>
    <n v="1.0081973659131199E-5"/>
  </r>
  <r>
    <n v="12099"/>
    <s v="N"/>
    <d v="2018-09-11T00:00:00"/>
    <s v="Critical"/>
    <n v="1"/>
    <n v="17.59"/>
    <n v="0.06"/>
    <s v="Express"/>
    <x v="880"/>
    <n v="2.61"/>
    <n v="0.5"/>
    <s v="Cindy Stewart"/>
    <x v="1"/>
    <s v="Corporate"/>
    <x v="2"/>
    <x v="14"/>
    <x v="2"/>
    <d v="2018-09-11T00:00:00"/>
    <n v="1.0081973659131199E-5"/>
  </r>
  <r>
    <n v="40518"/>
    <s v="N"/>
    <d v="2018-03-13T00:00:00"/>
    <s v="Critical"/>
    <n v="3"/>
    <n v="17.52"/>
    <n v="0.05"/>
    <s v="Regular"/>
    <x v="881"/>
    <n v="4.13"/>
    <n v="5.04"/>
    <s v="Carlos Daly"/>
    <x v="2"/>
    <s v="Home Office"/>
    <x v="2"/>
    <x v="2"/>
    <x v="2"/>
    <d v="2018-03-14T00:00:00"/>
    <n v="1.0041852103921468E-5"/>
  </r>
  <r>
    <n v="19431"/>
    <s v="N"/>
    <d v="2018-05-23T00:00:00"/>
    <s v="Not Specified"/>
    <n v="4"/>
    <n v="16.82"/>
    <n v="0.08"/>
    <s v="Regular"/>
    <x v="696"/>
    <n v="4.13"/>
    <n v="1.17"/>
    <s v="Nathan Gelder"/>
    <x v="3"/>
    <s v="Home Office"/>
    <x v="2"/>
    <x v="13"/>
    <x v="6"/>
    <d v="2018-05-25T00:00:00"/>
    <n v="9.6406365518241493E-6"/>
  </r>
  <r>
    <n v="22083"/>
    <s v="N"/>
    <d v="2018-02-17T00:00:00"/>
    <s v="Critical"/>
    <n v="2"/>
    <n v="16.809999999999999"/>
    <n v="0.05"/>
    <s v="Express"/>
    <x v="882"/>
    <n v="6.04"/>
    <n v="2.14"/>
    <s v="David Bremer"/>
    <x v="1"/>
    <s v="Corporate"/>
    <x v="2"/>
    <x v="12"/>
    <x v="6"/>
    <d v="2018-02-19T00:00:00"/>
    <n v="9.6349049010798995E-6"/>
  </r>
  <r>
    <n v="20709"/>
    <s v="N"/>
    <d v="2018-08-11T00:00:00"/>
    <s v="High"/>
    <n v="4"/>
    <n v="16.600000000000001"/>
    <n v="0.1"/>
    <s v="Regular"/>
    <x v="883"/>
    <n v="4.13"/>
    <n v="0.99"/>
    <s v="Gary Mitchum"/>
    <x v="3"/>
    <s v="Consumer"/>
    <x v="2"/>
    <x v="14"/>
    <x v="2"/>
    <d v="2018-08-11T00:00:00"/>
    <n v="9.5145402354507067E-6"/>
  </r>
  <r>
    <n v="32869"/>
    <s v="N"/>
    <d v="2018-03-27T00:00:00"/>
    <s v="Medium"/>
    <n v="2"/>
    <n v="15.26"/>
    <n v="0.01"/>
    <s v="Regular"/>
    <x v="884"/>
    <n v="6.68"/>
    <n v="1.5"/>
    <s v="Christopher Schild"/>
    <x v="0"/>
    <s v="Corporate"/>
    <x v="2"/>
    <x v="13"/>
    <x v="6"/>
    <d v="2018-03-28T00:00:00"/>
    <n v="8.7464990357215518E-6"/>
  </r>
  <r>
    <n v="11335"/>
    <s v="N"/>
    <d v="2018-10-21T00:00:00"/>
    <s v="High"/>
    <n v="3"/>
    <n v="14.84"/>
    <n v="0.08"/>
    <s v="Regular"/>
    <x v="885"/>
    <n v="4.9800000000000004"/>
    <n v="0.49"/>
    <s v="Maya Herman"/>
    <x v="1"/>
    <s v="Corporate"/>
    <x v="2"/>
    <x v="14"/>
    <x v="2"/>
    <d v="2018-10-22T00:00:00"/>
    <n v="8.5057697044631612E-6"/>
  </r>
  <r>
    <n v="10022"/>
    <s v="N"/>
    <d v="2018-03-04T00:00:00"/>
    <s v="Low"/>
    <n v="1"/>
    <n v="12.18"/>
    <n v="0.06"/>
    <s v="Regular"/>
    <x v="886"/>
    <n v="10.14"/>
    <n v="2.27"/>
    <s v="Delfina Latchford"/>
    <x v="2"/>
    <s v="Small Business"/>
    <x v="2"/>
    <x v="12"/>
    <x v="6"/>
    <d v="2018-03-04T00:00:00"/>
    <n v="6.9811506064933483E-6"/>
  </r>
  <r>
    <n v="24003"/>
    <s v="N"/>
    <d v="2018-10-31T00:00:00"/>
    <s v="Critical"/>
    <n v="9"/>
    <n v="11.89"/>
    <n v="0.06"/>
    <s v="Regular"/>
    <x v="887"/>
    <n v="1.26"/>
    <n v="0.7"/>
    <s v="Dan Campbell"/>
    <x v="1"/>
    <s v="Corporate"/>
    <x v="2"/>
    <x v="16"/>
    <x v="6"/>
    <d v="2018-10-31T00:00:00"/>
    <n v="6.8149327349101743E-6"/>
  </r>
  <r>
    <n v="40704"/>
    <s v="N"/>
    <d v="2018-01-07T00:00:00"/>
    <s v="Low"/>
    <n v="6"/>
    <n v="11.57"/>
    <n v="0.01"/>
    <s v="Regular"/>
    <x v="883"/>
    <n v="1.76"/>
    <n v="0.7"/>
    <s v="Julie Kriz"/>
    <x v="0"/>
    <s v="Corporate"/>
    <x v="2"/>
    <x v="13"/>
    <x v="6"/>
    <d v="2018-01-12T00:00:00"/>
    <n v="6.6315199110942568E-6"/>
  </r>
  <r>
    <n v="28933"/>
    <s v="N"/>
    <d v="2018-07-09T00:00:00"/>
    <s v="Critical"/>
    <n v="1"/>
    <n v="11.16"/>
    <n v="0.01"/>
    <s v="Regular"/>
    <x v="888"/>
    <n v="5.58"/>
    <n v="5.3"/>
    <s v="Shirley Jackson"/>
    <x v="1"/>
    <s v="Corporate"/>
    <x v="2"/>
    <x v="11"/>
    <x v="2"/>
    <d v="2018-07-10T00:00:00"/>
    <n v="6.3965222305801126E-6"/>
  </r>
  <r>
    <n v="7043"/>
    <s v="N"/>
    <d v="2018-01-25T00:00:00"/>
    <s v="Critical"/>
    <n v="4"/>
    <n v="11.08"/>
    <n v="0.06"/>
    <s v="Regular"/>
    <x v="889"/>
    <n v="1.74"/>
    <n v="4.08"/>
    <s v="Giulietta Dortch"/>
    <x v="1"/>
    <s v="Corporate"/>
    <x v="1"/>
    <x v="9"/>
    <x v="5"/>
    <d v="2018-01-26T00:00:00"/>
    <n v="6.3506690246261339E-6"/>
  </r>
  <r>
    <n v="24162"/>
    <s v="N"/>
    <d v="2018-08-22T00:00:00"/>
    <s v="Not Specified"/>
    <n v="1"/>
    <n v="10.94"/>
    <n v="0.08"/>
    <s v="Regular"/>
    <x v="890"/>
    <n v="9.68"/>
    <n v="2.0299999999999998"/>
    <s v="Sean Braxton"/>
    <x v="1"/>
    <s v="Small Business"/>
    <x v="2"/>
    <x v="12"/>
    <x v="6"/>
    <d v="2018-08-24T00:00:00"/>
    <n v="6.2704259142066692E-6"/>
  </r>
  <r>
    <n v="18336"/>
    <s v="Y"/>
    <d v="2018-04-24T00:00:00"/>
    <s v="Not Specified"/>
    <n v="1"/>
    <n v="7.96"/>
    <n v="0"/>
    <s v="Express"/>
    <x v="846"/>
    <n v="2.88"/>
    <n v="0.7"/>
    <s v="Giulietta Dortch"/>
    <x v="1"/>
    <s v="Consumer"/>
    <x v="2"/>
    <x v="13"/>
    <x v="6"/>
    <d v="2018-04-24T00:00:00"/>
    <n v="4.5623939924209406E-6"/>
  </r>
  <r>
    <n v="17636"/>
    <s v="N"/>
    <d v="2018-02-04T00:00:00"/>
    <s v="Low"/>
    <n v="2"/>
    <n v="7.01"/>
    <n v="0.03"/>
    <s v="Regular"/>
    <x v="891"/>
    <n v="2.94"/>
    <n v="0.96"/>
    <s v="Dean Katz"/>
    <x v="1"/>
    <s v="Home Office"/>
    <x v="2"/>
    <x v="13"/>
    <x v="6"/>
    <d v="2018-02-08T00:00:00"/>
    <n v="4.0178871717174363E-6"/>
  </r>
  <r>
    <n v="19047"/>
    <s v="N"/>
    <d v="2018-01-28T00:00:00"/>
    <s v="High"/>
    <n v="3"/>
    <n v="6.76"/>
    <n v="0.02"/>
    <s v="Regular"/>
    <x v="892"/>
    <n v="1.68"/>
    <n v="1.57"/>
    <s v="Adam Hart"/>
    <x v="1"/>
    <s v="Corporate"/>
    <x v="2"/>
    <x v="13"/>
    <x v="6"/>
    <d v="2018-01-30T00:00:00"/>
    <n v="3.8745959031112512E-6"/>
  </r>
  <r>
    <n v="37441"/>
    <s v="N"/>
    <d v="2018-02-24T00:00:00"/>
    <s v="Critical"/>
    <n v="1"/>
    <n v="3.77"/>
    <n v="0.09"/>
    <s v="Regular"/>
    <x v="893"/>
    <n v="2.94"/>
    <n v="0.96"/>
    <s v="Katrina Bavinger"/>
    <x v="3"/>
    <s v="Home Office"/>
    <x v="2"/>
    <x v="13"/>
    <x v="6"/>
    <d v="2018-02-26T00:00:00"/>
    <n v="2.1608323305812745E-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 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 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 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 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9A2F56-1B7F-49B0-9C54-9E8D4E62F26A}" name="PivotTable1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8" firstHeaderRow="1" firstDataRow="1" firstDataCol="1"/>
  <pivotFields count="19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showAll="0"/>
    <pivotField showAll="0"/>
    <pivotField showAll="0"/>
    <pivotField showAll="0"/>
    <pivotField numFmtId="14" showAll="0"/>
    <pivotField numFmtId="10"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CB01A9-F87C-49C1-B4D8-9BDA88D3BEF6}" name="PivotTable2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E9" firstHeaderRow="1" firstDataRow="2" firstDataCol="1"/>
  <pivotFields count="19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showAll="0"/>
    <pivotField axis="axisCol" showAll="0">
      <items count="4">
        <item x="1"/>
        <item x="2"/>
        <item x="0"/>
        <item t="default"/>
      </items>
    </pivotField>
    <pivotField showAll="0"/>
    <pivotField showAll="0"/>
    <pivotField numFmtId="14" showAll="0"/>
    <pivotField numFmtId="10"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14"/>
  </colFields>
  <colItems count="4">
    <i>
      <x/>
    </i>
    <i>
      <x v="1"/>
    </i>
    <i>
      <x v="2"/>
    </i>
    <i t="grand">
      <x/>
    </i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43FE38-EDF5-4B1E-81E1-415A87B23006}" name="PivotTable3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6:A3599" firstHeaderRow="1" firstDataRow="1" firstDataCol="1"/>
  <pivotFields count="19">
    <pivotField showAll="0"/>
    <pivotField showAll="0"/>
    <pivotField numFmtId="14" showAll="0"/>
    <pivotField showAll="0"/>
    <pivotField showAll="0"/>
    <pivotField showAll="0"/>
    <pivotField showAll="0"/>
    <pivotField showAll="0"/>
    <pivotField axis="axisRow" showAll="0">
      <items count="895">
        <item x="138"/>
        <item x="3"/>
        <item x="142"/>
        <item x="39"/>
        <item x="218"/>
        <item x="16"/>
        <item x="34"/>
        <item x="130"/>
        <item x="52"/>
        <item x="226"/>
        <item x="78"/>
        <item x="585"/>
        <item x="589"/>
        <item x="81"/>
        <item x="21"/>
        <item x="133"/>
        <item x="99"/>
        <item x="49"/>
        <item x="286"/>
        <item x="74"/>
        <item x="378"/>
        <item x="343"/>
        <item x="154"/>
        <item x="241"/>
        <item x="242"/>
        <item x="181"/>
        <item x="224"/>
        <item x="147"/>
        <item x="465"/>
        <item x="387"/>
        <item x="332"/>
        <item x="172"/>
        <item x="5"/>
        <item x="159"/>
        <item x="114"/>
        <item x="328"/>
        <item x="37"/>
        <item x="110"/>
        <item x="161"/>
        <item x="616"/>
        <item x="210"/>
        <item x="265"/>
        <item x="315"/>
        <item x="737"/>
        <item x="320"/>
        <item x="180"/>
        <item x="368"/>
        <item x="246"/>
        <item x="229"/>
        <item x="521"/>
        <item x="366"/>
        <item x="389"/>
        <item x="251"/>
        <item x="531"/>
        <item x="122"/>
        <item x="83"/>
        <item x="405"/>
        <item x="131"/>
        <item x="424"/>
        <item x="90"/>
        <item x="541"/>
        <item x="498"/>
        <item x="292"/>
        <item x="31"/>
        <item x="473"/>
        <item x="215"/>
        <item x="171"/>
        <item x="169"/>
        <item x="664"/>
        <item x="275"/>
        <item x="322"/>
        <item x="766"/>
        <item x="437"/>
        <item x="540"/>
        <item x="176"/>
        <item x="386"/>
        <item x="372"/>
        <item x="573"/>
        <item x="519"/>
        <item x="291"/>
        <item x="385"/>
        <item x="410"/>
        <item x="435"/>
        <item x="495"/>
        <item x="433"/>
        <item x="660"/>
        <item x="158"/>
        <item x="496"/>
        <item x="452"/>
        <item x="833"/>
        <item x="829"/>
        <item x="832"/>
        <item x="121"/>
        <item x="106"/>
        <item x="253"/>
        <item x="458"/>
        <item x="289"/>
        <item x="192"/>
        <item x="314"/>
        <item x="511"/>
        <item x="655"/>
        <item x="374"/>
        <item x="548"/>
        <item x="317"/>
        <item x="427"/>
        <item x="357"/>
        <item x="54"/>
        <item x="499"/>
        <item x="73"/>
        <item x="273"/>
        <item x="300"/>
        <item x="808"/>
        <item x="364"/>
        <item x="472"/>
        <item x="634"/>
        <item x="100"/>
        <item x="533"/>
        <item x="764"/>
        <item x="223"/>
        <item x="677"/>
        <item x="450"/>
        <item x="135"/>
        <item x="625"/>
        <item x="264"/>
        <item x="407"/>
        <item x="644"/>
        <item x="287"/>
        <item x="518"/>
        <item x="441"/>
        <item x="512"/>
        <item x="22"/>
        <item x="645"/>
        <item x="141"/>
        <item x="785"/>
        <item x="610"/>
        <item x="592"/>
        <item x="440"/>
        <item x="814"/>
        <item x="36"/>
        <item x="525"/>
        <item x="396"/>
        <item x="579"/>
        <item x="515"/>
        <item x="481"/>
        <item x="685"/>
        <item x="282"/>
        <item x="447"/>
        <item x="353"/>
        <item x="413"/>
        <item x="504"/>
        <item x="345"/>
        <item x="794"/>
        <item x="538"/>
        <item x="641"/>
        <item x="682"/>
        <item x="684"/>
        <item x="595"/>
        <item x="449"/>
        <item x="576"/>
        <item x="367"/>
        <item x="545"/>
        <item x="359"/>
        <item x="674"/>
        <item x="571"/>
        <item x="566"/>
        <item x="488"/>
        <item x="420"/>
        <item x="786"/>
        <item x="312"/>
        <item x="321"/>
        <item x="591"/>
        <item x="636"/>
        <item x="587"/>
        <item x="419"/>
        <item x="617"/>
        <item x="675"/>
        <item x="399"/>
        <item x="467"/>
        <item x="693"/>
        <item x="89"/>
        <item x="646"/>
        <item x="544"/>
        <item x="539"/>
        <item x="801"/>
        <item x="408"/>
        <item x="537"/>
        <item x="707"/>
        <item x="654"/>
        <item x="543"/>
        <item x="556"/>
        <item x="431"/>
        <item x="552"/>
        <item x="581"/>
        <item x="657"/>
        <item x="604"/>
        <item x="324"/>
        <item x="672"/>
        <item x="640"/>
        <item x="622"/>
        <item x="611"/>
        <item x="757"/>
        <item x="623"/>
        <item x="550"/>
        <item x="593"/>
        <item x="626"/>
        <item x="487"/>
        <item x="398"/>
        <item x="371"/>
        <item x="807"/>
        <item x="609"/>
        <item x="388"/>
        <item x="580"/>
        <item x="479"/>
        <item x="678"/>
        <item x="572"/>
        <item x="594"/>
        <item x="742"/>
        <item x="719"/>
        <item x="681"/>
        <item x="528"/>
        <item x="311"/>
        <item x="542"/>
        <item x="624"/>
        <item x="575"/>
        <item x="619"/>
        <item x="583"/>
        <item x="503"/>
        <item x="352"/>
        <item x="358"/>
        <item x="691"/>
        <item x="523"/>
        <item x="529"/>
        <item x="438"/>
        <item x="614"/>
        <item x="290"/>
        <item x="590"/>
        <item x="157"/>
        <item x="486"/>
        <item x="339"/>
        <item x="436"/>
        <item x="468"/>
        <item x="809"/>
        <item x="632"/>
        <item x="743"/>
        <item x="546"/>
        <item x="670"/>
        <item x="715"/>
        <item x="756"/>
        <item x="637"/>
        <item x="197"/>
        <item x="629"/>
        <item x="763"/>
        <item x="620"/>
        <item x="565"/>
        <item x="812"/>
        <item x="524"/>
        <item x="749"/>
        <item x="555"/>
        <item x="323"/>
        <item x="731"/>
        <item x="527"/>
        <item x="714"/>
        <item x="789"/>
        <item x="549"/>
        <item x="204"/>
        <item x="425"/>
        <item x="746"/>
        <item x="475"/>
        <item x="331"/>
        <item x="615"/>
        <item x="650"/>
        <item x="442"/>
        <item x="840"/>
        <item x="360"/>
        <item x="247"/>
        <item x="702"/>
        <item x="827"/>
        <item x="627"/>
        <item x="698"/>
        <item x="257"/>
        <item x="554"/>
        <item x="810"/>
        <item x="706"/>
        <item x="236"/>
        <item x="824"/>
        <item x="560"/>
        <item x="602"/>
        <item x="784"/>
        <item x="613"/>
        <item x="535"/>
        <item x="596"/>
        <item x="480"/>
        <item x="628"/>
        <item x="561"/>
        <item x="859"/>
        <item x="683"/>
        <item x="483"/>
        <item x="768"/>
        <item x="526"/>
        <item x="349"/>
        <item x="510"/>
        <item x="772"/>
        <item x="835"/>
        <item x="630"/>
        <item x="457"/>
        <item x="780"/>
        <item x="255"/>
        <item x="759"/>
        <item x="348"/>
        <item x="767"/>
        <item x="804"/>
        <item x="266"/>
        <item x="790"/>
        <item x="792"/>
        <item x="844"/>
        <item x="584"/>
        <item x="838"/>
        <item x="659"/>
        <item x="663"/>
        <item x="861"/>
        <item x="582"/>
        <item x="828"/>
        <item x="680"/>
        <item x="788"/>
        <item x="818"/>
        <item x="802"/>
        <item x="382"/>
        <item x="638"/>
        <item x="817"/>
        <item x="606"/>
        <item x="557"/>
        <item x="603"/>
        <item x="491"/>
        <item x="819"/>
        <item x="826"/>
        <item x="676"/>
        <item x="821"/>
        <item x="599"/>
        <item x="671"/>
        <item x="830"/>
        <item x="397"/>
        <item x="760"/>
        <item x="489"/>
        <item x="727"/>
        <item x="849"/>
        <item x="843"/>
        <item x="735"/>
        <item x="341"/>
        <item x="845"/>
        <item x="851"/>
        <item x="811"/>
        <item x="795"/>
        <item x="800"/>
        <item x="793"/>
        <item x="558"/>
        <item x="777"/>
        <item x="872"/>
        <item x="853"/>
        <item x="337"/>
        <item x="402"/>
        <item x="633"/>
        <item x="500"/>
        <item x="723"/>
        <item x="822"/>
        <item x="876"/>
        <item x="365"/>
        <item x="868"/>
        <item x="712"/>
        <item x="773"/>
        <item x="879"/>
        <item x="748"/>
        <item x="429"/>
        <item x="568"/>
        <item x="513"/>
        <item x="600"/>
        <item x="815"/>
        <item x="796"/>
        <item x="563"/>
        <item x="864"/>
        <item x="878"/>
        <item x="771"/>
        <item x="850"/>
        <item x="775"/>
        <item x="509"/>
        <item x="765"/>
        <item x="278"/>
        <item x="873"/>
        <item x="336"/>
        <item x="856"/>
        <item x="848"/>
        <item x="881"/>
        <item x="704"/>
        <item x="755"/>
        <item x="648"/>
        <item x="862"/>
        <item x="661"/>
        <item x="847"/>
        <item x="689"/>
        <item x="865"/>
        <item x="505"/>
        <item x="889"/>
        <item x="774"/>
        <item x="492"/>
        <item x="805"/>
        <item x="699"/>
        <item x="884"/>
        <item x="888"/>
        <item x="803"/>
        <item x="227"/>
        <item x="649"/>
        <item x="877"/>
        <item x="411"/>
        <item x="754"/>
        <item x="869"/>
        <item x="665"/>
        <item x="887"/>
        <item x="696"/>
        <item x="855"/>
        <item x="687"/>
        <item x="725"/>
        <item x="776"/>
        <item x="506"/>
        <item x="890"/>
        <item x="335"/>
        <item x="892"/>
        <item x="891"/>
        <item x="882"/>
        <item x="806"/>
        <item x="874"/>
        <item x="886"/>
        <item x="870"/>
        <item x="857"/>
        <item x="885"/>
        <item x="871"/>
        <item x="883"/>
        <item x="893"/>
        <item x="867"/>
        <item x="350"/>
        <item x="199"/>
        <item x="514"/>
        <item x="762"/>
        <item x="875"/>
        <item x="860"/>
        <item x="836"/>
        <item x="846"/>
        <item x="842"/>
        <item x="834"/>
        <item x="781"/>
        <item x="761"/>
        <item x="656"/>
        <item x="673"/>
        <item x="692"/>
        <item x="494"/>
        <item x="866"/>
        <item x="839"/>
        <item x="363"/>
        <item x="281"/>
        <item x="279"/>
        <item x="700"/>
        <item x="778"/>
        <item x="722"/>
        <item x="688"/>
        <item x="813"/>
        <item x="730"/>
        <item x="820"/>
        <item x="837"/>
        <item x="863"/>
        <item x="669"/>
        <item x="744"/>
        <item x="354"/>
        <item x="553"/>
        <item x="517"/>
        <item x="854"/>
        <item x="816"/>
        <item x="823"/>
        <item x="703"/>
        <item x="841"/>
        <item x="880"/>
        <item x="779"/>
        <item x="858"/>
        <item x="501"/>
        <item x="831"/>
        <item x="679"/>
        <item x="652"/>
        <item x="220"/>
        <item x="183"/>
        <item x="734"/>
        <item x="799"/>
        <item x="797"/>
        <item x="728"/>
        <item x="690"/>
        <item x="466"/>
        <item x="770"/>
        <item x="738"/>
        <item x="724"/>
        <item x="782"/>
        <item x="732"/>
        <item x="783"/>
        <item x="791"/>
        <item x="745"/>
        <item x="701"/>
        <item x="769"/>
        <item x="303"/>
        <item x="751"/>
        <item x="740"/>
        <item x="642"/>
        <item x="522"/>
        <item x="798"/>
        <item x="736"/>
        <item x="825"/>
        <item x="588"/>
        <item x="299"/>
        <item x="718"/>
        <item x="758"/>
        <item x="750"/>
        <item x="711"/>
        <item x="852"/>
        <item x="720"/>
        <item x="310"/>
        <item x="612"/>
        <item x="182"/>
        <item x="717"/>
        <item x="733"/>
        <item x="710"/>
        <item x="787"/>
        <item x="741"/>
        <item x="559"/>
        <item x="451"/>
        <item x="716"/>
        <item x="375"/>
        <item x="705"/>
        <item x="448"/>
        <item x="709"/>
        <item x="713"/>
        <item x="203"/>
        <item x="201"/>
        <item x="347"/>
        <item x="694"/>
        <item x="577"/>
        <item x="667"/>
        <item x="459"/>
        <item x="726"/>
        <item x="643"/>
        <item x="753"/>
        <item x="752"/>
        <item x="739"/>
        <item x="747"/>
        <item x="662"/>
        <item x="721"/>
        <item x="381"/>
        <item x="482"/>
        <item x="414"/>
        <item x="686"/>
        <item x="708"/>
        <item x="695"/>
        <item x="653"/>
        <item x="729"/>
        <item x="532"/>
        <item x="697"/>
        <item x="390"/>
        <item x="569"/>
        <item x="384"/>
        <item x="635"/>
        <item x="647"/>
        <item x="445"/>
        <item x="520"/>
        <item x="570"/>
        <item x="601"/>
        <item x="508"/>
        <item x="406"/>
        <item x="666"/>
        <item x="233"/>
        <item x="469"/>
        <item x="658"/>
        <item x="668"/>
        <item x="608"/>
        <item x="485"/>
        <item x="376"/>
        <item x="351"/>
        <item x="313"/>
        <item x="439"/>
        <item x="621"/>
        <item x="639"/>
        <item x="463"/>
        <item x="302"/>
        <item x="651"/>
        <item x="618"/>
        <item x="415"/>
        <item x="478"/>
        <item x="428"/>
        <item x="597"/>
        <item x="562"/>
        <item x="464"/>
        <item x="605"/>
        <item x="342"/>
        <item x="598"/>
        <item x="516"/>
        <item x="417"/>
        <item x="454"/>
        <item x="316"/>
        <item x="434"/>
        <item x="631"/>
        <item x="564"/>
        <item x="607"/>
        <item x="391"/>
        <item x="305"/>
        <item x="308"/>
        <item x="547"/>
        <item x="383"/>
        <item x="87"/>
        <item x="333"/>
        <item x="456"/>
        <item x="453"/>
        <item x="277"/>
        <item x="470"/>
        <item x="471"/>
        <item x="403"/>
        <item x="240"/>
        <item x="574"/>
        <item x="129"/>
        <item x="484"/>
        <item x="578"/>
        <item x="502"/>
        <item x="551"/>
        <item x="416"/>
        <item x="239"/>
        <item x="256"/>
        <item x="379"/>
        <item x="404"/>
        <item x="461"/>
        <item x="586"/>
        <item x="409"/>
        <item x="497"/>
        <item x="530"/>
        <item x="221"/>
        <item x="418"/>
        <item x="536"/>
        <item x="214"/>
        <item x="426"/>
        <item x="377"/>
        <item x="443"/>
        <item x="346"/>
        <item x="507"/>
        <item x="423"/>
        <item x="361"/>
        <item x="474"/>
        <item x="421"/>
        <item x="476"/>
        <item x="284"/>
        <item x="446"/>
        <item x="280"/>
        <item x="567"/>
        <item x="362"/>
        <item x="252"/>
        <item x="432"/>
        <item x="26"/>
        <item x="395"/>
        <item x="327"/>
        <item x="477"/>
        <item x="334"/>
        <item x="394"/>
        <item x="102"/>
        <item x="493"/>
        <item x="329"/>
        <item x="430"/>
        <item x="462"/>
        <item x="455"/>
        <item x="309"/>
        <item x="126"/>
        <item x="269"/>
        <item x="306"/>
        <item x="231"/>
        <item x="400"/>
        <item x="319"/>
        <item x="259"/>
        <item x="412"/>
        <item x="460"/>
        <item x="249"/>
        <item x="444"/>
        <item x="285"/>
        <item x="207"/>
        <item x="392"/>
        <item x="369"/>
        <item x="373"/>
        <item x="490"/>
        <item x="195"/>
        <item x="140"/>
        <item x="268"/>
        <item x="170"/>
        <item x="261"/>
        <item x="160"/>
        <item x="144"/>
        <item x="422"/>
        <item x="326"/>
        <item x="298"/>
        <item x="213"/>
        <item x="393"/>
        <item x="271"/>
        <item x="196"/>
        <item x="401"/>
        <item x="143"/>
        <item x="151"/>
        <item x="338"/>
        <item x="534"/>
        <item x="294"/>
        <item x="355"/>
        <item x="301"/>
        <item x="288"/>
        <item x="330"/>
        <item x="325"/>
        <item x="293"/>
        <item x="237"/>
        <item x="139"/>
        <item x="191"/>
        <item x="304"/>
        <item x="32"/>
        <item x="134"/>
        <item x="200"/>
        <item x="230"/>
        <item x="318"/>
        <item x="150"/>
        <item x="132"/>
        <item x="356"/>
        <item x="187"/>
        <item x="216"/>
        <item x="272"/>
        <item x="340"/>
        <item x="235"/>
        <item x="380"/>
        <item x="211"/>
        <item x="212"/>
        <item x="344"/>
        <item x="225"/>
        <item x="164"/>
        <item x="244"/>
        <item x="228"/>
        <item x="145"/>
        <item x="202"/>
        <item x="370"/>
        <item x="136"/>
        <item x="177"/>
        <item x="178"/>
        <item x="307"/>
        <item x="270"/>
        <item x="82"/>
        <item x="260"/>
        <item x="243"/>
        <item x="108"/>
        <item x="194"/>
        <item x="263"/>
        <item x="125"/>
        <item x="222"/>
        <item x="283"/>
        <item x="295"/>
        <item x="248"/>
        <item x="296"/>
        <item x="168"/>
        <item x="276"/>
        <item x="297"/>
        <item x="245"/>
        <item x="137"/>
        <item x="232"/>
        <item x="190"/>
        <item x="98"/>
        <item x="209"/>
        <item x="189"/>
        <item x="14"/>
        <item x="175"/>
        <item x="128"/>
        <item x="96"/>
        <item x="198"/>
        <item x="146"/>
        <item x="234"/>
        <item x="148"/>
        <item x="274"/>
        <item x="153"/>
        <item x="262"/>
        <item x="254"/>
        <item x="219"/>
        <item x="97"/>
        <item x="93"/>
        <item x="109"/>
        <item x="188"/>
        <item x="174"/>
        <item x="124"/>
        <item x="250"/>
        <item x="206"/>
        <item x="267"/>
        <item x="166"/>
        <item x="185"/>
        <item x="38"/>
        <item x="186"/>
        <item x="72"/>
        <item x="88"/>
        <item x="217"/>
        <item x="238"/>
        <item x="162"/>
        <item x="258"/>
        <item x="119"/>
        <item x="69"/>
        <item x="156"/>
        <item x="165"/>
        <item x="59"/>
        <item x="173"/>
        <item x="68"/>
        <item x="193"/>
        <item x="149"/>
        <item x="94"/>
        <item x="113"/>
        <item x="29"/>
        <item x="167"/>
        <item x="111"/>
        <item x="208"/>
        <item x="123"/>
        <item x="184"/>
        <item x="205"/>
        <item x="152"/>
        <item x="30"/>
        <item x="103"/>
        <item x="101"/>
        <item x="70"/>
        <item x="63"/>
        <item x="57"/>
        <item x="66"/>
        <item x="179"/>
        <item x="115"/>
        <item x="155"/>
        <item x="117"/>
        <item x="75"/>
        <item x="28"/>
        <item x="76"/>
        <item x="163"/>
        <item x="120"/>
        <item x="86"/>
        <item x="127"/>
        <item x="105"/>
        <item x="112"/>
        <item x="77"/>
        <item x="92"/>
        <item x="46"/>
        <item x="51"/>
        <item x="95"/>
        <item x="91"/>
        <item x="84"/>
        <item x="62"/>
        <item x="80"/>
        <item x="79"/>
        <item x="67"/>
        <item x="71"/>
        <item x="65"/>
        <item x="64"/>
        <item x="118"/>
        <item x="85"/>
        <item x="56"/>
        <item x="107"/>
        <item x="60"/>
        <item x="58"/>
        <item x="116"/>
        <item x="45"/>
        <item x="104"/>
        <item x="44"/>
        <item x="55"/>
        <item x="9"/>
        <item x="50"/>
        <item x="35"/>
        <item x="43"/>
        <item x="47"/>
        <item x="33"/>
        <item x="42"/>
        <item x="41"/>
        <item x="61"/>
        <item x="40"/>
        <item x="24"/>
        <item x="23"/>
        <item x="48"/>
        <item x="53"/>
        <item x="15"/>
        <item x="27"/>
        <item x="20"/>
        <item x="19"/>
        <item x="13"/>
        <item x="18"/>
        <item x="17"/>
        <item x="25"/>
        <item x="8"/>
        <item x="11"/>
        <item x="10"/>
        <item x="2"/>
        <item x="6"/>
        <item x="12"/>
        <item x="7"/>
        <item x="4"/>
        <item x="1"/>
        <item x="0"/>
        <item t="default"/>
      </items>
    </pivotField>
    <pivotField showAll="0"/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showAll="0"/>
    <pivotField axis="axisRow" showAll="0">
      <items count="4">
        <item x="1"/>
        <item x="2"/>
        <item x="0"/>
        <item t="default"/>
      </items>
    </pivotField>
    <pivotField axis="axisRow" showAll="0">
      <items count="18">
        <item x="8"/>
        <item x="2"/>
        <item x="1"/>
        <item x="6"/>
        <item x="7"/>
        <item x="3"/>
        <item x="11"/>
        <item x="14"/>
        <item x="9"/>
        <item x="0"/>
        <item x="12"/>
        <item x="13"/>
        <item x="16"/>
        <item x="15"/>
        <item x="4"/>
        <item x="5"/>
        <item x="10"/>
        <item t="default"/>
      </items>
    </pivotField>
    <pivotField showAll="0"/>
    <pivotField numFmtId="14" showAll="0"/>
    <pivotField numFmtId="10" showAll="0"/>
  </pivotFields>
  <rowFields count="4">
    <field x="8"/>
    <field x="14"/>
    <field x="12"/>
    <field x="15"/>
  </rowFields>
  <rowItems count="3593">
    <i>
      <x/>
    </i>
    <i r="1">
      <x v="2"/>
    </i>
    <i r="2">
      <x/>
    </i>
    <i r="3">
      <x v="5"/>
    </i>
    <i>
      <x v="1"/>
    </i>
    <i r="1">
      <x/>
    </i>
    <i r="2">
      <x v="3"/>
    </i>
    <i r="3">
      <x v="2"/>
    </i>
    <i>
      <x v="2"/>
    </i>
    <i r="1">
      <x v="2"/>
    </i>
    <i r="2">
      <x v="1"/>
    </i>
    <i r="3">
      <x v="9"/>
    </i>
    <i>
      <x v="3"/>
    </i>
    <i r="1">
      <x v="2"/>
    </i>
    <i r="2">
      <x v="1"/>
    </i>
    <i r="3">
      <x v="9"/>
    </i>
    <i>
      <x v="4"/>
    </i>
    <i r="1">
      <x v="2"/>
    </i>
    <i r="2">
      <x v="1"/>
    </i>
    <i r="3">
      <x v="9"/>
    </i>
    <i>
      <x v="5"/>
    </i>
    <i r="1">
      <x v="2"/>
    </i>
    <i r="2">
      <x v="2"/>
    </i>
    <i r="3">
      <x v="9"/>
    </i>
    <i>
      <x v="6"/>
    </i>
    <i r="1">
      <x/>
    </i>
    <i r="2">
      <x v="2"/>
    </i>
    <i r="3">
      <x v="15"/>
    </i>
    <i>
      <x v="7"/>
    </i>
    <i r="1">
      <x v="2"/>
    </i>
    <i r="2">
      <x/>
    </i>
    <i r="3">
      <x v="5"/>
    </i>
    <i>
      <x v="8"/>
    </i>
    <i r="1">
      <x v="2"/>
    </i>
    <i r="2">
      <x/>
    </i>
    <i r="3">
      <x v="9"/>
    </i>
    <i>
      <x v="9"/>
    </i>
    <i r="1">
      <x v="2"/>
    </i>
    <i r="2">
      <x v="1"/>
    </i>
    <i r="3">
      <x v="5"/>
    </i>
    <i>
      <x v="10"/>
    </i>
    <i r="1">
      <x/>
    </i>
    <i r="2">
      <x v="1"/>
    </i>
    <i r="3">
      <x v="15"/>
    </i>
    <i>
      <x v="11"/>
    </i>
    <i r="1">
      <x v="1"/>
    </i>
    <i r="2">
      <x v="3"/>
    </i>
    <i r="3">
      <x/>
    </i>
    <i>
      <x v="12"/>
    </i>
    <i r="1">
      <x v="1"/>
    </i>
    <i r="2">
      <x v="2"/>
    </i>
    <i r="3">
      <x/>
    </i>
    <i>
      <x v="13"/>
    </i>
    <i r="1">
      <x/>
    </i>
    <i r="2">
      <x/>
    </i>
    <i r="3">
      <x v="3"/>
    </i>
    <i>
      <x v="14"/>
    </i>
    <i r="1">
      <x v="2"/>
    </i>
    <i r="2">
      <x v="1"/>
    </i>
    <i r="3">
      <x v="9"/>
    </i>
    <i>
      <x v="15"/>
    </i>
    <i r="1">
      <x/>
    </i>
    <i r="2">
      <x/>
    </i>
    <i r="3">
      <x v="8"/>
    </i>
    <i>
      <x v="16"/>
    </i>
    <i r="1">
      <x/>
    </i>
    <i r="2">
      <x v="1"/>
    </i>
    <i r="3">
      <x v="2"/>
    </i>
    <i>
      <x v="17"/>
    </i>
    <i r="1">
      <x/>
    </i>
    <i r="2">
      <x/>
    </i>
    <i r="3">
      <x v="3"/>
    </i>
    <i>
      <x v="18"/>
    </i>
    <i r="1">
      <x v="1"/>
    </i>
    <i r="2">
      <x v="1"/>
    </i>
    <i r="3">
      <x v="14"/>
    </i>
    <i>
      <x v="19"/>
    </i>
    <i r="1">
      <x/>
    </i>
    <i r="2">
      <x v="1"/>
    </i>
    <i r="3">
      <x v="2"/>
    </i>
    <i>
      <x v="20"/>
    </i>
    <i r="1">
      <x v="1"/>
    </i>
    <i r="2">
      <x/>
    </i>
    <i r="3">
      <x v="14"/>
    </i>
    <i>
      <x v="21"/>
    </i>
    <i r="1">
      <x v="1"/>
    </i>
    <i r="2">
      <x v="2"/>
    </i>
    <i r="3">
      <x v="14"/>
    </i>
    <i>
      <x v="22"/>
    </i>
    <i r="1">
      <x/>
    </i>
    <i r="2">
      <x/>
    </i>
    <i r="3">
      <x v="15"/>
    </i>
    <i>
      <x v="23"/>
    </i>
    <i r="1">
      <x v="1"/>
    </i>
    <i r="2">
      <x v="2"/>
    </i>
    <i r="3">
      <x v="14"/>
    </i>
    <i>
      <x v="24"/>
    </i>
    <i r="1">
      <x/>
    </i>
    <i r="2">
      <x/>
    </i>
    <i r="3">
      <x v="15"/>
    </i>
    <i>
      <x v="25"/>
    </i>
    <i r="1">
      <x/>
    </i>
    <i r="2">
      <x v="1"/>
    </i>
    <i r="3">
      <x v="2"/>
    </i>
    <i>
      <x v="26"/>
    </i>
    <i r="1">
      <x v="1"/>
    </i>
    <i r="2">
      <x v="1"/>
    </i>
    <i r="3">
      <x v="1"/>
    </i>
    <i>
      <x v="27"/>
    </i>
    <i r="1">
      <x/>
    </i>
    <i r="2">
      <x v="1"/>
    </i>
    <i r="3">
      <x v="15"/>
    </i>
    <i>
      <x v="28"/>
    </i>
    <i r="1">
      <x v="1"/>
    </i>
    <i r="2">
      <x v="1"/>
    </i>
    <i r="3">
      <x v="14"/>
    </i>
    <i>
      <x v="29"/>
    </i>
    <i r="1">
      <x v="2"/>
    </i>
    <i r="2">
      <x v="1"/>
    </i>
    <i r="3">
      <x v="16"/>
    </i>
    <i>
      <x v="30"/>
    </i>
    <i r="1">
      <x/>
    </i>
    <i r="2">
      <x v="1"/>
    </i>
    <i r="3">
      <x v="15"/>
    </i>
    <i>
      <x v="31"/>
    </i>
    <i r="1">
      <x v="1"/>
    </i>
    <i r="2">
      <x/>
    </i>
    <i r="3">
      <x v="14"/>
    </i>
    <i>
      <x v="32"/>
    </i>
    <i r="1">
      <x v="2"/>
    </i>
    <i r="2">
      <x/>
    </i>
    <i r="3">
      <x v="5"/>
    </i>
    <i>
      <x v="33"/>
    </i>
    <i r="1">
      <x/>
    </i>
    <i r="2">
      <x v="1"/>
    </i>
    <i r="3">
      <x v="3"/>
    </i>
    <i>
      <x v="34"/>
    </i>
    <i r="1">
      <x/>
    </i>
    <i r="2">
      <x/>
    </i>
    <i r="3">
      <x v="15"/>
    </i>
    <i>
      <x v="35"/>
    </i>
    <i r="1">
      <x v="2"/>
    </i>
    <i r="2">
      <x v="1"/>
    </i>
    <i r="3">
      <x v="16"/>
    </i>
    <i>
      <x v="36"/>
    </i>
    <i r="1">
      <x/>
    </i>
    <i r="2">
      <x v="1"/>
    </i>
    <i r="3">
      <x v="15"/>
    </i>
    <i>
      <x v="37"/>
    </i>
    <i r="1">
      <x/>
    </i>
    <i r="2">
      <x v="2"/>
    </i>
    <i r="3">
      <x v="2"/>
    </i>
    <i>
      <x v="38"/>
    </i>
    <i r="1">
      <x/>
    </i>
    <i r="2">
      <x v="1"/>
    </i>
    <i r="3">
      <x v="2"/>
    </i>
    <i>
      <x v="39"/>
    </i>
    <i r="1">
      <x v="2"/>
    </i>
    <i r="2">
      <x/>
    </i>
    <i r="3">
      <x v="16"/>
    </i>
    <i>
      <x v="40"/>
    </i>
    <i r="1">
      <x/>
    </i>
    <i r="2">
      <x v="1"/>
    </i>
    <i r="3">
      <x v="3"/>
    </i>
    <i>
      <x v="41"/>
    </i>
    <i r="1">
      <x v="2"/>
    </i>
    <i r="2">
      <x/>
    </i>
    <i r="3">
      <x v="4"/>
    </i>
    <i>
      <x v="42"/>
    </i>
    <i r="1">
      <x v="1"/>
    </i>
    <i r="2">
      <x v="1"/>
    </i>
    <i r="3">
      <x v="14"/>
    </i>
    <i>
      <x v="43"/>
    </i>
    <i r="1">
      <x v="1"/>
    </i>
    <i r="2">
      <x v="1"/>
    </i>
    <i r="3">
      <x/>
    </i>
    <i>
      <x v="44"/>
    </i>
    <i r="1">
      <x v="1"/>
    </i>
    <i r="2">
      <x v="2"/>
    </i>
    <i r="3">
      <x/>
    </i>
    <i>
      <x v="45"/>
    </i>
    <i r="1">
      <x/>
    </i>
    <i r="2">
      <x v="1"/>
    </i>
    <i r="3">
      <x v="8"/>
    </i>
    <i>
      <x v="46"/>
    </i>
    <i r="1">
      <x v="1"/>
    </i>
    <i r="2">
      <x v="3"/>
    </i>
    <i r="3">
      <x v="14"/>
    </i>
    <i>
      <x v="47"/>
    </i>
    <i r="1">
      <x/>
    </i>
    <i r="2">
      <x v="1"/>
    </i>
    <i r="3">
      <x v="15"/>
    </i>
    <i>
      <x v="48"/>
    </i>
    <i r="1">
      <x/>
    </i>
    <i r="2">
      <x v="3"/>
    </i>
    <i r="3">
      <x v="15"/>
    </i>
    <i>
      <x v="49"/>
    </i>
    <i r="1">
      <x v="2"/>
    </i>
    <i r="2">
      <x v="2"/>
    </i>
    <i r="3">
      <x v="4"/>
    </i>
    <i>
      <x v="50"/>
    </i>
    <i r="1">
      <x v="1"/>
    </i>
    <i r="2">
      <x v="3"/>
    </i>
    <i r="3">
      <x v="14"/>
    </i>
    <i>
      <x v="51"/>
    </i>
    <i r="1">
      <x v="1"/>
    </i>
    <i r="2">
      <x v="1"/>
    </i>
    <i r="3">
      <x/>
    </i>
    <i>
      <x v="52"/>
    </i>
    <i r="1">
      <x v="1"/>
    </i>
    <i r="2">
      <x v="1"/>
    </i>
    <i r="3">
      <x v="14"/>
    </i>
    <i>
      <x v="53"/>
    </i>
    <i r="1">
      <x v="2"/>
    </i>
    <i r="2">
      <x v="2"/>
    </i>
    <i r="3">
      <x v="16"/>
    </i>
    <i>
      <x v="54"/>
    </i>
    <i r="1">
      <x/>
    </i>
    <i r="2">
      <x v="1"/>
    </i>
    <i r="3">
      <x v="3"/>
    </i>
    <i>
      <x v="55"/>
    </i>
    <i r="1">
      <x/>
    </i>
    <i r="2">
      <x/>
    </i>
    <i r="3">
      <x v="2"/>
    </i>
    <i>
      <x v="56"/>
    </i>
    <i r="1">
      <x v="2"/>
    </i>
    <i r="2">
      <x v="2"/>
    </i>
    <i r="3">
      <x v="16"/>
    </i>
    <i>
      <x v="57"/>
    </i>
    <i r="1">
      <x v="1"/>
    </i>
    <i r="2">
      <x v="1"/>
    </i>
    <i r="3">
      <x v="14"/>
    </i>
    <i>
      <x v="58"/>
    </i>
    <i r="1">
      <x/>
    </i>
    <i r="2">
      <x/>
    </i>
    <i r="3">
      <x v="8"/>
    </i>
    <i>
      <x v="59"/>
    </i>
    <i r="1">
      <x/>
    </i>
    <i r="2">
      <x/>
    </i>
    <i r="3">
      <x v="3"/>
    </i>
    <i>
      <x v="60"/>
    </i>
    <i r="1">
      <x v="2"/>
    </i>
    <i r="2">
      <x v="1"/>
    </i>
    <i r="3">
      <x v="16"/>
    </i>
    <i>
      <x v="61"/>
    </i>
    <i r="1">
      <x v="2"/>
    </i>
    <i r="2">
      <x v="1"/>
    </i>
    <i r="3">
      <x v="16"/>
    </i>
    <i>
      <x v="62"/>
    </i>
    <i r="1">
      <x/>
    </i>
    <i r="2">
      <x v="2"/>
    </i>
    <i r="3">
      <x v="2"/>
    </i>
    <i>
      <x v="63"/>
    </i>
    <i r="1">
      <x/>
    </i>
    <i r="2">
      <x v="1"/>
    </i>
    <i r="3">
      <x v="3"/>
    </i>
    <i>
      <x v="64"/>
    </i>
    <i r="1">
      <x v="2"/>
    </i>
    <i r="2">
      <x v="1"/>
    </i>
    <i r="3">
      <x v="9"/>
    </i>
    <i>
      <x v="65"/>
    </i>
    <i r="1">
      <x/>
    </i>
    <i r="2">
      <x v="1"/>
    </i>
    <i r="3">
      <x v="15"/>
    </i>
    <i>
      <x v="66"/>
    </i>
    <i r="1">
      <x/>
    </i>
    <i r="2">
      <x v="2"/>
    </i>
    <i r="3">
      <x v="2"/>
    </i>
    <i>
      <x v="67"/>
    </i>
    <i r="1">
      <x v="1"/>
    </i>
    <i r="2">
      <x v="1"/>
    </i>
    <i r="3">
      <x/>
    </i>
    <i>
      <x v="68"/>
    </i>
    <i r="1">
      <x v="2"/>
    </i>
    <i r="2">
      <x v="1"/>
    </i>
    <i r="3">
      <x v="4"/>
    </i>
    <i>
      <x v="69"/>
    </i>
    <i r="1">
      <x/>
    </i>
    <i r="2">
      <x v="1"/>
    </i>
    <i r="3">
      <x v="2"/>
    </i>
    <i>
      <x v="70"/>
    </i>
    <i r="1">
      <x v="1"/>
    </i>
    <i r="2">
      <x v="1"/>
    </i>
    <i r="3">
      <x v="14"/>
    </i>
    <i>
      <x v="71"/>
    </i>
    <i r="1">
      <x v="1"/>
    </i>
    <i r="2">
      <x v="1"/>
    </i>
    <i r="3">
      <x/>
    </i>
    <i>
      <x v="72"/>
    </i>
    <i r="1">
      <x v="2"/>
    </i>
    <i r="2">
      <x/>
    </i>
    <i r="3">
      <x v="4"/>
    </i>
    <i>
      <x v="73"/>
    </i>
    <i r="1">
      <x v="2"/>
    </i>
    <i r="2">
      <x v="2"/>
    </i>
    <i r="3">
      <x v="4"/>
    </i>
    <i>
      <x v="74"/>
    </i>
    <i r="1">
      <x v="1"/>
    </i>
    <i r="2">
      <x/>
    </i>
    <i r="3">
      <x v="14"/>
    </i>
    <i>
      <x v="75"/>
    </i>
    <i r="1">
      <x v="2"/>
    </i>
    <i r="2">
      <x v="1"/>
    </i>
    <i r="3">
      <x v="4"/>
    </i>
    <i>
      <x v="76"/>
    </i>
    <i r="1">
      <x v="2"/>
    </i>
    <i r="2">
      <x/>
    </i>
    <i r="3">
      <x v="16"/>
    </i>
    <i>
      <x v="77"/>
    </i>
    <i r="1">
      <x v="1"/>
    </i>
    <i r="2">
      <x v="3"/>
    </i>
    <i r="3">
      <x v="1"/>
    </i>
    <i>
      <x v="78"/>
    </i>
    <i r="1">
      <x v="1"/>
    </i>
    <i r="2">
      <x/>
    </i>
    <i r="3">
      <x v="10"/>
    </i>
    <i>
      <x v="79"/>
    </i>
    <i r="1">
      <x/>
    </i>
    <i r="2">
      <x v="2"/>
    </i>
    <i r="3">
      <x v="3"/>
    </i>
    <i>
      <x v="80"/>
    </i>
    <i r="1">
      <x/>
    </i>
    <i r="2">
      <x v="1"/>
    </i>
    <i r="3">
      <x v="15"/>
    </i>
    <i>
      <x v="81"/>
    </i>
    <i r="1">
      <x v="2"/>
    </i>
    <i r="2">
      <x v="1"/>
    </i>
    <i r="3">
      <x v="16"/>
    </i>
    <i>
      <x v="82"/>
    </i>
    <i r="1">
      <x v="1"/>
    </i>
    <i r="2">
      <x v="1"/>
    </i>
    <i r="3">
      <x v="14"/>
    </i>
    <i>
      <x v="83"/>
    </i>
    <i r="1">
      <x v="1"/>
    </i>
    <i r="2">
      <x/>
    </i>
    <i r="3">
      <x v="14"/>
    </i>
    <i>
      <x v="84"/>
    </i>
    <i r="1">
      <x/>
    </i>
    <i r="2">
      <x v="2"/>
    </i>
    <i r="3">
      <x v="3"/>
    </i>
    <i>
      <x v="85"/>
    </i>
    <i r="1">
      <x v="2"/>
    </i>
    <i r="2">
      <x v="2"/>
    </i>
    <i r="3">
      <x v="4"/>
    </i>
    <i>
      <x v="86"/>
    </i>
    <i r="1">
      <x/>
    </i>
    <i r="2">
      <x v="1"/>
    </i>
    <i r="3">
      <x v="3"/>
    </i>
    <i>
      <x v="87"/>
    </i>
    <i r="1">
      <x/>
    </i>
    <i r="2">
      <x v="2"/>
    </i>
    <i r="3">
      <x v="3"/>
    </i>
    <i>
      <x v="88"/>
    </i>
    <i r="1">
      <x v="2"/>
    </i>
    <i r="2">
      <x v="1"/>
    </i>
    <i r="3">
      <x v="4"/>
    </i>
    <i>
      <x v="89"/>
    </i>
    <i r="1">
      <x v="2"/>
    </i>
    <i r="2">
      <x v="1"/>
    </i>
    <i r="3">
      <x v="16"/>
    </i>
    <i>
      <x v="90"/>
    </i>
    <i r="1">
      <x v="2"/>
    </i>
    <i r="2">
      <x v="3"/>
    </i>
    <i r="3">
      <x v="16"/>
    </i>
    <i>
      <x v="91"/>
    </i>
    <i r="1">
      <x v="2"/>
    </i>
    <i r="2">
      <x v="2"/>
    </i>
    <i r="3">
      <x v="16"/>
    </i>
    <i>
      <x v="92"/>
    </i>
    <i r="1">
      <x/>
    </i>
    <i r="2">
      <x v="2"/>
    </i>
    <i r="3">
      <x v="2"/>
    </i>
    <i>
      <x v="93"/>
    </i>
    <i r="1">
      <x/>
    </i>
    <i r="2">
      <x v="1"/>
    </i>
    <i r="3">
      <x v="2"/>
    </i>
    <i>
      <x v="94"/>
    </i>
    <i r="1">
      <x/>
    </i>
    <i r="2">
      <x v="1"/>
    </i>
    <i r="3">
      <x v="3"/>
    </i>
    <i>
      <x v="95"/>
    </i>
    <i r="1">
      <x v="2"/>
    </i>
    <i r="2">
      <x v="2"/>
    </i>
    <i r="3">
      <x v="16"/>
    </i>
    <i>
      <x v="96"/>
    </i>
    <i r="1">
      <x/>
    </i>
    <i r="2">
      <x/>
    </i>
    <i r="3">
      <x v="2"/>
    </i>
    <i>
      <x v="97"/>
    </i>
    <i r="1">
      <x v="2"/>
    </i>
    <i r="2">
      <x v="1"/>
    </i>
    <i r="3">
      <x v="9"/>
    </i>
    <i>
      <x v="98"/>
    </i>
    <i r="1">
      <x/>
    </i>
    <i r="2">
      <x v="2"/>
    </i>
    <i r="3">
      <x v="2"/>
    </i>
    <i>
      <x v="99"/>
    </i>
    <i r="1">
      <x v="1"/>
    </i>
    <i r="2">
      <x v="2"/>
    </i>
    <i r="3">
      <x v="14"/>
    </i>
    <i>
      <x v="100"/>
    </i>
    <i r="1">
      <x v="1"/>
    </i>
    <i r="2">
      <x v="1"/>
    </i>
    <i r="3">
      <x v="1"/>
    </i>
    <i>
      <x v="101"/>
    </i>
    <i r="1">
      <x v="2"/>
    </i>
    <i r="2">
      <x v="2"/>
    </i>
    <i r="3">
      <x v="16"/>
    </i>
    <i>
      <x v="102"/>
    </i>
    <i r="1">
      <x/>
    </i>
    <i r="2">
      <x v="2"/>
    </i>
    <i r="3">
      <x v="8"/>
    </i>
    <i>
      <x v="103"/>
    </i>
    <i r="1">
      <x v="1"/>
    </i>
    <i r="2">
      <x v="3"/>
    </i>
    <i r="3">
      <x/>
    </i>
    <i>
      <x v="104"/>
    </i>
    <i r="1">
      <x/>
    </i>
    <i r="2">
      <x v="1"/>
    </i>
    <i r="3">
      <x v="3"/>
    </i>
    <i>
      <x v="105"/>
    </i>
    <i r="1">
      <x v="2"/>
    </i>
    <i r="2">
      <x v="2"/>
    </i>
    <i r="3">
      <x v="16"/>
    </i>
    <i>
      <x v="106"/>
    </i>
    <i r="1">
      <x v="1"/>
    </i>
    <i r="2">
      <x v="1"/>
    </i>
    <i r="3">
      <x v="14"/>
    </i>
    <i>
      <x v="107"/>
    </i>
    <i r="1">
      <x/>
    </i>
    <i r="2">
      <x v="2"/>
    </i>
    <i r="3">
      <x v="15"/>
    </i>
    <i>
      <x v="108"/>
    </i>
    <i r="1">
      <x/>
    </i>
    <i r="2">
      <x v="1"/>
    </i>
    <i r="3">
      <x v="15"/>
    </i>
    <i>
      <x v="109"/>
    </i>
    <i r="1">
      <x/>
    </i>
    <i r="2">
      <x/>
    </i>
    <i r="3">
      <x v="2"/>
    </i>
    <i>
      <x v="110"/>
    </i>
    <i r="1">
      <x v="1"/>
    </i>
    <i r="2">
      <x v="3"/>
    </i>
    <i r="3">
      <x v="7"/>
    </i>
    <i>
      <x v="111"/>
    </i>
    <i r="1">
      <x v="2"/>
    </i>
    <i r="2">
      <x v="1"/>
    </i>
    <i r="3">
      <x v="16"/>
    </i>
    <i>
      <x v="112"/>
    </i>
    <i r="1">
      <x v="1"/>
    </i>
    <i r="2">
      <x v="3"/>
    </i>
    <i r="3">
      <x v="1"/>
    </i>
    <i>
      <x v="113"/>
    </i>
    <i r="1">
      <x v="1"/>
    </i>
    <i r="2">
      <x v="2"/>
    </i>
    <i r="3">
      <x/>
    </i>
    <i>
      <x v="114"/>
    </i>
    <i r="1">
      <x v="2"/>
    </i>
    <i r="2">
      <x v="1"/>
    </i>
    <i r="3">
      <x v="16"/>
    </i>
    <i>
      <x v="115"/>
    </i>
    <i r="1">
      <x/>
    </i>
    <i r="2">
      <x/>
    </i>
    <i r="3">
      <x v="15"/>
    </i>
    <i>
      <x v="116"/>
    </i>
    <i r="1">
      <x/>
    </i>
    <i r="2">
      <x v="2"/>
    </i>
    <i r="3">
      <x v="15"/>
    </i>
    <i>
      <x v="117"/>
    </i>
    <i r="1">
      <x/>
    </i>
    <i r="2">
      <x/>
    </i>
    <i r="3">
      <x v="8"/>
    </i>
    <i>
      <x v="118"/>
    </i>
    <i r="1">
      <x/>
    </i>
    <i r="2">
      <x v="1"/>
    </i>
    <i r="3">
      <x v="3"/>
    </i>
    <i>
      <x v="119"/>
    </i>
    <i r="1">
      <x v="1"/>
    </i>
    <i r="2">
      <x v="2"/>
    </i>
    <i r="3">
      <x/>
    </i>
    <i>
      <x v="120"/>
    </i>
    <i r="1">
      <x v="1"/>
    </i>
    <i r="2">
      <x v="2"/>
    </i>
    <i r="3">
      <x v="14"/>
    </i>
    <i>
      <x v="121"/>
    </i>
    <i r="1">
      <x/>
    </i>
    <i r="2">
      <x v="1"/>
    </i>
    <i r="3">
      <x v="15"/>
    </i>
    <i>
      <x v="122"/>
    </i>
    <i r="1">
      <x v="1"/>
    </i>
    <i r="2">
      <x v="2"/>
    </i>
    <i r="3">
      <x v="13"/>
    </i>
    <i>
      <x v="123"/>
    </i>
    <i r="1">
      <x v="2"/>
    </i>
    <i r="2">
      <x v="1"/>
    </i>
    <i r="3">
      <x v="16"/>
    </i>
    <i>
      <x v="124"/>
    </i>
    <i r="1">
      <x v="1"/>
    </i>
    <i r="2">
      <x/>
    </i>
    <i r="3">
      <x v="13"/>
    </i>
    <i>
      <x v="125"/>
    </i>
    <i r="1">
      <x v="1"/>
    </i>
    <i r="2">
      <x v="1"/>
    </i>
    <i r="3">
      <x v="10"/>
    </i>
    <i>
      <x v="126"/>
    </i>
    <i r="1">
      <x v="2"/>
    </i>
    <i r="2">
      <x v="2"/>
    </i>
    <i r="3">
      <x v="16"/>
    </i>
    <i>
      <x v="127"/>
    </i>
    <i r="1">
      <x v="1"/>
    </i>
    <i r="2">
      <x v="1"/>
    </i>
    <i r="3">
      <x v="10"/>
    </i>
    <i>
      <x v="128"/>
    </i>
    <i r="1">
      <x v="1"/>
    </i>
    <i r="2">
      <x v="1"/>
    </i>
    <i r="3">
      <x v="14"/>
    </i>
    <i>
      <x v="129"/>
    </i>
    <i r="1">
      <x v="1"/>
    </i>
    <i r="2">
      <x v="2"/>
    </i>
    <i r="3">
      <x v="1"/>
    </i>
    <i>
      <x v="130"/>
    </i>
    <i r="1">
      <x/>
    </i>
    <i r="2">
      <x v="1"/>
    </i>
    <i r="3">
      <x v="15"/>
    </i>
    <i>
      <x v="131"/>
    </i>
    <i r="1">
      <x v="2"/>
    </i>
    <i r="2">
      <x/>
    </i>
    <i r="3">
      <x v="4"/>
    </i>
    <i>
      <x v="132"/>
    </i>
    <i r="1">
      <x/>
    </i>
    <i r="2">
      <x v="1"/>
    </i>
    <i r="3">
      <x v="15"/>
    </i>
    <i>
      <x v="133"/>
    </i>
    <i r="1">
      <x v="1"/>
    </i>
    <i r="2">
      <x v="1"/>
    </i>
    <i r="3">
      <x v="1"/>
    </i>
    <i>
      <x v="134"/>
    </i>
    <i r="1">
      <x v="1"/>
    </i>
    <i r="2">
      <x v="1"/>
    </i>
    <i r="3">
      <x v="10"/>
    </i>
    <i>
      <x v="135"/>
    </i>
    <i r="1">
      <x v="2"/>
    </i>
    <i r="2">
      <x v="1"/>
    </i>
    <i r="3">
      <x v="4"/>
    </i>
    <i>
      <x v="136"/>
    </i>
    <i r="1">
      <x v="1"/>
    </i>
    <i r="2">
      <x v="1"/>
    </i>
    <i r="3">
      <x v="11"/>
    </i>
    <i>
      <x v="137"/>
    </i>
    <i r="1">
      <x v="2"/>
    </i>
    <i r="2">
      <x v="1"/>
    </i>
    <i r="3">
      <x v="16"/>
    </i>
    <i>
      <x v="138"/>
    </i>
    <i r="1">
      <x/>
    </i>
    <i r="2">
      <x v="1"/>
    </i>
    <i r="3">
      <x v="2"/>
    </i>
    <i>
      <x v="139"/>
    </i>
    <i r="1">
      <x v="2"/>
    </i>
    <i r="2">
      <x v="3"/>
    </i>
    <i r="3">
      <x v="16"/>
    </i>
    <i>
      <x v="140"/>
    </i>
    <i r="1">
      <x v="1"/>
    </i>
    <i r="2">
      <x v="1"/>
    </i>
    <i r="3">
      <x v="14"/>
    </i>
    <i>
      <x v="141"/>
    </i>
    <i r="1">
      <x/>
    </i>
    <i r="2">
      <x v="2"/>
    </i>
    <i r="3">
      <x v="8"/>
    </i>
    <i>
      <x v="142"/>
    </i>
    <i r="1">
      <x v="1"/>
    </i>
    <i r="2">
      <x v="1"/>
    </i>
    <i r="3">
      <x v="10"/>
    </i>
    <i>
      <x v="143"/>
    </i>
    <i r="1">
      <x v="1"/>
    </i>
    <i r="2">
      <x v="2"/>
    </i>
    <i r="3">
      <x v="10"/>
    </i>
    <i>
      <x v="144"/>
    </i>
    <i r="1">
      <x v="1"/>
    </i>
    <i r="2">
      <x v="2"/>
    </i>
    <i r="3">
      <x v="1"/>
    </i>
    <i>
      <x v="145"/>
    </i>
    <i r="1">
      <x v="2"/>
    </i>
    <i r="2">
      <x v="2"/>
    </i>
    <i r="3">
      <x v="4"/>
    </i>
    <i>
      <x v="146"/>
    </i>
    <i r="1">
      <x v="1"/>
    </i>
    <i r="2">
      <x v="1"/>
    </i>
    <i r="3">
      <x v="14"/>
    </i>
    <i>
      <x v="147"/>
    </i>
    <i r="1">
      <x v="2"/>
    </i>
    <i r="2">
      <x v="2"/>
    </i>
    <i r="3">
      <x v="9"/>
    </i>
    <i>
      <x v="148"/>
    </i>
    <i r="1">
      <x v="1"/>
    </i>
    <i r="2">
      <x v="1"/>
    </i>
    <i r="3">
      <x v="11"/>
    </i>
    <i>
      <x v="149"/>
    </i>
    <i r="1">
      <x v="2"/>
    </i>
    <i r="2">
      <x v="3"/>
    </i>
    <i r="3">
      <x v="4"/>
    </i>
    <i>
      <x v="150"/>
    </i>
    <i r="1">
      <x v="2"/>
    </i>
    <i r="2">
      <x v="2"/>
    </i>
    <i r="3">
      <x v="4"/>
    </i>
    <i>
      <x v="151"/>
    </i>
    <i r="1">
      <x v="1"/>
    </i>
    <i r="2">
      <x v="1"/>
    </i>
    <i r="3">
      <x v="1"/>
    </i>
    <i>
      <x v="152"/>
    </i>
    <i r="1">
      <x v="1"/>
    </i>
    <i r="2">
      <x v="1"/>
    </i>
    <i r="3">
      <x v="10"/>
    </i>
    <i>
      <x v="153"/>
    </i>
    <i r="1">
      <x v="1"/>
    </i>
    <i r="2">
      <x v="1"/>
    </i>
    <i r="3">
      <x v="10"/>
    </i>
    <i>
      <x v="154"/>
    </i>
    <i r="1">
      <x v="1"/>
    </i>
    <i r="2">
      <x/>
    </i>
    <i r="3">
      <x v="1"/>
    </i>
    <i>
      <x v="155"/>
    </i>
    <i r="1">
      <x v="1"/>
    </i>
    <i r="2">
      <x v="1"/>
    </i>
    <i r="3">
      <x v="1"/>
    </i>
    <i>
      <x v="156"/>
    </i>
    <i r="1">
      <x v="1"/>
    </i>
    <i r="2">
      <x v="1"/>
    </i>
    <i r="3">
      <x v="10"/>
    </i>
    <i>
      <x v="157"/>
    </i>
    <i r="1">
      <x v="2"/>
    </i>
    <i r="2">
      <x v="2"/>
    </i>
    <i r="3">
      <x v="4"/>
    </i>
    <i>
      <x v="158"/>
    </i>
    <i r="1">
      <x v="2"/>
    </i>
    <i r="2">
      <x v="1"/>
    </i>
    <i r="3">
      <x v="4"/>
    </i>
    <i>
      <x v="159"/>
    </i>
    <i r="1">
      <x/>
    </i>
    <i r="2">
      <x v="2"/>
    </i>
    <i r="3">
      <x v="8"/>
    </i>
    <i>
      <x v="160"/>
    </i>
    <i r="1">
      <x v="2"/>
    </i>
    <i r="2">
      <x v="2"/>
    </i>
    <i r="3">
      <x v="4"/>
    </i>
    <i>
      <x v="161"/>
    </i>
    <i r="1">
      <x v="1"/>
    </i>
    <i r="2">
      <x v="1"/>
    </i>
    <i r="3">
      <x v="14"/>
    </i>
    <i>
      <x v="162"/>
    </i>
    <i r="1">
      <x v="1"/>
    </i>
    <i r="2">
      <x/>
    </i>
    <i r="3">
      <x v="1"/>
    </i>
    <i>
      <x v="163"/>
    </i>
    <i r="1">
      <x v="2"/>
    </i>
    <i r="2">
      <x v="1"/>
    </i>
    <i r="3">
      <x v="16"/>
    </i>
    <i>
      <x v="164"/>
    </i>
    <i r="1">
      <x v="1"/>
    </i>
    <i r="2">
      <x v="1"/>
    </i>
    <i r="3">
      <x v="14"/>
    </i>
    <i>
      <x v="165"/>
    </i>
    <i r="1">
      <x v="2"/>
    </i>
    <i r="2">
      <x v="1"/>
    </i>
    <i r="3">
      <x v="4"/>
    </i>
    <i>
      <x v="166"/>
    </i>
    <i r="1">
      <x v="1"/>
    </i>
    <i r="2">
      <x v="1"/>
    </i>
    <i r="3">
      <x v="14"/>
    </i>
    <i>
      <x v="167"/>
    </i>
    <i r="1">
      <x/>
    </i>
    <i r="2">
      <x v="3"/>
    </i>
    <i r="3">
      <x v="8"/>
    </i>
    <i>
      <x v="168"/>
    </i>
    <i r="1">
      <x v="2"/>
    </i>
    <i r="2">
      <x v="3"/>
    </i>
    <i r="3">
      <x v="4"/>
    </i>
    <i>
      <x v="169"/>
    </i>
    <i r="1">
      <x v="2"/>
    </i>
    <i r="2">
      <x v="1"/>
    </i>
    <i r="3">
      <x v="4"/>
    </i>
    <i>
      <x v="170"/>
    </i>
    <i r="1">
      <x v="1"/>
    </i>
    <i r="2">
      <x v="1"/>
    </i>
    <i r="3">
      <x v="1"/>
    </i>
    <i>
      <x v="171"/>
    </i>
    <i r="1">
      <x v="2"/>
    </i>
    <i r="2">
      <x v="1"/>
    </i>
    <i r="3">
      <x v="4"/>
    </i>
    <i>
      <x v="172"/>
    </i>
    <i r="1">
      <x v="1"/>
    </i>
    <i r="2">
      <x v="2"/>
    </i>
    <i r="3">
      <x v="10"/>
    </i>
    <i>
      <x v="173"/>
    </i>
    <i r="1">
      <x v="1"/>
    </i>
    <i r="2">
      <x v="2"/>
    </i>
    <i r="3">
      <x v="14"/>
    </i>
    <i>
      <x v="174"/>
    </i>
    <i r="1">
      <x v="1"/>
    </i>
    <i r="2">
      <x v="2"/>
    </i>
    <i r="3">
      <x v="10"/>
    </i>
    <i>
      <x v="175"/>
    </i>
    <i r="1">
      <x v="1"/>
    </i>
    <i r="2">
      <x v="1"/>
    </i>
    <i r="3">
      <x v="10"/>
    </i>
    <i>
      <x v="176"/>
    </i>
    <i r="1">
      <x v="2"/>
    </i>
    <i r="2">
      <x v="1"/>
    </i>
    <i r="3">
      <x v="16"/>
    </i>
    <i>
      <x v="177"/>
    </i>
    <i r="1">
      <x v="1"/>
    </i>
    <i r="2">
      <x v="3"/>
    </i>
    <i r="3">
      <x v="14"/>
    </i>
    <i>
      <x v="178"/>
    </i>
    <i r="1">
      <x v="2"/>
    </i>
    <i r="2">
      <x/>
    </i>
    <i r="3">
      <x v="16"/>
    </i>
    <i>
      <x v="179"/>
    </i>
    <i r="1">
      <x v="1"/>
    </i>
    <i r="2">
      <x/>
    </i>
    <i r="3">
      <x v="14"/>
    </i>
    <i>
      <x v="180"/>
    </i>
    <i r="1">
      <x v="2"/>
    </i>
    <i r="2">
      <x v="1"/>
    </i>
    <i r="3">
      <x v="4"/>
    </i>
    <i>
      <x v="181"/>
    </i>
    <i r="1">
      <x v="1"/>
    </i>
    <i r="2">
      <x/>
    </i>
    <i r="3">
      <x v="14"/>
    </i>
    <i>
      <x v="182"/>
    </i>
    <i r="1">
      <x v="1"/>
    </i>
    <i r="2">
      <x v="1"/>
    </i>
    <i r="3">
      <x v="10"/>
    </i>
    <i>
      <x v="183"/>
    </i>
    <i r="1">
      <x/>
    </i>
    <i r="2">
      <x/>
    </i>
    <i r="3">
      <x v="8"/>
    </i>
    <i>
      <x v="184"/>
    </i>
    <i r="1">
      <x v="2"/>
    </i>
    <i r="2">
      <x v="2"/>
    </i>
    <i r="3">
      <x v="16"/>
    </i>
    <i>
      <x v="185"/>
    </i>
    <i r="1">
      <x v="1"/>
    </i>
    <i r="2">
      <x v="1"/>
    </i>
    <i r="3">
      <x v="10"/>
    </i>
    <i>
      <x v="186"/>
    </i>
    <i r="1">
      <x v="1"/>
    </i>
    <i r="2">
      <x v="1"/>
    </i>
    <i r="3">
      <x v="11"/>
    </i>
    <i>
      <x v="187"/>
    </i>
    <i r="1">
      <x v="2"/>
    </i>
    <i r="2">
      <x v="1"/>
    </i>
    <i r="3">
      <x v="4"/>
    </i>
    <i>
      <x v="188"/>
    </i>
    <i r="1">
      <x v="1"/>
    </i>
    <i r="2">
      <x v="1"/>
    </i>
    <i r="3">
      <x v="10"/>
    </i>
    <i>
      <x v="189"/>
    </i>
    <i r="1">
      <x/>
    </i>
    <i r="2">
      <x v="1"/>
    </i>
    <i r="3">
      <x v="8"/>
    </i>
    <i>
      <x v="190"/>
    </i>
    <i r="1">
      <x v="1"/>
    </i>
    <i r="2">
      <x v="2"/>
    </i>
    <i r="3">
      <x v="1"/>
    </i>
    <i>
      <x v="191"/>
    </i>
    <i r="1">
      <x v="1"/>
    </i>
    <i r="2">
      <x v="3"/>
    </i>
    <i r="3">
      <x v="1"/>
    </i>
    <i>
      <x v="192"/>
    </i>
    <i r="1">
      <x v="1"/>
    </i>
    <i r="2">
      <x/>
    </i>
    <i r="3">
      <x v="10"/>
    </i>
    <i>
      <x v="193"/>
    </i>
    <i r="1">
      <x/>
    </i>
    <i r="2">
      <x/>
    </i>
    <i r="3">
      <x v="3"/>
    </i>
    <i>
      <x v="194"/>
    </i>
    <i r="1">
      <x v="1"/>
    </i>
    <i r="2">
      <x v="1"/>
    </i>
    <i r="3">
      <x v="1"/>
    </i>
    <i>
      <x v="195"/>
    </i>
    <i r="1">
      <x v="1"/>
    </i>
    <i r="2">
      <x v="1"/>
    </i>
    <i r="3">
      <x v="14"/>
    </i>
    <i>
      <x v="196"/>
    </i>
    <i r="1">
      <x/>
    </i>
    <i r="2">
      <x v="1"/>
    </i>
    <i r="3">
      <x v="8"/>
    </i>
    <i>
      <x v="197"/>
    </i>
    <i r="1">
      <x v="1"/>
    </i>
    <i r="2">
      <x v="1"/>
    </i>
    <i r="3">
      <x v="1"/>
    </i>
    <i>
      <x v="198"/>
    </i>
    <i r="1">
      <x v="2"/>
    </i>
    <i r="2">
      <x v="1"/>
    </i>
    <i r="3">
      <x v="4"/>
    </i>
    <i>
      <x v="199"/>
    </i>
    <i r="1">
      <x v="1"/>
    </i>
    <i r="2">
      <x v="1"/>
    </i>
    <i r="3">
      <x v="10"/>
    </i>
    <i>
      <x v="200"/>
    </i>
    <i r="1">
      <x v="2"/>
    </i>
    <i r="2">
      <x v="3"/>
    </i>
    <i r="3">
      <x v="4"/>
    </i>
    <i>
      <x v="201"/>
    </i>
    <i r="1">
      <x v="1"/>
    </i>
    <i r="2">
      <x/>
    </i>
    <i r="3">
      <x v="1"/>
    </i>
    <i>
      <x v="202"/>
    </i>
    <i r="1">
      <x v="2"/>
    </i>
    <i r="2">
      <x/>
    </i>
    <i r="3">
      <x v="4"/>
    </i>
    <i>
      <x v="203"/>
    </i>
    <i r="1">
      <x v="1"/>
    </i>
    <i r="2">
      <x v="1"/>
    </i>
    <i r="3">
      <x v="10"/>
    </i>
    <i>
      <x v="204"/>
    </i>
    <i r="1">
      <x/>
    </i>
    <i r="2">
      <x v="2"/>
    </i>
    <i r="3">
      <x v="3"/>
    </i>
    <i>
      <x v="205"/>
    </i>
    <i r="1">
      <x/>
    </i>
    <i r="2">
      <x v="1"/>
    </i>
    <i r="3">
      <x v="3"/>
    </i>
    <i>
      <x v="206"/>
    </i>
    <i r="1">
      <x v="1"/>
    </i>
    <i r="2">
      <x v="3"/>
    </i>
    <i r="3">
      <x v="10"/>
    </i>
    <i>
      <x v="207"/>
    </i>
    <i r="1">
      <x v="2"/>
    </i>
    <i r="2">
      <x v="3"/>
    </i>
    <i r="3">
      <x v="16"/>
    </i>
    <i>
      <x v="208"/>
    </i>
    <i r="1">
      <x/>
    </i>
    <i r="2">
      <x/>
    </i>
    <i r="3">
      <x v="8"/>
    </i>
    <i>
      <x v="209"/>
    </i>
    <i r="1">
      <x v="1"/>
    </i>
    <i r="2">
      <x v="2"/>
    </i>
    <i r="3">
      <x v="1"/>
    </i>
    <i>
      <x v="210"/>
    </i>
    <i r="1">
      <x/>
    </i>
    <i r="2">
      <x/>
    </i>
    <i r="3">
      <x v="15"/>
    </i>
    <i>
      <x v="211"/>
    </i>
    <i r="1">
      <x v="2"/>
    </i>
    <i r="2">
      <x v="3"/>
    </i>
    <i r="3">
      <x v="16"/>
    </i>
    <i>
      <x v="212"/>
    </i>
    <i r="1">
      <x v="2"/>
    </i>
    <i r="2">
      <x v="3"/>
    </i>
    <i r="3">
      <x v="4"/>
    </i>
    <i>
      <x v="213"/>
    </i>
    <i r="1">
      <x v="1"/>
    </i>
    <i r="2">
      <x v="1"/>
    </i>
    <i r="3">
      <x v="10"/>
    </i>
    <i>
      <x v="214"/>
    </i>
    <i r="1">
      <x v="2"/>
    </i>
    <i r="2">
      <x v="1"/>
    </i>
    <i r="3">
      <x v="4"/>
    </i>
    <i>
      <x v="215"/>
    </i>
    <i r="1">
      <x v="1"/>
    </i>
    <i r="2">
      <x v="1"/>
    </i>
    <i r="3">
      <x v="10"/>
    </i>
    <i>
      <x v="216"/>
    </i>
    <i r="1">
      <x v="1"/>
    </i>
    <i r="2">
      <x v="1"/>
    </i>
    <i r="3">
      <x v="10"/>
    </i>
    <i>
      <x v="217"/>
    </i>
    <i r="1">
      <x v="1"/>
    </i>
    <i r="2">
      <x v="1"/>
    </i>
    <i r="3">
      <x v="10"/>
    </i>
    <i>
      <x v="218"/>
    </i>
    <i r="1">
      <x v="1"/>
    </i>
    <i r="2">
      <x v="2"/>
    </i>
    <i r="3">
      <x/>
    </i>
    <i>
      <x v="219"/>
    </i>
    <i r="1">
      <x v="1"/>
    </i>
    <i r="2">
      <x v="1"/>
    </i>
    <i r="3">
      <x v="6"/>
    </i>
    <i>
      <x v="220"/>
    </i>
    <i r="1">
      <x v="2"/>
    </i>
    <i r="2">
      <x v="1"/>
    </i>
    <i r="3">
      <x v="4"/>
    </i>
    <i>
      <x v="221"/>
    </i>
    <i r="1">
      <x v="1"/>
    </i>
    <i r="2">
      <x v="2"/>
    </i>
    <i r="3">
      <x v="10"/>
    </i>
    <i>
      <x v="222"/>
    </i>
    <i r="1">
      <x v="1"/>
    </i>
    <i r="2">
      <x v="1"/>
    </i>
    <i r="3">
      <x/>
    </i>
    <i>
      <x v="223"/>
    </i>
    <i r="1">
      <x/>
    </i>
    <i r="2">
      <x v="1"/>
    </i>
    <i r="3">
      <x v="8"/>
    </i>
    <i>
      <x v="224"/>
    </i>
    <i r="1">
      <x/>
    </i>
    <i r="2">
      <x v="1"/>
    </i>
    <i r="3">
      <x v="8"/>
    </i>
    <i>
      <x v="225"/>
    </i>
    <i r="1">
      <x/>
    </i>
    <i r="2">
      <x v="1"/>
    </i>
    <i r="3">
      <x v="15"/>
    </i>
    <i>
      <x v="226"/>
    </i>
    <i r="1">
      <x v="1"/>
    </i>
    <i r="2">
      <x/>
    </i>
    <i r="3">
      <x/>
    </i>
    <i>
      <x v="227"/>
    </i>
    <i r="1">
      <x v="2"/>
    </i>
    <i r="2">
      <x v="3"/>
    </i>
    <i r="3">
      <x v="16"/>
    </i>
    <i>
      <x v="228"/>
    </i>
    <i r="1">
      <x v="1"/>
    </i>
    <i r="2">
      <x/>
    </i>
    <i r="3">
      <x v="10"/>
    </i>
    <i>
      <x v="229"/>
    </i>
    <i r="1">
      <x v="1"/>
    </i>
    <i r="2">
      <x v="1"/>
    </i>
    <i r="3">
      <x v="10"/>
    </i>
    <i>
      <x v="230"/>
    </i>
    <i r="1">
      <x v="2"/>
    </i>
    <i r="2">
      <x/>
    </i>
    <i r="3">
      <x v="4"/>
    </i>
    <i>
      <x v="231"/>
    </i>
    <i r="1">
      <x v="2"/>
    </i>
    <i r="2">
      <x v="2"/>
    </i>
    <i r="3">
      <x v="4"/>
    </i>
    <i>
      <x v="232"/>
    </i>
    <i r="1">
      <x v="1"/>
    </i>
    <i r="2">
      <x v="1"/>
    </i>
    <i r="3">
      <x v="14"/>
    </i>
    <i>
      <x v="233"/>
    </i>
    <i r="1">
      <x/>
    </i>
    <i r="2">
      <x v="1"/>
    </i>
    <i r="3">
      <x v="8"/>
    </i>
    <i>
      <x v="234"/>
    </i>
    <i r="1">
      <x/>
    </i>
    <i r="2">
      <x v="3"/>
    </i>
    <i r="3">
      <x v="3"/>
    </i>
    <i>
      <x v="235"/>
    </i>
    <i r="1">
      <x/>
    </i>
    <i r="2">
      <x v="2"/>
    </i>
    <i r="3">
      <x v="8"/>
    </i>
    <i>
      <x v="236"/>
    </i>
    <i r="1">
      <x/>
    </i>
    <i r="2">
      <x v="1"/>
    </i>
    <i r="3">
      <x v="2"/>
    </i>
    <i>
      <x v="237"/>
    </i>
    <i r="1">
      <x v="1"/>
    </i>
    <i r="2">
      <x v="2"/>
    </i>
    <i r="3">
      <x v="1"/>
    </i>
    <i>
      <x v="238"/>
    </i>
    <i r="1">
      <x v="2"/>
    </i>
    <i r="2">
      <x/>
    </i>
    <i r="3">
      <x v="4"/>
    </i>
    <i>
      <x v="239"/>
    </i>
    <i r="1">
      <x v="2"/>
    </i>
    <i r="2">
      <x v="3"/>
    </i>
    <i r="3">
      <x v="16"/>
    </i>
    <i>
      <x v="240"/>
    </i>
    <i r="1">
      <x v="1"/>
    </i>
    <i r="2">
      <x v="1"/>
    </i>
    <i r="3">
      <x v="14"/>
    </i>
    <i>
      <x v="241"/>
    </i>
    <i r="1">
      <x v="1"/>
    </i>
    <i r="2">
      <x v="2"/>
    </i>
    <i r="3">
      <x v="1"/>
    </i>
    <i>
      <x v="242"/>
    </i>
    <i r="1">
      <x v="1"/>
    </i>
    <i r="2">
      <x/>
    </i>
    <i r="3">
      <x v="14"/>
    </i>
    <i>
      <x v="243"/>
    </i>
    <i r="1">
      <x v="1"/>
    </i>
    <i r="2">
      <x v="1"/>
    </i>
    <i r="3">
      <x v="11"/>
    </i>
    <i>
      <x v="244"/>
    </i>
    <i r="1">
      <x v="1"/>
    </i>
    <i r="2">
      <x v="1"/>
    </i>
    <i r="3">
      <x v="10"/>
    </i>
    <i>
      <x v="245"/>
    </i>
    <i r="1">
      <x v="2"/>
    </i>
    <i r="2">
      <x/>
    </i>
    <i r="3">
      <x v="4"/>
    </i>
    <i>
      <x v="246"/>
    </i>
    <i r="1">
      <x v="1"/>
    </i>
    <i r="2">
      <x v="2"/>
    </i>
    <i r="3">
      <x v="11"/>
    </i>
    <i>
      <x v="247"/>
    </i>
    <i r="1">
      <x v="1"/>
    </i>
    <i r="2">
      <x v="1"/>
    </i>
    <i r="3">
      <x v="13"/>
    </i>
    <i>
      <x v="248"/>
    </i>
    <i r="1">
      <x v="1"/>
    </i>
    <i r="2">
      <x v="1"/>
    </i>
    <i r="3">
      <x v="1"/>
    </i>
    <i>
      <x v="249"/>
    </i>
    <i r="1">
      <x v="2"/>
    </i>
    <i r="2">
      <x v="2"/>
    </i>
    <i r="3">
      <x v="16"/>
    </i>
    <i>
      <x v="250"/>
    </i>
    <i r="1">
      <x v="2"/>
    </i>
    <i r="2">
      <x v="1"/>
    </i>
    <i r="3">
      <x v="9"/>
    </i>
    <i>
      <x v="251"/>
    </i>
    <i r="1">
      <x v="1"/>
    </i>
    <i r="2">
      <x v="2"/>
    </i>
    <i r="3">
      <x v="1"/>
    </i>
    <i>
      <x v="252"/>
    </i>
    <i r="1">
      <x v="1"/>
    </i>
    <i r="2">
      <x v="2"/>
    </i>
    <i r="3">
      <x v="10"/>
    </i>
    <i>
      <x v="253"/>
    </i>
    <i r="1">
      <x v="2"/>
    </i>
    <i r="2">
      <x v="1"/>
    </i>
    <i r="3">
      <x v="4"/>
    </i>
    <i>
      <x v="254"/>
    </i>
    <i r="1">
      <x v="1"/>
    </i>
    <i r="2">
      <x/>
    </i>
    <i r="3">
      <x v="1"/>
    </i>
    <i>
      <x v="255"/>
    </i>
    <i r="1">
      <x v="1"/>
    </i>
    <i r="2">
      <x v="1"/>
    </i>
    <i r="3">
      <x v="10"/>
    </i>
    <i>
      <x v="256"/>
    </i>
    <i r="1">
      <x v="1"/>
    </i>
    <i r="2">
      <x/>
    </i>
    <i r="3">
      <x v="11"/>
    </i>
    <i>
      <x v="257"/>
    </i>
    <i r="1">
      <x v="1"/>
    </i>
    <i r="2">
      <x v="1"/>
    </i>
    <i r="3">
      <x v="10"/>
    </i>
    <i>
      <x v="258"/>
    </i>
    <i r="1">
      <x v="1"/>
    </i>
    <i r="2">
      <x v="1"/>
    </i>
    <i r="3">
      <x v="11"/>
    </i>
    <i>
      <x v="259"/>
    </i>
    <i r="1">
      <x v="1"/>
    </i>
    <i r="2">
      <x v="1"/>
    </i>
    <i r="3">
      <x v="10"/>
    </i>
    <i>
      <x v="260"/>
    </i>
    <i r="1">
      <x v="1"/>
    </i>
    <i r="2">
      <x v="2"/>
    </i>
    <i r="3">
      <x v="1"/>
    </i>
    <i>
      <x v="261"/>
    </i>
    <i r="1">
      <x v="1"/>
    </i>
    <i r="2">
      <x v="2"/>
    </i>
    <i r="3">
      <x v="1"/>
    </i>
    <i>
      <x v="262"/>
    </i>
    <i r="1">
      <x v="2"/>
    </i>
    <i r="2">
      <x v="3"/>
    </i>
    <i r="3">
      <x v="4"/>
    </i>
    <i>
      <x v="263"/>
    </i>
    <i r="1">
      <x v="1"/>
    </i>
    <i r="2">
      <x/>
    </i>
    <i r="3">
      <x v="10"/>
    </i>
    <i>
      <x v="264"/>
    </i>
    <i r="1">
      <x/>
    </i>
    <i r="2">
      <x v="1"/>
    </i>
    <i r="3">
      <x v="15"/>
    </i>
    <i>
      <x v="265"/>
    </i>
    <i r="1">
      <x v="2"/>
    </i>
    <i r="2">
      <x v="1"/>
    </i>
    <i r="3">
      <x v="4"/>
    </i>
    <i>
      <x v="266"/>
    </i>
    <i r="1">
      <x v="1"/>
    </i>
    <i r="2">
      <x v="1"/>
    </i>
    <i r="3">
      <x v="10"/>
    </i>
    <i>
      <x v="267"/>
    </i>
    <i r="1">
      <x v="1"/>
    </i>
    <i r="2">
      <x v="2"/>
    </i>
    <i r="3">
      <x v="14"/>
    </i>
    <i>
      <x v="268"/>
    </i>
    <i r="1">
      <x/>
    </i>
    <i r="2">
      <x v="1"/>
    </i>
    <i r="3">
      <x v="8"/>
    </i>
    <i>
      <x v="269"/>
    </i>
    <i r="1">
      <x/>
    </i>
    <i r="2">
      <x v="2"/>
    </i>
    <i r="3">
      <x v="8"/>
    </i>
    <i>
      <x v="270"/>
    </i>
    <i r="1">
      <x v="1"/>
    </i>
    <i r="2">
      <x v="1"/>
    </i>
    <i r="3">
      <x v="10"/>
    </i>
    <i>
      <x v="271"/>
    </i>
    <i r="1">
      <x v="1"/>
    </i>
    <i r="2">
      <x v="1"/>
    </i>
    <i r="3">
      <x v="14"/>
    </i>
    <i>
      <x v="272"/>
    </i>
    <i r="1">
      <x v="1"/>
    </i>
    <i r="2">
      <x v="1"/>
    </i>
    <i r="3">
      <x v="12"/>
    </i>
    <i>
      <x v="273"/>
    </i>
    <i r="1">
      <x v="1"/>
    </i>
    <i r="2">
      <x v="1"/>
    </i>
    <i r="3">
      <x v="14"/>
    </i>
    <i>
      <x v="274"/>
    </i>
    <i r="1">
      <x v="2"/>
    </i>
    <i r="2">
      <x/>
    </i>
    <i r="3">
      <x v="16"/>
    </i>
    <i>
      <x v="275"/>
    </i>
    <i r="1">
      <x v="1"/>
    </i>
    <i r="2">
      <x v="2"/>
    </i>
    <i r="3">
      <x v="10"/>
    </i>
    <i>
      <x v="276"/>
    </i>
    <i r="1">
      <x v="2"/>
    </i>
    <i r="2">
      <x v="1"/>
    </i>
    <i r="3">
      <x v="4"/>
    </i>
    <i>
      <x v="277"/>
    </i>
    <i r="1">
      <x v="1"/>
    </i>
    <i r="2">
      <x v="1"/>
    </i>
    <i r="3">
      <x v="1"/>
    </i>
    <i>
      <x v="278"/>
    </i>
    <i r="1">
      <x v="1"/>
    </i>
    <i r="2">
      <x v="1"/>
    </i>
    <i r="3">
      <x v="13"/>
    </i>
    <i>
      <x v="279"/>
    </i>
    <i r="1">
      <x v="1"/>
    </i>
    <i r="2">
      <x v="2"/>
    </i>
    <i r="3">
      <x v="7"/>
    </i>
    <i>
      <x v="280"/>
    </i>
    <i r="1">
      <x v="1"/>
    </i>
    <i r="2">
      <x v="2"/>
    </i>
    <i r="3">
      <x v="1"/>
    </i>
    <i>
      <x v="281"/>
    </i>
    <i r="1">
      <x v="1"/>
    </i>
    <i r="2">
      <x v="2"/>
    </i>
    <i r="3">
      <x v="11"/>
    </i>
    <i>
      <x v="282"/>
    </i>
    <i r="1">
      <x v="2"/>
    </i>
    <i r="2">
      <x v="1"/>
    </i>
    <i r="3">
      <x v="9"/>
    </i>
    <i>
      <x v="283"/>
    </i>
    <i r="1">
      <x v="2"/>
    </i>
    <i r="2">
      <x/>
    </i>
    <i r="3">
      <x v="4"/>
    </i>
    <i>
      <x v="284"/>
    </i>
    <i r="1">
      <x v="1"/>
    </i>
    <i r="2">
      <x v="2"/>
    </i>
    <i r="3">
      <x/>
    </i>
    <i>
      <x v="285"/>
    </i>
    <i r="1">
      <x v="1"/>
    </i>
    <i r="2">
      <x v="1"/>
    </i>
    <i r="3">
      <x v="14"/>
    </i>
    <i>
      <x v="286"/>
    </i>
    <i r="1">
      <x v="1"/>
    </i>
    <i r="2">
      <x/>
    </i>
    <i r="3">
      <x v="1"/>
    </i>
    <i>
      <x v="287"/>
    </i>
    <i r="1">
      <x v="1"/>
    </i>
    <i r="2">
      <x v="1"/>
    </i>
    <i r="3">
      <x v="11"/>
    </i>
    <i>
      <x v="288"/>
    </i>
    <i r="1">
      <x v="1"/>
    </i>
    <i r="2">
      <x v="1"/>
    </i>
    <i r="3">
      <x v="10"/>
    </i>
    <i>
      <x v="289"/>
    </i>
    <i r="1">
      <x v="1"/>
    </i>
    <i r="2">
      <x v="1"/>
    </i>
    <i r="3">
      <x v="6"/>
    </i>
    <i>
      <x v="290"/>
    </i>
    <i r="1">
      <x v="1"/>
    </i>
    <i r="2">
      <x v="3"/>
    </i>
    <i r="3">
      <x v="13"/>
    </i>
    <i>
      <x v="291"/>
    </i>
    <i r="1">
      <x v="1"/>
    </i>
    <i r="2">
      <x v="2"/>
    </i>
    <i r="3">
      <x v="14"/>
    </i>
    <i>
      <x v="292"/>
    </i>
    <i r="1">
      <x v="1"/>
    </i>
    <i r="2">
      <x v="3"/>
    </i>
    <i r="3">
      <x v="1"/>
    </i>
    <i>
      <x v="293"/>
    </i>
    <i r="1">
      <x v="1"/>
    </i>
    <i r="2">
      <x v="1"/>
    </i>
    <i r="3">
      <x v="6"/>
    </i>
    <i>
      <x v="294"/>
    </i>
    <i r="1">
      <x/>
    </i>
    <i r="2">
      <x v="1"/>
    </i>
    <i r="3">
      <x v="8"/>
    </i>
    <i>
      <x v="295"/>
    </i>
    <i r="1">
      <x v="1"/>
    </i>
    <i r="2">
      <x v="2"/>
    </i>
    <i r="3">
      <x v="1"/>
    </i>
    <i>
      <x v="296"/>
    </i>
    <i r="1">
      <x v="1"/>
    </i>
    <i r="2">
      <x v="1"/>
    </i>
    <i r="3">
      <x v="11"/>
    </i>
    <i>
      <x v="297"/>
    </i>
    <i r="1">
      <x v="1"/>
    </i>
    <i r="2">
      <x v="3"/>
    </i>
    <i r="3">
      <x v="11"/>
    </i>
    <i>
      <x v="298"/>
    </i>
    <i r="1">
      <x v="1"/>
    </i>
    <i r="2">
      <x v="2"/>
    </i>
    <i r="3">
      <x v="1"/>
    </i>
    <i>
      <x v="299"/>
    </i>
    <i r="1">
      <x v="2"/>
    </i>
    <i r="2">
      <x v="3"/>
    </i>
    <i r="3">
      <x v="4"/>
    </i>
    <i>
      <x v="300"/>
    </i>
    <i r="1">
      <x v="1"/>
    </i>
    <i r="2">
      <x v="3"/>
    </i>
    <i r="3">
      <x v="1"/>
    </i>
    <i>
      <x v="301"/>
    </i>
    <i r="1">
      <x v="1"/>
    </i>
    <i r="2">
      <x v="2"/>
    </i>
    <i r="3">
      <x v="10"/>
    </i>
    <i>
      <x v="302"/>
    </i>
    <i r="1">
      <x v="1"/>
    </i>
    <i r="2">
      <x v="3"/>
    </i>
    <i r="3">
      <x v="1"/>
    </i>
    <i>
      <x v="303"/>
    </i>
    <i r="1">
      <x v="1"/>
    </i>
    <i r="2">
      <x v="1"/>
    </i>
    <i r="3">
      <x/>
    </i>
    <i>
      <x v="304"/>
    </i>
    <i r="1">
      <x v="1"/>
    </i>
    <i r="2">
      <x v="1"/>
    </i>
    <i r="3">
      <x/>
    </i>
    <i>
      <x v="305"/>
    </i>
    <i r="1">
      <x v="1"/>
    </i>
    <i r="2">
      <x v="3"/>
    </i>
    <i r="3">
      <x v="11"/>
    </i>
    <i>
      <x v="306"/>
    </i>
    <i r="1">
      <x v="2"/>
    </i>
    <i r="2">
      <x v="1"/>
    </i>
    <i r="3">
      <x v="16"/>
    </i>
    <i>
      <x v="307"/>
    </i>
    <i r="1">
      <x v="1"/>
    </i>
    <i r="2">
      <x v="1"/>
    </i>
    <i r="3">
      <x v="10"/>
    </i>
    <i>
      <x v="308"/>
    </i>
    <i r="1">
      <x v="2"/>
    </i>
    <i r="2">
      <x v="1"/>
    </i>
    <i r="3">
      <x v="4"/>
    </i>
    <i>
      <x v="309"/>
    </i>
    <i r="1">
      <x v="1"/>
    </i>
    <i r="2">
      <x v="2"/>
    </i>
    <i r="3">
      <x v="10"/>
    </i>
    <i>
      <x v="310"/>
    </i>
    <i r="1">
      <x/>
    </i>
    <i r="2">
      <x v="1"/>
    </i>
    <i r="3">
      <x v="8"/>
    </i>
    <i>
      <x v="311"/>
    </i>
    <i r="1">
      <x v="1"/>
    </i>
    <i r="2">
      <x v="1"/>
    </i>
    <i r="3">
      <x v="14"/>
    </i>
    <i>
      <x v="312"/>
    </i>
    <i r="1">
      <x v="1"/>
    </i>
    <i r="2">
      <x v="1"/>
    </i>
    <i r="3">
      <x v="11"/>
    </i>
    <i>
      <x v="313"/>
    </i>
    <i r="1">
      <x v="1"/>
    </i>
    <i r="2">
      <x v="1"/>
    </i>
    <i r="3">
      <x v="11"/>
    </i>
    <i>
      <x v="314"/>
    </i>
    <i r="1">
      <x v="1"/>
    </i>
    <i r="2">
      <x v="2"/>
    </i>
    <i r="3">
      <x v="7"/>
    </i>
    <i>
      <x v="315"/>
    </i>
    <i r="1">
      <x v="1"/>
    </i>
    <i r="2">
      <x v="2"/>
    </i>
    <i r="3">
      <x v="11"/>
    </i>
    <i>
      <x v="316"/>
    </i>
    <i r="1">
      <x v="1"/>
    </i>
    <i r="2">
      <x/>
    </i>
    <i r="3">
      <x v="10"/>
    </i>
    <i>
      <x v="317"/>
    </i>
    <i r="1">
      <x/>
    </i>
    <i r="2">
      <x v="2"/>
    </i>
    <i r="3">
      <x v="8"/>
    </i>
    <i>
      <x v="318"/>
    </i>
    <i r="1">
      <x v="1"/>
    </i>
    <i r="2">
      <x v="2"/>
    </i>
    <i r="3">
      <x v="13"/>
    </i>
    <i>
      <x v="319"/>
    </i>
    <i r="1">
      <x/>
    </i>
    <i r="2">
      <x v="3"/>
    </i>
    <i r="3">
      <x v="8"/>
    </i>
    <i>
      <x v="320"/>
    </i>
    <i r="1">
      <x/>
    </i>
    <i r="2">
      <x v="2"/>
    </i>
    <i r="3">
      <x v="8"/>
    </i>
    <i r="1">
      <x v="2"/>
    </i>
    <i r="2">
      <x v="1"/>
    </i>
    <i r="3">
      <x v="9"/>
    </i>
    <i>
      <x v="321"/>
    </i>
    <i r="1">
      <x v="1"/>
    </i>
    <i r="2">
      <x v="2"/>
    </i>
    <i r="3">
      <x v="11"/>
    </i>
    <i>
      <x v="322"/>
    </i>
    <i r="1">
      <x v="1"/>
    </i>
    <i r="2">
      <x v="1"/>
    </i>
    <i r="3">
      <x v="13"/>
    </i>
    <i>
      <x v="323"/>
    </i>
    <i r="1">
      <x v="1"/>
    </i>
    <i r="2">
      <x v="1"/>
    </i>
    <i r="3">
      <x v="10"/>
    </i>
    <i>
      <x v="324"/>
    </i>
    <i r="1">
      <x v="1"/>
    </i>
    <i r="2">
      <x v="3"/>
    </i>
    <i r="3">
      <x v="14"/>
    </i>
    <i>
      <x v="325"/>
    </i>
    <i r="1">
      <x v="1"/>
    </i>
    <i r="2">
      <x v="1"/>
    </i>
    <i r="3">
      <x v="1"/>
    </i>
    <i>
      <x v="326"/>
    </i>
    <i r="1">
      <x/>
    </i>
    <i r="2">
      <x v="1"/>
    </i>
    <i r="3">
      <x v="8"/>
    </i>
    <i>
      <x v="327"/>
    </i>
    <i r="1">
      <x/>
    </i>
    <i r="2">
      <x v="1"/>
    </i>
    <i r="3">
      <x v="8"/>
    </i>
    <i>
      <x v="328"/>
    </i>
    <i r="1">
      <x v="1"/>
    </i>
    <i r="2">
      <x v="2"/>
    </i>
    <i r="3">
      <x v="11"/>
    </i>
    <i>
      <x v="329"/>
    </i>
    <i r="1">
      <x v="2"/>
    </i>
    <i r="2">
      <x v="2"/>
    </i>
    <i r="3">
      <x v="16"/>
    </i>
    <i>
      <x v="330"/>
    </i>
    <i r="1">
      <x v="1"/>
    </i>
    <i r="2">
      <x v="2"/>
    </i>
    <i r="3">
      <x v="1"/>
    </i>
    <i>
      <x v="331"/>
    </i>
    <i r="1">
      <x v="1"/>
    </i>
    <i r="2">
      <x v="1"/>
    </i>
    <i r="3">
      <x v="12"/>
    </i>
    <i>
      <x v="332"/>
    </i>
    <i r="1">
      <x v="1"/>
    </i>
    <i r="2">
      <x v="1"/>
    </i>
    <i r="3">
      <x/>
    </i>
    <i>
      <x v="333"/>
    </i>
    <i r="1">
      <x v="2"/>
    </i>
    <i r="2">
      <x/>
    </i>
    <i r="3">
      <x v="4"/>
    </i>
    <i>
      <x v="334"/>
    </i>
    <i r="1">
      <x v="1"/>
    </i>
    <i r="2">
      <x v="1"/>
    </i>
    <i r="3">
      <x v="10"/>
    </i>
    <i>
      <x v="335"/>
    </i>
    <i r="1">
      <x v="1"/>
    </i>
    <i r="2">
      <x/>
    </i>
    <i r="3">
      <x v="10"/>
    </i>
    <i>
      <x v="336"/>
    </i>
    <i r="1">
      <x v="1"/>
    </i>
    <i r="2">
      <x/>
    </i>
    <i r="3">
      <x v="13"/>
    </i>
    <i>
      <x v="337"/>
    </i>
    <i r="1">
      <x v="1"/>
    </i>
    <i r="2">
      <x v="3"/>
    </i>
    <i r="3">
      <x v="10"/>
    </i>
    <i>
      <x v="338"/>
    </i>
    <i r="1">
      <x v="1"/>
    </i>
    <i r="2">
      <x v="1"/>
    </i>
    <i r="3">
      <x v="10"/>
    </i>
    <i r="2">
      <x v="2"/>
    </i>
    <i r="3">
      <x v="10"/>
    </i>
    <i>
      <x v="339"/>
    </i>
    <i r="1">
      <x v="2"/>
    </i>
    <i r="2">
      <x v="2"/>
    </i>
    <i r="3">
      <x v="16"/>
    </i>
    <i>
      <x v="340"/>
    </i>
    <i r="1">
      <x v="1"/>
    </i>
    <i r="2">
      <x v="1"/>
    </i>
    <i r="3">
      <x v="14"/>
    </i>
    <i>
      <x v="341"/>
    </i>
    <i r="1">
      <x v="1"/>
    </i>
    <i r="2">
      <x v="1"/>
    </i>
    <i r="3">
      <x v="11"/>
    </i>
    <i>
      <x v="342"/>
    </i>
    <i r="1">
      <x v="2"/>
    </i>
    <i r="2">
      <x v="1"/>
    </i>
    <i r="3">
      <x v="16"/>
    </i>
    <i>
      <x v="343"/>
    </i>
    <i r="1">
      <x v="1"/>
    </i>
    <i r="2">
      <x v="1"/>
    </i>
    <i r="3">
      <x v="13"/>
    </i>
    <i>
      <x v="344"/>
    </i>
    <i r="1">
      <x/>
    </i>
    <i r="2">
      <x v="1"/>
    </i>
    <i r="3">
      <x v="8"/>
    </i>
    <i>
      <x v="345"/>
    </i>
    <i r="1">
      <x v="1"/>
    </i>
    <i r="2">
      <x v="2"/>
    </i>
    <i r="3">
      <x/>
    </i>
    <i>
      <x v="346"/>
    </i>
    <i r="1">
      <x/>
    </i>
    <i r="2">
      <x/>
    </i>
    <i r="3">
      <x v="8"/>
    </i>
    <i>
      <x v="347"/>
    </i>
    <i r="1">
      <x v="2"/>
    </i>
    <i r="2">
      <x v="2"/>
    </i>
    <i r="3">
      <x v="16"/>
    </i>
    <i>
      <x v="348"/>
    </i>
    <i r="1">
      <x v="1"/>
    </i>
    <i r="2">
      <x/>
    </i>
    <i r="3">
      <x v="10"/>
    </i>
    <i>
      <x v="349"/>
    </i>
    <i r="1">
      <x v="1"/>
    </i>
    <i r="2">
      <x v="1"/>
    </i>
    <i r="3">
      <x v="10"/>
    </i>
    <i>
      <x v="350"/>
    </i>
    <i r="1">
      <x v="1"/>
    </i>
    <i r="2">
      <x v="1"/>
    </i>
    <i r="3">
      <x v="10"/>
    </i>
    <i>
      <x v="351"/>
    </i>
    <i r="1">
      <x v="1"/>
    </i>
    <i r="2">
      <x v="1"/>
    </i>
    <i r="3">
      <x v="10"/>
    </i>
    <i>
      <x v="352"/>
    </i>
    <i r="1">
      <x v="1"/>
    </i>
    <i r="2">
      <x v="1"/>
    </i>
    <i r="3">
      <x v="10"/>
    </i>
    <i>
      <x v="353"/>
    </i>
    <i r="1">
      <x v="1"/>
    </i>
    <i r="2">
      <x v="1"/>
    </i>
    <i r="3">
      <x v="6"/>
    </i>
    <i>
      <x v="354"/>
    </i>
    <i r="1">
      <x v="1"/>
    </i>
    <i r="2">
      <x/>
    </i>
    <i r="3">
      <x/>
    </i>
    <i>
      <x v="355"/>
    </i>
    <i r="1">
      <x v="1"/>
    </i>
    <i r="2">
      <x v="1"/>
    </i>
    <i r="3">
      <x v="10"/>
    </i>
    <i>
      <x v="356"/>
    </i>
    <i r="1">
      <x v="1"/>
    </i>
    <i r="2">
      <x v="3"/>
    </i>
    <i r="3">
      <x v="1"/>
    </i>
    <i>
      <x v="357"/>
    </i>
    <i r="1">
      <x/>
    </i>
    <i r="2">
      <x/>
    </i>
    <i r="3">
      <x v="8"/>
    </i>
    <i>
      <x v="358"/>
    </i>
    <i r="1">
      <x v="1"/>
    </i>
    <i r="2">
      <x v="2"/>
    </i>
    <i r="3">
      <x v="1"/>
    </i>
    <i>
      <x v="359"/>
    </i>
    <i r="1">
      <x v="1"/>
    </i>
    <i r="2">
      <x v="2"/>
    </i>
    <i r="3">
      <x/>
    </i>
    <i>
      <x v="360"/>
    </i>
    <i r="1">
      <x v="1"/>
    </i>
    <i r="2">
      <x/>
    </i>
    <i r="3">
      <x v="10"/>
    </i>
    <i>
      <x v="361"/>
    </i>
    <i r="1">
      <x v="1"/>
    </i>
    <i r="2">
      <x v="1"/>
    </i>
    <i r="3">
      <x v="1"/>
    </i>
    <i>
      <x v="362"/>
    </i>
    <i r="1">
      <x v="1"/>
    </i>
    <i r="2">
      <x v="1"/>
    </i>
    <i r="3">
      <x/>
    </i>
    <i>
      <x v="363"/>
    </i>
    <i r="1">
      <x v="1"/>
    </i>
    <i r="2">
      <x/>
    </i>
    <i r="3">
      <x v="1"/>
    </i>
    <i>
      <x v="364"/>
    </i>
    <i r="1">
      <x v="1"/>
    </i>
    <i r="2">
      <x v="2"/>
    </i>
    <i r="3">
      <x v="1"/>
    </i>
    <i>
      <x v="365"/>
    </i>
    <i r="1">
      <x v="2"/>
    </i>
    <i r="2">
      <x/>
    </i>
    <i r="3">
      <x v="4"/>
    </i>
    <i>
      <x v="366"/>
    </i>
    <i r="1">
      <x v="1"/>
    </i>
    <i r="2">
      <x v="1"/>
    </i>
    <i r="3">
      <x v="1"/>
    </i>
    <i>
      <x v="367"/>
    </i>
    <i r="1">
      <x v="1"/>
    </i>
    <i r="2">
      <x v="1"/>
    </i>
    <i r="3">
      <x v="11"/>
    </i>
    <i>
      <x v="368"/>
    </i>
    <i r="1">
      <x v="1"/>
    </i>
    <i r="2">
      <x/>
    </i>
    <i r="3">
      <x v="10"/>
    </i>
    <i>
      <x v="369"/>
    </i>
    <i r="1">
      <x v="1"/>
    </i>
    <i r="2">
      <x/>
    </i>
    <i r="3">
      <x/>
    </i>
    <i>
      <x v="370"/>
    </i>
    <i r="1">
      <x v="1"/>
    </i>
    <i r="2">
      <x/>
    </i>
    <i r="3">
      <x v="10"/>
    </i>
    <i>
      <x v="371"/>
    </i>
    <i r="1">
      <x/>
    </i>
    <i r="2">
      <x/>
    </i>
    <i r="3">
      <x v="8"/>
    </i>
    <i>
      <x v="372"/>
    </i>
    <i r="1">
      <x v="1"/>
    </i>
    <i r="2">
      <x v="3"/>
    </i>
    <i r="3">
      <x/>
    </i>
    <i>
      <x v="373"/>
    </i>
    <i r="1">
      <x/>
    </i>
    <i r="2">
      <x v="3"/>
    </i>
    <i r="3">
      <x v="8"/>
    </i>
    <i>
      <x v="374"/>
    </i>
    <i r="1">
      <x v="1"/>
    </i>
    <i r="2">
      <x/>
    </i>
    <i r="3">
      <x v="1"/>
    </i>
    <i>
      <x v="375"/>
    </i>
    <i r="1">
      <x v="1"/>
    </i>
    <i r="2">
      <x v="2"/>
    </i>
    <i r="3">
      <x v="1"/>
    </i>
    <i>
      <x v="376"/>
    </i>
    <i r="1">
      <x v="1"/>
    </i>
    <i r="2">
      <x v="2"/>
    </i>
    <i r="3">
      <x/>
    </i>
    <i>
      <x v="377"/>
    </i>
    <i r="1">
      <x v="1"/>
    </i>
    <i r="2">
      <x v="1"/>
    </i>
    <i r="3">
      <x v="11"/>
    </i>
    <i>
      <x v="378"/>
    </i>
    <i r="1">
      <x v="1"/>
    </i>
    <i r="2">
      <x/>
    </i>
    <i r="3">
      <x v="6"/>
    </i>
    <i>
      <x v="379"/>
    </i>
    <i r="1">
      <x v="1"/>
    </i>
    <i r="2">
      <x/>
    </i>
    <i r="3">
      <x/>
    </i>
    <i>
      <x v="380"/>
    </i>
    <i r="1">
      <x v="1"/>
    </i>
    <i r="2">
      <x v="1"/>
    </i>
    <i r="3">
      <x v="1"/>
    </i>
    <i>
      <x v="381"/>
    </i>
    <i r="1">
      <x v="1"/>
    </i>
    <i r="2">
      <x v="2"/>
    </i>
    <i r="3">
      <x v="1"/>
    </i>
    <i>
      <x v="382"/>
    </i>
    <i r="1">
      <x v="1"/>
    </i>
    <i r="2">
      <x v="1"/>
    </i>
    <i r="3">
      <x v="1"/>
    </i>
    <i>
      <x v="383"/>
    </i>
    <i r="1">
      <x/>
    </i>
    <i r="2">
      <x v="1"/>
    </i>
    <i r="3">
      <x v="8"/>
    </i>
    <i>
      <x v="384"/>
    </i>
    <i r="1">
      <x v="1"/>
    </i>
    <i r="2">
      <x v="2"/>
    </i>
    <i r="3">
      <x v="6"/>
    </i>
    <i>
      <x v="385"/>
    </i>
    <i r="1">
      <x v="2"/>
    </i>
    <i r="2">
      <x v="1"/>
    </i>
    <i r="3">
      <x v="4"/>
    </i>
    <i>
      <x v="386"/>
    </i>
    <i r="1">
      <x v="1"/>
    </i>
    <i r="2">
      <x/>
    </i>
    <i r="3">
      <x v="10"/>
    </i>
    <i>
      <x v="387"/>
    </i>
    <i r="1">
      <x v="2"/>
    </i>
    <i r="2">
      <x v="1"/>
    </i>
    <i r="3">
      <x v="9"/>
    </i>
    <i>
      <x v="388"/>
    </i>
    <i r="1">
      <x/>
    </i>
    <i r="2">
      <x v="3"/>
    </i>
    <i r="3">
      <x v="8"/>
    </i>
    <i>
      <x v="389"/>
    </i>
    <i r="1">
      <x v="1"/>
    </i>
    <i r="2">
      <x v="1"/>
    </i>
    <i r="3">
      <x v="1"/>
    </i>
    <i>
      <x v="390"/>
    </i>
    <i r="1">
      <x v="1"/>
    </i>
    <i r="2">
      <x v="3"/>
    </i>
    <i r="3">
      <x v="1"/>
    </i>
    <i>
      <x v="391"/>
    </i>
    <i r="1">
      <x v="1"/>
    </i>
    <i r="2">
      <x/>
    </i>
    <i r="3">
      <x v="1"/>
    </i>
    <i>
      <x v="392"/>
    </i>
    <i r="1">
      <x v="1"/>
    </i>
    <i r="2">
      <x v="2"/>
    </i>
    <i r="3">
      <x v="1"/>
    </i>
    <i>
      <x v="393"/>
    </i>
    <i r="1">
      <x v="1"/>
    </i>
    <i r="2">
      <x v="2"/>
    </i>
    <i r="3">
      <x v="13"/>
    </i>
    <i>
      <x v="394"/>
    </i>
    <i r="1">
      <x v="1"/>
    </i>
    <i r="2">
      <x v="2"/>
    </i>
    <i r="3">
      <x v="10"/>
    </i>
    <i>
      <x v="395"/>
    </i>
    <i r="1">
      <x/>
    </i>
    <i r="2">
      <x v="1"/>
    </i>
    <i r="3">
      <x v="8"/>
    </i>
    <i>
      <x v="396"/>
    </i>
    <i r="1">
      <x v="1"/>
    </i>
    <i r="2">
      <x v="2"/>
    </i>
    <i r="3">
      <x v="12"/>
    </i>
    <i>
      <x v="397"/>
    </i>
    <i r="1">
      <x v="1"/>
    </i>
    <i r="2">
      <x v="2"/>
    </i>
    <i r="3">
      <x v="1"/>
    </i>
    <i>
      <x v="398"/>
    </i>
    <i r="1">
      <x/>
    </i>
    <i r="2">
      <x/>
    </i>
    <i r="3">
      <x v="8"/>
    </i>
    <i>
      <x v="399"/>
    </i>
    <i r="1">
      <x v="2"/>
    </i>
    <i r="2">
      <x v="2"/>
    </i>
    <i r="3">
      <x v="16"/>
    </i>
    <i>
      <x v="400"/>
    </i>
    <i r="1">
      <x/>
    </i>
    <i r="2">
      <x v="1"/>
    </i>
    <i r="3">
      <x v="8"/>
    </i>
    <i>
      <x v="401"/>
    </i>
    <i r="1">
      <x v="1"/>
    </i>
    <i r="2">
      <x v="2"/>
    </i>
    <i r="3">
      <x v="11"/>
    </i>
    <i>
      <x v="402"/>
    </i>
    <i r="1">
      <x v="1"/>
    </i>
    <i r="2">
      <x/>
    </i>
    <i r="3">
      <x v="1"/>
    </i>
    <i>
      <x v="403"/>
    </i>
    <i r="1">
      <x v="1"/>
    </i>
    <i r="2">
      <x/>
    </i>
    <i r="3">
      <x v="10"/>
    </i>
    <i>
      <x v="404"/>
    </i>
    <i r="1">
      <x v="1"/>
    </i>
    <i r="2">
      <x v="1"/>
    </i>
    <i r="3">
      <x v="10"/>
    </i>
    <i>
      <x v="405"/>
    </i>
    <i r="1">
      <x v="1"/>
    </i>
    <i r="2">
      <x/>
    </i>
    <i r="3">
      <x v="11"/>
    </i>
    <i>
      <x v="406"/>
    </i>
    <i r="1">
      <x v="1"/>
    </i>
    <i r="2">
      <x v="1"/>
    </i>
    <i r="3">
      <x v="6"/>
    </i>
    <i>
      <x v="407"/>
    </i>
    <i r="1">
      <x v="1"/>
    </i>
    <i r="2">
      <x/>
    </i>
    <i r="3">
      <x v="12"/>
    </i>
    <i>
      <x v="408"/>
    </i>
    <i r="1">
      <x/>
    </i>
    <i r="2">
      <x v="1"/>
    </i>
    <i r="3">
      <x v="15"/>
    </i>
    <i>
      <x v="409"/>
    </i>
    <i r="1">
      <x v="1"/>
    </i>
    <i r="2">
      <x/>
    </i>
    <i r="3">
      <x v="10"/>
    </i>
    <i>
      <x v="410"/>
    </i>
    <i r="1">
      <x v="1"/>
    </i>
    <i r="2">
      <x/>
    </i>
    <i r="3">
      <x v="14"/>
    </i>
    <i>
      <x v="411"/>
    </i>
    <i r="1">
      <x v="1"/>
    </i>
    <i r="2">
      <x/>
    </i>
    <i r="3">
      <x v="6"/>
    </i>
    <i r="1">
      <x v="2"/>
    </i>
    <i r="2">
      <x v="1"/>
    </i>
    <i r="3">
      <x v="9"/>
    </i>
    <i>
      <x v="412"/>
    </i>
    <i r="1">
      <x v="1"/>
    </i>
    <i r="2">
      <x v="1"/>
    </i>
    <i r="3">
      <x v="11"/>
    </i>
    <i>
      <x v="413"/>
    </i>
    <i r="1">
      <x v="1"/>
    </i>
    <i r="2">
      <x/>
    </i>
    <i r="3">
      <x v="11"/>
    </i>
    <i>
      <x v="414"/>
    </i>
    <i r="1">
      <x/>
    </i>
    <i r="2">
      <x v="2"/>
    </i>
    <i r="3">
      <x v="8"/>
    </i>
    <i>
      <x v="415"/>
    </i>
    <i r="1">
      <x v="1"/>
    </i>
    <i r="2">
      <x v="1"/>
    </i>
    <i r="3">
      <x v="12"/>
    </i>
    <i>
      <x v="416"/>
    </i>
    <i r="1">
      <x v="1"/>
    </i>
    <i r="2">
      <x/>
    </i>
    <i r="3">
      <x v="11"/>
    </i>
    <i r="2">
      <x v="2"/>
    </i>
    <i r="3">
      <x v="11"/>
    </i>
    <i>
      <x v="417"/>
    </i>
    <i r="1">
      <x v="1"/>
    </i>
    <i r="2">
      <x v="1"/>
    </i>
    <i r="3">
      <x v="10"/>
    </i>
    <i>
      <x v="418"/>
    </i>
    <i r="1">
      <x v="1"/>
    </i>
    <i r="2">
      <x v="1"/>
    </i>
    <i r="3">
      <x v="14"/>
    </i>
    <i>
      <x v="419"/>
    </i>
    <i r="1">
      <x v="1"/>
    </i>
    <i r="2">
      <x v="2"/>
    </i>
    <i r="3">
      <x v="12"/>
    </i>
    <i>
      <x v="420"/>
    </i>
    <i r="1">
      <x v="1"/>
    </i>
    <i r="2">
      <x v="2"/>
    </i>
    <i r="3">
      <x v="11"/>
    </i>
    <i>
      <x v="421"/>
    </i>
    <i r="1">
      <x v="1"/>
    </i>
    <i r="2">
      <x v="2"/>
    </i>
    <i r="3">
      <x v="10"/>
    </i>
    <i>
      <x v="422"/>
    </i>
    <i r="1">
      <x v="1"/>
    </i>
    <i r="2">
      <x v="1"/>
    </i>
    <i r="3">
      <x v="10"/>
    </i>
    <i>
      <x v="423"/>
    </i>
    <i r="1">
      <x/>
    </i>
    <i r="2">
      <x v="1"/>
    </i>
    <i r="3">
      <x v="15"/>
    </i>
    <i>
      <x v="424"/>
    </i>
    <i r="1">
      <x v="1"/>
    </i>
    <i r="2">
      <x v="1"/>
    </i>
    <i r="3">
      <x v="11"/>
    </i>
    <i>
      <x v="425"/>
    </i>
    <i r="1">
      <x v="1"/>
    </i>
    <i r="2">
      <x v="1"/>
    </i>
    <i r="3">
      <x v="11"/>
    </i>
    <i>
      <x v="426"/>
    </i>
    <i r="1">
      <x v="1"/>
    </i>
    <i r="2">
      <x v="1"/>
    </i>
    <i r="3">
      <x v="10"/>
    </i>
    <i>
      <x v="427"/>
    </i>
    <i r="1">
      <x v="1"/>
    </i>
    <i r="2">
      <x/>
    </i>
    <i r="3">
      <x v="11"/>
    </i>
    <i>
      <x v="428"/>
    </i>
    <i r="1">
      <x v="1"/>
    </i>
    <i r="2">
      <x v="1"/>
    </i>
    <i r="3">
      <x v="11"/>
    </i>
    <i>
      <x v="429"/>
    </i>
    <i r="1">
      <x v="1"/>
    </i>
    <i r="2">
      <x v="3"/>
    </i>
    <i r="3">
      <x v="10"/>
    </i>
    <i>
      <x v="430"/>
    </i>
    <i r="1">
      <x v="1"/>
    </i>
    <i r="2">
      <x/>
    </i>
    <i r="3">
      <x v="11"/>
    </i>
    <i>
      <x v="431"/>
    </i>
    <i r="1">
      <x v="1"/>
    </i>
    <i r="2">
      <x v="1"/>
    </i>
    <i r="3">
      <x v="11"/>
    </i>
    <i>
      <x v="432"/>
    </i>
    <i r="1">
      <x v="1"/>
    </i>
    <i r="2">
      <x v="1"/>
    </i>
    <i r="3">
      <x v="7"/>
    </i>
    <i>
      <x v="433"/>
    </i>
    <i r="1">
      <x v="1"/>
    </i>
    <i r="2">
      <x v="1"/>
    </i>
    <i r="3">
      <x v="1"/>
    </i>
    <i>
      <x v="434"/>
    </i>
    <i r="1">
      <x v="1"/>
    </i>
    <i r="2">
      <x/>
    </i>
    <i r="3">
      <x v="11"/>
    </i>
    <i r="2">
      <x v="2"/>
    </i>
    <i r="3">
      <x v="7"/>
    </i>
    <i>
      <x v="435"/>
    </i>
    <i r="1">
      <x v="1"/>
    </i>
    <i r="2">
      <x v="2"/>
    </i>
    <i r="3">
      <x v="11"/>
    </i>
    <i>
      <x v="436"/>
    </i>
    <i r="1">
      <x v="1"/>
    </i>
    <i r="2">
      <x v="1"/>
    </i>
    <i r="3">
      <x v="11"/>
    </i>
    <i>
      <x v="437"/>
    </i>
    <i r="1">
      <x/>
    </i>
    <i r="2">
      <x v="1"/>
    </i>
    <i r="3">
      <x v="3"/>
    </i>
    <i>
      <x v="438"/>
    </i>
    <i r="1">
      <x v="2"/>
    </i>
    <i r="2">
      <x v="2"/>
    </i>
    <i r="3">
      <x v="16"/>
    </i>
    <i>
      <x v="439"/>
    </i>
    <i r="1">
      <x v="2"/>
    </i>
    <i r="2">
      <x v="1"/>
    </i>
    <i r="3">
      <x v="9"/>
    </i>
    <i>
      <x v="440"/>
    </i>
    <i r="1">
      <x v="1"/>
    </i>
    <i r="2">
      <x/>
    </i>
    <i r="3">
      <x v="11"/>
    </i>
    <i>
      <x v="441"/>
    </i>
    <i r="1">
      <x v="1"/>
    </i>
    <i r="2">
      <x/>
    </i>
    <i r="3">
      <x v="12"/>
    </i>
    <i>
      <x v="442"/>
    </i>
    <i r="1">
      <x v="1"/>
    </i>
    <i r="2">
      <x v="1"/>
    </i>
    <i r="3">
      <x v="11"/>
    </i>
    <i>
      <x v="443"/>
    </i>
    <i r="1">
      <x v="1"/>
    </i>
    <i r="2">
      <x v="1"/>
    </i>
    <i r="3">
      <x v="10"/>
    </i>
    <i>
      <x v="444"/>
    </i>
    <i r="1">
      <x v="1"/>
    </i>
    <i r="2">
      <x v="1"/>
    </i>
    <i r="3">
      <x v="11"/>
    </i>
    <i r="2">
      <x v="2"/>
    </i>
    <i r="3">
      <x v="6"/>
    </i>
    <i>
      <x v="445"/>
    </i>
    <i r="1">
      <x v="1"/>
    </i>
    <i r="2">
      <x/>
    </i>
    <i r="3">
      <x v="11"/>
    </i>
    <i>
      <x v="446"/>
    </i>
    <i r="1">
      <x v="1"/>
    </i>
    <i r="2">
      <x v="1"/>
    </i>
    <i r="3">
      <x v="11"/>
    </i>
    <i>
      <x v="447"/>
    </i>
    <i r="1">
      <x v="1"/>
    </i>
    <i r="2">
      <x v="1"/>
    </i>
    <i r="3">
      <x v="11"/>
    </i>
    <i>
      <x v="448"/>
    </i>
    <i r="1">
      <x v="1"/>
    </i>
    <i r="2">
      <x/>
    </i>
    <i r="3">
      <x v="11"/>
    </i>
    <i>
      <x v="449"/>
    </i>
    <i r="1">
      <x/>
    </i>
    <i r="2">
      <x/>
    </i>
    <i r="3">
      <x v="8"/>
    </i>
    <i>
      <x v="450"/>
    </i>
    <i r="1">
      <x v="1"/>
    </i>
    <i r="2">
      <x v="2"/>
    </i>
    <i r="3">
      <x v="10"/>
    </i>
    <i>
      <x v="451"/>
    </i>
    <i r="1">
      <x/>
    </i>
    <i r="2">
      <x v="1"/>
    </i>
    <i r="3">
      <x v="8"/>
    </i>
    <i>
      <x v="452"/>
    </i>
    <i r="1">
      <x v="1"/>
    </i>
    <i r="2">
      <x v="1"/>
    </i>
    <i r="3">
      <x v="14"/>
    </i>
    <i>
      <x v="453"/>
    </i>
    <i r="1">
      <x v="1"/>
    </i>
    <i r="2">
      <x v="2"/>
    </i>
    <i r="3">
      <x v="7"/>
    </i>
    <i>
      <x v="454"/>
    </i>
    <i r="1">
      <x v="1"/>
    </i>
    <i r="2">
      <x v="1"/>
    </i>
    <i r="3">
      <x v="1"/>
    </i>
    <i>
      <x v="455"/>
    </i>
    <i r="1">
      <x v="2"/>
    </i>
    <i r="2">
      <x v="3"/>
    </i>
    <i r="3">
      <x v="16"/>
    </i>
    <i>
      <x v="456"/>
    </i>
    <i r="1">
      <x v="1"/>
    </i>
    <i r="2">
      <x/>
    </i>
    <i r="3">
      <x v="14"/>
    </i>
    <i>
      <x v="457"/>
    </i>
    <i r="1">
      <x v="2"/>
    </i>
    <i r="2">
      <x v="1"/>
    </i>
    <i r="3">
      <x v="16"/>
    </i>
    <i>
      <x v="458"/>
    </i>
    <i r="1">
      <x v="1"/>
    </i>
    <i r="2">
      <x v="2"/>
    </i>
    <i r="3">
      <x v="1"/>
    </i>
    <i>
      <x v="459"/>
    </i>
    <i r="1">
      <x v="1"/>
    </i>
    <i r="2">
      <x v="3"/>
    </i>
    <i r="3">
      <x v="12"/>
    </i>
    <i>
      <x v="460"/>
    </i>
    <i r="1">
      <x v="1"/>
    </i>
    <i r="2">
      <x/>
    </i>
    <i r="3">
      <x v="11"/>
    </i>
    <i>
      <x v="461"/>
    </i>
    <i r="1">
      <x v="1"/>
    </i>
    <i r="2">
      <x v="1"/>
    </i>
    <i r="3">
      <x v="1"/>
    </i>
    <i>
      <x v="462"/>
    </i>
    <i r="1">
      <x v="1"/>
    </i>
    <i r="2">
      <x v="1"/>
    </i>
    <i r="3">
      <x v="11"/>
    </i>
    <i>
      <x v="463"/>
    </i>
    <i r="1">
      <x v="1"/>
    </i>
    <i r="2">
      <x v="1"/>
    </i>
    <i r="3">
      <x v="6"/>
    </i>
    <i>
      <x v="464"/>
    </i>
    <i r="1">
      <x v="1"/>
    </i>
    <i r="2">
      <x v="1"/>
    </i>
    <i r="3">
      <x v="10"/>
    </i>
    <i>
      <x v="465"/>
    </i>
    <i r="1">
      <x/>
    </i>
    <i r="2">
      <x v="2"/>
    </i>
    <i r="3">
      <x v="8"/>
    </i>
    <i>
      <x v="466"/>
    </i>
    <i r="1">
      <x v="1"/>
    </i>
    <i r="2">
      <x v="1"/>
    </i>
    <i r="3">
      <x v="7"/>
    </i>
    <i>
      <x v="467"/>
    </i>
    <i r="1">
      <x v="1"/>
    </i>
    <i r="2">
      <x v="2"/>
    </i>
    <i r="3">
      <x v="10"/>
    </i>
    <i>
      <x v="468"/>
    </i>
    <i r="1">
      <x v="1"/>
    </i>
    <i r="2">
      <x/>
    </i>
    <i r="3">
      <x v="7"/>
    </i>
    <i r="2">
      <x v="2"/>
    </i>
    <i r="3">
      <x v="11"/>
    </i>
    <i>
      <x v="469"/>
    </i>
    <i r="1">
      <x v="1"/>
    </i>
    <i r="2">
      <x v="1"/>
    </i>
    <i r="3">
      <x v="10"/>
    </i>
    <i>
      <x v="470"/>
    </i>
    <i r="1">
      <x v="1"/>
    </i>
    <i r="2">
      <x v="1"/>
    </i>
    <i r="3">
      <x/>
    </i>
    <i>
      <x v="471"/>
    </i>
    <i r="1">
      <x v="1"/>
    </i>
    <i r="2">
      <x v="1"/>
    </i>
    <i r="3">
      <x v="1"/>
    </i>
    <i>
      <x v="472"/>
    </i>
    <i r="1">
      <x v="1"/>
    </i>
    <i r="2">
      <x v="3"/>
    </i>
    <i r="3">
      <x v="7"/>
    </i>
    <i>
      <x v="473"/>
    </i>
    <i r="1">
      <x/>
    </i>
    <i r="2">
      <x v="1"/>
    </i>
    <i r="3">
      <x v="8"/>
    </i>
    <i>
      <x v="474"/>
    </i>
    <i r="1">
      <x/>
    </i>
    <i r="2">
      <x v="1"/>
    </i>
    <i r="3">
      <x v="8"/>
    </i>
    <i>
      <x v="475"/>
    </i>
    <i r="1">
      <x v="1"/>
    </i>
    <i r="2">
      <x v="2"/>
    </i>
    <i r="3">
      <x v="11"/>
    </i>
    <i>
      <x v="476"/>
    </i>
    <i r="1">
      <x v="1"/>
    </i>
    <i r="2">
      <x v="1"/>
    </i>
    <i r="3">
      <x v="6"/>
    </i>
    <i>
      <x v="477"/>
    </i>
    <i r="1">
      <x v="1"/>
    </i>
    <i r="2">
      <x v="1"/>
    </i>
    <i r="3">
      <x v="7"/>
    </i>
    <i>
      <x v="478"/>
    </i>
    <i r="1">
      <x v="1"/>
    </i>
    <i r="2">
      <x/>
    </i>
    <i r="3">
      <x v="1"/>
    </i>
    <i>
      <x v="479"/>
    </i>
    <i r="1">
      <x v="1"/>
    </i>
    <i r="2">
      <x v="1"/>
    </i>
    <i r="3">
      <x v="7"/>
    </i>
    <i>
      <x v="480"/>
    </i>
    <i r="1">
      <x/>
    </i>
    <i r="2">
      <x/>
    </i>
    <i r="3">
      <x v="15"/>
    </i>
    <i>
      <x v="481"/>
    </i>
    <i r="1">
      <x v="1"/>
    </i>
    <i r="2">
      <x v="2"/>
    </i>
    <i r="3">
      <x v="12"/>
    </i>
    <i>
      <x v="482"/>
    </i>
    <i r="1">
      <x/>
    </i>
    <i r="2">
      <x/>
    </i>
    <i r="3">
      <x v="8"/>
    </i>
    <i>
      <x v="483"/>
    </i>
    <i r="1">
      <x v="1"/>
    </i>
    <i r="2">
      <x/>
    </i>
    <i r="3">
      <x v="1"/>
    </i>
    <i>
      <x v="484"/>
    </i>
    <i r="1">
      <x v="2"/>
    </i>
    <i r="2">
      <x v="1"/>
    </i>
    <i r="3">
      <x v="4"/>
    </i>
    <i>
      <x v="485"/>
    </i>
    <i r="1">
      <x v="2"/>
    </i>
    <i r="2">
      <x v="2"/>
    </i>
    <i r="3">
      <x v="16"/>
    </i>
    <i>
      <x v="486"/>
    </i>
    <i r="1">
      <x v="1"/>
    </i>
    <i r="2">
      <x/>
    </i>
    <i r="3">
      <x v="12"/>
    </i>
    <i>
      <x v="487"/>
    </i>
    <i r="1">
      <x v="1"/>
    </i>
    <i r="2">
      <x v="2"/>
    </i>
    <i r="3">
      <x v="11"/>
    </i>
    <i>
      <x v="488"/>
    </i>
    <i r="1">
      <x v="1"/>
    </i>
    <i r="2">
      <x v="1"/>
    </i>
    <i r="3">
      <x v="7"/>
    </i>
    <i>
      <x v="489"/>
    </i>
    <i r="1">
      <x v="1"/>
    </i>
    <i r="2">
      <x v="1"/>
    </i>
    <i r="3">
      <x v="11"/>
    </i>
    <i>
      <x v="490"/>
    </i>
    <i r="1">
      <x v="1"/>
    </i>
    <i r="2">
      <x v="2"/>
    </i>
    <i r="3">
      <x v="12"/>
    </i>
    <i>
      <x v="491"/>
    </i>
    <i r="1">
      <x/>
    </i>
    <i r="2">
      <x v="1"/>
    </i>
    <i r="3">
      <x v="8"/>
    </i>
    <i>
      <x v="492"/>
    </i>
    <i r="1">
      <x v="1"/>
    </i>
    <i r="2">
      <x v="2"/>
    </i>
    <i r="3">
      <x v="10"/>
    </i>
    <i>
      <x v="493"/>
    </i>
    <i r="1">
      <x v="1"/>
    </i>
    <i r="2">
      <x v="1"/>
    </i>
    <i r="3">
      <x v="11"/>
    </i>
    <i>
      <x v="494"/>
    </i>
    <i r="1">
      <x v="1"/>
    </i>
    <i r="2">
      <x v="3"/>
    </i>
    <i r="3">
      <x v="1"/>
    </i>
    <i>
      <x v="495"/>
    </i>
    <i r="1">
      <x v="1"/>
    </i>
    <i r="2">
      <x v="2"/>
    </i>
    <i r="3">
      <x v="11"/>
    </i>
    <i>
      <x v="496"/>
    </i>
    <i r="1">
      <x v="1"/>
    </i>
    <i r="2">
      <x v="1"/>
    </i>
    <i r="3">
      <x v="11"/>
    </i>
    <i>
      <x v="497"/>
    </i>
    <i r="1">
      <x v="1"/>
    </i>
    <i r="2">
      <x v="1"/>
    </i>
    <i r="3">
      <x v="7"/>
    </i>
    <i>
      <x v="498"/>
    </i>
    <i r="1">
      <x v="1"/>
    </i>
    <i r="2">
      <x v="1"/>
    </i>
    <i r="3">
      <x v="11"/>
    </i>
    <i>
      <x v="499"/>
    </i>
    <i r="1">
      <x v="1"/>
    </i>
    <i r="2">
      <x v="2"/>
    </i>
    <i r="3">
      <x v="10"/>
    </i>
    <i>
      <x v="500"/>
    </i>
    <i r="1">
      <x v="1"/>
    </i>
    <i r="2">
      <x/>
    </i>
    <i r="3">
      <x v="10"/>
    </i>
    <i>
      <x v="501"/>
    </i>
    <i r="1">
      <x/>
    </i>
    <i r="2">
      <x v="1"/>
    </i>
    <i r="3">
      <x v="8"/>
    </i>
    <i>
      <x v="502"/>
    </i>
    <i r="1">
      <x v="2"/>
    </i>
    <i r="2">
      <x v="2"/>
    </i>
    <i r="3">
      <x v="4"/>
    </i>
    <i>
      <x v="503"/>
    </i>
    <i r="1">
      <x v="1"/>
    </i>
    <i r="2">
      <x v="1"/>
    </i>
    <i r="3">
      <x v="11"/>
    </i>
    <i>
      <x v="504"/>
    </i>
    <i r="1">
      <x v="1"/>
    </i>
    <i r="2">
      <x v="1"/>
    </i>
    <i r="3">
      <x v="11"/>
    </i>
    <i>
      <x v="505"/>
    </i>
    <i r="1">
      <x/>
    </i>
    <i r="2">
      <x/>
    </i>
    <i r="3">
      <x v="8"/>
    </i>
    <i>
      <x v="506"/>
    </i>
    <i r="1">
      <x v="1"/>
    </i>
    <i r="2">
      <x v="1"/>
    </i>
    <i r="3">
      <x/>
    </i>
    <i>
      <x v="507"/>
    </i>
    <i r="1">
      <x/>
    </i>
    <i r="2">
      <x v="1"/>
    </i>
    <i r="3">
      <x v="8"/>
    </i>
    <i>
      <x v="508"/>
    </i>
    <i r="1">
      <x v="1"/>
    </i>
    <i r="2">
      <x v="1"/>
    </i>
    <i r="3">
      <x v="1"/>
    </i>
    <i>
      <x v="509"/>
    </i>
    <i r="1">
      <x v="1"/>
    </i>
    <i r="2">
      <x/>
    </i>
    <i r="3">
      <x v="7"/>
    </i>
    <i>
      <x v="510"/>
    </i>
    <i r="1">
      <x v="1"/>
    </i>
    <i r="2">
      <x v="1"/>
    </i>
    <i r="3">
      <x v="10"/>
    </i>
    <i>
      <x v="511"/>
    </i>
    <i r="1">
      <x v="2"/>
    </i>
    <i r="2">
      <x v="1"/>
    </i>
    <i r="3">
      <x v="16"/>
    </i>
    <i>
      <x v="512"/>
    </i>
    <i r="1">
      <x v="1"/>
    </i>
    <i r="2">
      <x v="1"/>
    </i>
    <i r="3">
      <x v="11"/>
    </i>
    <i>
      <x v="513"/>
    </i>
    <i r="1">
      <x v="1"/>
    </i>
    <i r="2">
      <x v="1"/>
    </i>
    <i r="3">
      <x v="12"/>
    </i>
    <i>
      <x v="514"/>
    </i>
    <i r="1">
      <x/>
    </i>
    <i r="2">
      <x v="1"/>
    </i>
    <i r="3">
      <x v="8"/>
    </i>
    <i>
      <x v="515"/>
    </i>
    <i r="1">
      <x v="1"/>
    </i>
    <i r="2">
      <x v="1"/>
    </i>
    <i r="3">
      <x v="10"/>
    </i>
    <i>
      <x v="516"/>
    </i>
    <i r="1">
      <x/>
    </i>
    <i r="2">
      <x v="1"/>
    </i>
    <i r="3">
      <x v="8"/>
    </i>
    <i>
      <x v="517"/>
    </i>
    <i r="1">
      <x v="1"/>
    </i>
    <i r="2">
      <x v="1"/>
    </i>
    <i r="3">
      <x v="10"/>
    </i>
    <i>
      <x v="518"/>
    </i>
    <i r="1">
      <x v="2"/>
    </i>
    <i r="2">
      <x v="2"/>
    </i>
    <i r="3">
      <x v="4"/>
    </i>
    <i>
      <x v="519"/>
    </i>
    <i r="1">
      <x v="1"/>
    </i>
    <i r="2">
      <x v="2"/>
    </i>
    <i r="3">
      <x v="11"/>
    </i>
    <i>
      <x v="520"/>
    </i>
    <i r="1">
      <x/>
    </i>
    <i r="2">
      <x/>
    </i>
    <i r="3">
      <x v="8"/>
    </i>
    <i>
      <x v="521"/>
    </i>
    <i r="1">
      <x v="1"/>
    </i>
    <i r="2">
      <x v="1"/>
    </i>
    <i r="3">
      <x v="12"/>
    </i>
    <i>
      <x v="522"/>
    </i>
    <i r="1">
      <x v="1"/>
    </i>
    <i r="2">
      <x v="1"/>
    </i>
    <i r="3">
      <x v="6"/>
    </i>
    <i>
      <x v="523"/>
    </i>
    <i r="1">
      <x v="1"/>
    </i>
    <i r="2">
      <x/>
    </i>
    <i r="3">
      <x v="11"/>
    </i>
    <i>
      <x v="524"/>
    </i>
    <i r="1">
      <x v="1"/>
    </i>
    <i r="2">
      <x/>
    </i>
    <i r="3">
      <x v="7"/>
    </i>
    <i>
      <x v="525"/>
    </i>
    <i r="1">
      <x v="1"/>
    </i>
    <i r="2">
      <x v="2"/>
    </i>
    <i r="3">
      <x v="11"/>
    </i>
    <i>
      <x v="526"/>
    </i>
    <i r="1">
      <x v="2"/>
    </i>
    <i r="2">
      <x v="1"/>
    </i>
    <i r="3">
      <x v="4"/>
    </i>
    <i>
      <x v="527"/>
    </i>
    <i r="1">
      <x/>
    </i>
    <i r="2">
      <x v="2"/>
    </i>
    <i r="3">
      <x v="8"/>
    </i>
    <i>
      <x v="528"/>
    </i>
    <i r="1">
      <x v="1"/>
    </i>
    <i r="2">
      <x v="1"/>
    </i>
    <i r="3">
      <x v="7"/>
    </i>
    <i>
      <x v="529"/>
    </i>
    <i r="1">
      <x v="1"/>
    </i>
    <i r="2">
      <x v="1"/>
    </i>
    <i r="3">
      <x v="11"/>
    </i>
    <i>
      <x v="530"/>
    </i>
    <i r="1">
      <x v="1"/>
    </i>
    <i r="2">
      <x v="2"/>
    </i>
    <i r="3">
      <x v="10"/>
    </i>
    <i>
      <x v="531"/>
    </i>
    <i r="1">
      <x v="1"/>
    </i>
    <i r="2">
      <x v="1"/>
    </i>
    <i r="3">
      <x v="11"/>
    </i>
    <i>
      <x v="532"/>
    </i>
    <i r="1">
      <x v="1"/>
    </i>
    <i r="2">
      <x v="1"/>
    </i>
    <i r="3">
      <x v="10"/>
    </i>
    <i>
      <x v="533"/>
    </i>
    <i r="1">
      <x v="1"/>
    </i>
    <i r="2">
      <x v="1"/>
    </i>
    <i r="3">
      <x v="1"/>
    </i>
    <i>
      <x v="534"/>
    </i>
    <i r="1">
      <x v="2"/>
    </i>
    <i r="2">
      <x/>
    </i>
    <i r="3">
      <x v="16"/>
    </i>
    <i>
      <x v="535"/>
    </i>
    <i r="1">
      <x v="2"/>
    </i>
    <i r="2">
      <x v="1"/>
    </i>
    <i r="3">
      <x v="4"/>
    </i>
    <i>
      <x v="536"/>
    </i>
    <i r="1">
      <x v="2"/>
    </i>
    <i r="2">
      <x v="2"/>
    </i>
    <i r="3">
      <x v="9"/>
    </i>
    <i>
      <x v="537"/>
    </i>
    <i r="1">
      <x v="1"/>
    </i>
    <i r="2">
      <x v="1"/>
    </i>
    <i r="3">
      <x v="7"/>
    </i>
    <i>
      <x v="538"/>
    </i>
    <i r="1">
      <x/>
    </i>
    <i r="2">
      <x v="2"/>
    </i>
    <i r="3">
      <x v="8"/>
    </i>
    <i>
      <x v="539"/>
    </i>
    <i r="1">
      <x v="1"/>
    </i>
    <i r="2">
      <x v="1"/>
    </i>
    <i r="3">
      <x v="1"/>
    </i>
    <i>
      <x v="540"/>
    </i>
    <i r="1">
      <x v="1"/>
    </i>
    <i r="2">
      <x v="3"/>
    </i>
    <i r="3">
      <x v="13"/>
    </i>
    <i>
      <x v="541"/>
    </i>
    <i r="1">
      <x v="1"/>
    </i>
    <i r="2">
      <x v="1"/>
    </i>
    <i r="3">
      <x v="7"/>
    </i>
    <i>
      <x v="542"/>
    </i>
    <i r="1">
      <x v="1"/>
    </i>
    <i r="2">
      <x/>
    </i>
    <i r="3">
      <x v="1"/>
    </i>
    <i>
      <x v="543"/>
    </i>
    <i r="1">
      <x v="1"/>
    </i>
    <i r="2">
      <x v="1"/>
    </i>
    <i r="3">
      <x v="7"/>
    </i>
    <i>
      <x v="544"/>
    </i>
    <i r="1">
      <x v="1"/>
    </i>
    <i r="2">
      <x v="2"/>
    </i>
    <i r="3">
      <x v="7"/>
    </i>
    <i>
      <x v="545"/>
    </i>
    <i r="1">
      <x v="1"/>
    </i>
    <i r="2">
      <x v="2"/>
    </i>
    <i r="3">
      <x v="7"/>
    </i>
    <i>
      <x v="546"/>
    </i>
    <i r="1">
      <x v="1"/>
    </i>
    <i r="2">
      <x v="1"/>
    </i>
    <i r="3">
      <x v="7"/>
    </i>
    <i>
      <x v="547"/>
    </i>
    <i r="1">
      <x v="1"/>
    </i>
    <i r="2">
      <x v="1"/>
    </i>
    <i r="3">
      <x v="11"/>
    </i>
    <i>
      <x v="548"/>
    </i>
    <i r="1">
      <x v="1"/>
    </i>
    <i r="2">
      <x v="1"/>
    </i>
    <i r="3">
      <x v="7"/>
    </i>
    <i>
      <x v="549"/>
    </i>
    <i r="1">
      <x v="1"/>
    </i>
    <i r="2">
      <x v="1"/>
    </i>
    <i r="3">
      <x/>
    </i>
    <i>
      <x v="550"/>
    </i>
    <i r="1">
      <x v="1"/>
    </i>
    <i r="2">
      <x/>
    </i>
    <i r="3">
      <x v="6"/>
    </i>
    <i>
      <x v="551"/>
    </i>
    <i r="1">
      <x/>
    </i>
    <i r="2">
      <x v="1"/>
    </i>
    <i r="3">
      <x v="8"/>
    </i>
    <i>
      <x v="552"/>
    </i>
    <i r="1">
      <x v="1"/>
    </i>
    <i r="2">
      <x v="1"/>
    </i>
    <i r="3">
      <x v="11"/>
    </i>
    <i>
      <x v="553"/>
    </i>
    <i r="1">
      <x/>
    </i>
    <i r="2">
      <x v="1"/>
    </i>
    <i r="3">
      <x v="8"/>
    </i>
    <i>
      <x v="554"/>
    </i>
    <i r="1">
      <x/>
    </i>
    <i r="2">
      <x v="2"/>
    </i>
    <i r="3">
      <x v="8"/>
    </i>
    <i>
      <x v="555"/>
    </i>
    <i r="1">
      <x v="1"/>
    </i>
    <i r="2">
      <x v="1"/>
    </i>
    <i r="3">
      <x v="10"/>
    </i>
    <i>
      <x v="556"/>
    </i>
    <i r="1">
      <x/>
    </i>
    <i r="2">
      <x v="1"/>
    </i>
    <i r="3">
      <x v="8"/>
    </i>
    <i>
      <x v="557"/>
    </i>
    <i r="1">
      <x v="1"/>
    </i>
    <i r="2">
      <x v="1"/>
    </i>
    <i r="3">
      <x v="11"/>
    </i>
    <i>
      <x v="558"/>
    </i>
    <i r="1">
      <x v="1"/>
    </i>
    <i r="2">
      <x v="2"/>
    </i>
    <i r="3">
      <x v="7"/>
    </i>
    <i>
      <x v="559"/>
    </i>
    <i r="1">
      <x v="1"/>
    </i>
    <i r="2">
      <x v="1"/>
    </i>
    <i r="3">
      <x v="1"/>
    </i>
    <i>
      <x v="560"/>
    </i>
    <i r="1">
      <x v="1"/>
    </i>
    <i r="2">
      <x v="1"/>
    </i>
    <i r="3">
      <x v="1"/>
    </i>
    <i>
      <x v="561"/>
    </i>
    <i r="1">
      <x v="2"/>
    </i>
    <i r="2">
      <x/>
    </i>
    <i r="3">
      <x v="16"/>
    </i>
    <i>
      <x v="562"/>
    </i>
    <i r="1">
      <x/>
    </i>
    <i r="2">
      <x v="2"/>
    </i>
    <i r="3">
      <x v="8"/>
    </i>
    <i>
      <x v="563"/>
    </i>
    <i r="1">
      <x v="1"/>
    </i>
    <i r="2">
      <x v="1"/>
    </i>
    <i r="3">
      <x v="10"/>
    </i>
    <i>
      <x v="564"/>
    </i>
    <i r="1">
      <x v="1"/>
    </i>
    <i r="2">
      <x v="1"/>
    </i>
    <i r="3">
      <x v="1"/>
    </i>
    <i>
      <x v="565"/>
    </i>
    <i r="1">
      <x v="1"/>
    </i>
    <i r="2">
      <x/>
    </i>
    <i r="3">
      <x v="1"/>
    </i>
    <i>
      <x v="566"/>
    </i>
    <i r="1">
      <x v="1"/>
    </i>
    <i r="2">
      <x v="3"/>
    </i>
    <i r="3">
      <x v="1"/>
    </i>
    <i>
      <x v="567"/>
    </i>
    <i r="1">
      <x/>
    </i>
    <i r="2">
      <x/>
    </i>
    <i r="3">
      <x v="8"/>
    </i>
    <i>
      <x v="568"/>
    </i>
    <i r="1">
      <x v="1"/>
    </i>
    <i r="2">
      <x v="1"/>
    </i>
    <i r="3">
      <x v="11"/>
    </i>
    <i>
      <x v="569"/>
    </i>
    <i r="1">
      <x v="1"/>
    </i>
    <i r="2">
      <x v="2"/>
    </i>
    <i r="3">
      <x v="1"/>
    </i>
    <i>
      <x v="570"/>
    </i>
    <i r="1">
      <x v="1"/>
    </i>
    <i r="2">
      <x v="1"/>
    </i>
    <i r="3">
      <x v="7"/>
    </i>
    <i>
      <x v="571"/>
    </i>
    <i r="1">
      <x v="2"/>
    </i>
    <i r="2">
      <x v="1"/>
    </i>
    <i r="3">
      <x v="4"/>
    </i>
    <i>
      <x v="572"/>
    </i>
    <i r="1">
      <x v="1"/>
    </i>
    <i r="2">
      <x v="1"/>
    </i>
    <i r="3">
      <x v="13"/>
    </i>
    <i>
      <x v="573"/>
    </i>
    <i r="1">
      <x v="1"/>
    </i>
    <i r="2">
      <x/>
    </i>
    <i r="3">
      <x v="10"/>
    </i>
    <i>
      <x v="574"/>
    </i>
    <i r="1">
      <x v="1"/>
    </i>
    <i r="2">
      <x v="1"/>
    </i>
    <i r="3">
      <x v="7"/>
    </i>
    <i>
      <x v="575"/>
    </i>
    <i r="1">
      <x v="1"/>
    </i>
    <i r="2">
      <x v="3"/>
    </i>
    <i r="3">
      <x v="10"/>
    </i>
    <i>
      <x v="576"/>
    </i>
    <i r="1">
      <x/>
    </i>
    <i r="2">
      <x v="2"/>
    </i>
    <i r="3">
      <x v="8"/>
    </i>
    <i>
      <x v="577"/>
    </i>
    <i r="1">
      <x v="1"/>
    </i>
    <i r="2">
      <x v="2"/>
    </i>
    <i r="3">
      <x v="1"/>
    </i>
    <i>
      <x v="578"/>
    </i>
    <i r="1">
      <x v="1"/>
    </i>
    <i r="2">
      <x v="1"/>
    </i>
    <i r="3">
      <x/>
    </i>
    <i>
      <x v="579"/>
    </i>
    <i r="1">
      <x v="2"/>
    </i>
    <i r="2">
      <x v="1"/>
    </i>
    <i r="3">
      <x v="4"/>
    </i>
    <i>
      <x v="580"/>
    </i>
    <i r="1">
      <x/>
    </i>
    <i r="2">
      <x v="1"/>
    </i>
    <i r="3">
      <x v="8"/>
    </i>
    <i>
      <x v="581"/>
    </i>
    <i r="1">
      <x v="1"/>
    </i>
    <i r="2">
      <x/>
    </i>
    <i r="3">
      <x v="10"/>
    </i>
    <i>
      <x v="582"/>
    </i>
    <i r="1">
      <x v="1"/>
    </i>
    <i r="2">
      <x v="3"/>
    </i>
    <i r="3">
      <x v="12"/>
    </i>
    <i>
      <x v="583"/>
    </i>
    <i r="1">
      <x v="1"/>
    </i>
    <i r="2">
      <x v="3"/>
    </i>
    <i r="3">
      <x v="1"/>
    </i>
    <i>
      <x v="584"/>
    </i>
    <i r="1">
      <x v="2"/>
    </i>
    <i r="2">
      <x/>
    </i>
    <i r="3">
      <x v="4"/>
    </i>
    <i>
      <x v="585"/>
    </i>
    <i r="1">
      <x v="1"/>
    </i>
    <i r="2">
      <x v="3"/>
    </i>
    <i r="3">
      <x v="7"/>
    </i>
    <i>
      <x v="586"/>
    </i>
    <i r="1">
      <x/>
    </i>
    <i r="2">
      <x v="2"/>
    </i>
    <i r="3">
      <x v="8"/>
    </i>
    <i>
      <x v="587"/>
    </i>
    <i r="1">
      <x v="1"/>
    </i>
    <i r="2">
      <x v="2"/>
    </i>
    <i r="3">
      <x v="13"/>
    </i>
    <i>
      <x v="588"/>
    </i>
    <i r="1">
      <x/>
    </i>
    <i r="2">
      <x v="1"/>
    </i>
    <i r="3">
      <x v="8"/>
    </i>
    <i>
      <x v="589"/>
    </i>
    <i r="1">
      <x v="1"/>
    </i>
    <i r="2">
      <x v="1"/>
    </i>
    <i r="3">
      <x v="10"/>
    </i>
    <i>
      <x v="590"/>
    </i>
    <i r="1">
      <x v="1"/>
    </i>
    <i r="2">
      <x v="1"/>
    </i>
    <i r="3">
      <x v="10"/>
    </i>
    <i>
      <x v="591"/>
    </i>
    <i r="1">
      <x v="1"/>
    </i>
    <i r="2">
      <x v="2"/>
    </i>
    <i r="3">
      <x v="10"/>
    </i>
    <i>
      <x v="592"/>
    </i>
    <i r="1">
      <x v="1"/>
    </i>
    <i r="2">
      <x/>
    </i>
    <i r="3">
      <x v="10"/>
    </i>
    <i>
      <x v="593"/>
    </i>
    <i r="1">
      <x v="1"/>
    </i>
    <i r="2">
      <x v="2"/>
    </i>
    <i r="3">
      <x v="6"/>
    </i>
    <i>
      <x v="594"/>
    </i>
    <i r="1">
      <x/>
    </i>
    <i r="2">
      <x v="1"/>
    </i>
    <i r="3">
      <x v="8"/>
    </i>
    <i>
      <x v="595"/>
    </i>
    <i r="1">
      <x v="1"/>
    </i>
    <i r="2">
      <x v="2"/>
    </i>
    <i r="3">
      <x v="10"/>
    </i>
    <i>
      <x v="596"/>
    </i>
    <i r="1">
      <x v="2"/>
    </i>
    <i r="2">
      <x v="1"/>
    </i>
    <i r="3">
      <x v="4"/>
    </i>
    <i>
      <x v="597"/>
    </i>
    <i r="1">
      <x v="1"/>
    </i>
    <i r="2">
      <x/>
    </i>
    <i r="3">
      <x v="1"/>
    </i>
    <i>
      <x v="598"/>
    </i>
    <i r="1">
      <x v="1"/>
    </i>
    <i r="2">
      <x v="1"/>
    </i>
    <i r="3">
      <x v="11"/>
    </i>
    <i>
      <x v="599"/>
    </i>
    <i r="1">
      <x v="1"/>
    </i>
    <i r="2">
      <x v="2"/>
    </i>
    <i r="3">
      <x v="14"/>
    </i>
    <i>
      <x v="600"/>
    </i>
    <i r="1">
      <x v="1"/>
    </i>
    <i r="2">
      <x/>
    </i>
    <i r="3">
      <x v="1"/>
    </i>
    <i>
      <x v="601"/>
    </i>
    <i r="1">
      <x v="1"/>
    </i>
    <i r="2">
      <x v="1"/>
    </i>
    <i r="3">
      <x v="7"/>
    </i>
    <i>
      <x v="602"/>
    </i>
    <i r="1">
      <x v="1"/>
    </i>
    <i r="2">
      <x v="1"/>
    </i>
    <i r="3">
      <x v="10"/>
    </i>
    <i>
      <x v="603"/>
    </i>
    <i r="1">
      <x v="1"/>
    </i>
    <i r="2">
      <x v="1"/>
    </i>
    <i r="3">
      <x v="7"/>
    </i>
    <i>
      <x v="604"/>
    </i>
    <i r="1">
      <x v="1"/>
    </i>
    <i r="2">
      <x v="1"/>
    </i>
    <i r="3">
      <x v="14"/>
    </i>
    <i>
      <x v="605"/>
    </i>
    <i r="1">
      <x v="2"/>
    </i>
    <i r="2">
      <x v="1"/>
    </i>
    <i r="3">
      <x v="16"/>
    </i>
    <i>
      <x v="606"/>
    </i>
    <i r="1">
      <x/>
    </i>
    <i r="2">
      <x v="1"/>
    </i>
    <i r="3">
      <x v="8"/>
    </i>
    <i>
      <x v="607"/>
    </i>
    <i r="1">
      <x v="1"/>
    </i>
    <i r="2">
      <x v="1"/>
    </i>
    <i r="3">
      <x v="10"/>
    </i>
    <i>
      <x v="608"/>
    </i>
    <i r="1">
      <x v="1"/>
    </i>
    <i r="2">
      <x v="1"/>
    </i>
    <i r="3">
      <x v="6"/>
    </i>
    <i>
      <x v="609"/>
    </i>
    <i r="1">
      <x/>
    </i>
    <i r="2">
      <x/>
    </i>
    <i r="3">
      <x v="3"/>
    </i>
    <i>
      <x v="610"/>
    </i>
    <i r="1">
      <x v="1"/>
    </i>
    <i r="2">
      <x/>
    </i>
    <i r="3">
      <x v="11"/>
    </i>
    <i>
      <x v="611"/>
    </i>
    <i r="1">
      <x v="2"/>
    </i>
    <i r="2">
      <x v="1"/>
    </i>
    <i r="3">
      <x v="4"/>
    </i>
    <i>
      <x v="612"/>
    </i>
    <i r="1">
      <x v="1"/>
    </i>
    <i r="2">
      <x v="1"/>
    </i>
    <i r="3">
      <x/>
    </i>
    <i>
      <x v="613"/>
    </i>
    <i r="1">
      <x v="1"/>
    </i>
    <i r="2">
      <x v="1"/>
    </i>
    <i r="3">
      <x/>
    </i>
    <i>
      <x v="614"/>
    </i>
    <i r="1">
      <x v="1"/>
    </i>
    <i r="2">
      <x v="2"/>
    </i>
    <i r="3">
      <x v="1"/>
    </i>
    <i>
      <x v="615"/>
    </i>
    <i r="1">
      <x v="1"/>
    </i>
    <i r="2">
      <x v="1"/>
    </i>
    <i r="3">
      <x v="6"/>
    </i>
    <i>
      <x v="616"/>
    </i>
    <i r="1">
      <x v="1"/>
    </i>
    <i r="2">
      <x v="1"/>
    </i>
    <i r="3">
      <x v="10"/>
    </i>
    <i>
      <x v="617"/>
    </i>
    <i r="1">
      <x v="2"/>
    </i>
    <i r="2">
      <x v="1"/>
    </i>
    <i r="3">
      <x v="16"/>
    </i>
    <i>
      <x v="618"/>
    </i>
    <i r="1">
      <x v="1"/>
    </i>
    <i r="2">
      <x v="1"/>
    </i>
    <i r="3">
      <x v="7"/>
    </i>
    <i>
      <x v="619"/>
    </i>
    <i r="1">
      <x/>
    </i>
    <i r="2">
      <x v="1"/>
    </i>
    <i r="3">
      <x v="3"/>
    </i>
    <i>
      <x v="620"/>
    </i>
    <i r="1">
      <x v="1"/>
    </i>
    <i r="2">
      <x v="1"/>
    </i>
    <i r="3">
      <x v="10"/>
    </i>
    <i>
      <x v="621"/>
    </i>
    <i r="1">
      <x v="1"/>
    </i>
    <i r="2">
      <x v="1"/>
    </i>
    <i r="3">
      <x v="7"/>
    </i>
    <i>
      <x v="622"/>
    </i>
    <i r="1">
      <x v="1"/>
    </i>
    <i r="2">
      <x v="2"/>
    </i>
    <i r="3">
      <x v="1"/>
    </i>
    <i>
      <x v="623"/>
    </i>
    <i r="1">
      <x v="1"/>
    </i>
    <i r="2">
      <x v="2"/>
    </i>
    <i r="3">
      <x v="6"/>
    </i>
    <i>
      <x v="624"/>
    </i>
    <i r="1">
      <x v="1"/>
    </i>
    <i r="2">
      <x v="1"/>
    </i>
    <i r="3">
      <x v="10"/>
    </i>
    <i>
      <x v="625"/>
    </i>
    <i r="1">
      <x v="2"/>
    </i>
    <i r="2">
      <x v="2"/>
    </i>
    <i r="3">
      <x v="16"/>
    </i>
    <i>
      <x v="626"/>
    </i>
    <i r="1">
      <x v="2"/>
    </i>
    <i r="2">
      <x v="1"/>
    </i>
    <i r="3">
      <x v="4"/>
    </i>
    <i>
      <x v="627"/>
    </i>
    <i r="1">
      <x/>
    </i>
    <i r="2">
      <x/>
    </i>
    <i r="3">
      <x v="8"/>
    </i>
    <i>
      <x v="628"/>
    </i>
    <i r="1">
      <x v="2"/>
    </i>
    <i r="2">
      <x/>
    </i>
    <i r="3">
      <x v="16"/>
    </i>
    <i>
      <x v="629"/>
    </i>
    <i r="1">
      <x v="1"/>
    </i>
    <i r="2">
      <x v="1"/>
    </i>
    <i r="3">
      <x v="1"/>
    </i>
    <i>
      <x v="630"/>
    </i>
    <i r="1">
      <x v="1"/>
    </i>
    <i r="2">
      <x v="1"/>
    </i>
    <i r="3">
      <x v="7"/>
    </i>
    <i>
      <x v="631"/>
    </i>
    <i r="1">
      <x v="2"/>
    </i>
    <i r="2">
      <x v="1"/>
    </i>
    <i r="3">
      <x v="16"/>
    </i>
    <i>
      <x v="632"/>
    </i>
    <i r="1">
      <x v="2"/>
    </i>
    <i r="2">
      <x v="1"/>
    </i>
    <i r="3">
      <x v="4"/>
    </i>
    <i>
      <x v="633"/>
    </i>
    <i r="1">
      <x v="1"/>
    </i>
    <i r="2">
      <x v="1"/>
    </i>
    <i r="3">
      <x v="10"/>
    </i>
    <i>
      <x v="634"/>
    </i>
    <i r="1">
      <x v="1"/>
    </i>
    <i r="2">
      <x v="1"/>
    </i>
    <i r="3">
      <x v="11"/>
    </i>
    <i>
      <x v="635"/>
    </i>
    <i r="1">
      <x v="2"/>
    </i>
    <i r="2">
      <x v="1"/>
    </i>
    <i r="3">
      <x v="4"/>
    </i>
    <i>
      <x v="636"/>
    </i>
    <i r="1">
      <x v="1"/>
    </i>
    <i r="2">
      <x v="1"/>
    </i>
    <i r="3">
      <x v="7"/>
    </i>
    <i>
      <x v="637"/>
    </i>
    <i r="1">
      <x v="2"/>
    </i>
    <i r="2">
      <x v="1"/>
    </i>
    <i r="3">
      <x v="16"/>
    </i>
    <i>
      <x v="638"/>
    </i>
    <i r="1">
      <x v="2"/>
    </i>
    <i r="2">
      <x/>
    </i>
    <i r="3">
      <x v="16"/>
    </i>
    <i>
      <x v="639"/>
    </i>
    <i r="1">
      <x v="1"/>
    </i>
    <i r="2">
      <x v="1"/>
    </i>
    <i r="3">
      <x v="11"/>
    </i>
    <i>
      <x v="640"/>
    </i>
    <i r="1">
      <x v="1"/>
    </i>
    <i r="2">
      <x v="1"/>
    </i>
    <i r="3">
      <x v="10"/>
    </i>
    <i>
      <x v="641"/>
    </i>
    <i r="1">
      <x v="1"/>
    </i>
    <i r="2">
      <x v="2"/>
    </i>
    <i r="3">
      <x v="6"/>
    </i>
    <i>
      <x v="642"/>
    </i>
    <i r="1">
      <x v="1"/>
    </i>
    <i r="2">
      <x v="1"/>
    </i>
    <i r="3">
      <x v="10"/>
    </i>
    <i>
      <x v="643"/>
    </i>
    <i r="1">
      <x v="2"/>
    </i>
    <i r="2">
      <x v="1"/>
    </i>
    <i r="3">
      <x v="4"/>
    </i>
    <i>
      <x v="644"/>
    </i>
    <i r="1">
      <x v="2"/>
    </i>
    <i r="2">
      <x/>
    </i>
    <i r="3">
      <x v="16"/>
    </i>
    <i>
      <x v="645"/>
    </i>
    <i r="1">
      <x v="1"/>
    </i>
    <i r="2">
      <x/>
    </i>
    <i r="3">
      <x v="10"/>
    </i>
    <i>
      <x v="646"/>
    </i>
    <i r="1">
      <x v="1"/>
    </i>
    <i r="2">
      <x v="2"/>
    </i>
    <i r="3">
      <x v="1"/>
    </i>
    <i>
      <x v="647"/>
    </i>
    <i r="1">
      <x/>
    </i>
    <i r="2">
      <x v="1"/>
    </i>
    <i r="3">
      <x v="8"/>
    </i>
    <i>
      <x v="648"/>
    </i>
    <i r="1">
      <x v="2"/>
    </i>
    <i r="2">
      <x v="2"/>
    </i>
    <i r="3">
      <x v="16"/>
    </i>
    <i>
      <x v="649"/>
    </i>
    <i r="1">
      <x v="2"/>
    </i>
    <i r="2">
      <x/>
    </i>
    <i r="3">
      <x v="4"/>
    </i>
    <i>
      <x v="650"/>
    </i>
    <i r="1">
      <x v="2"/>
    </i>
    <i r="2">
      <x v="2"/>
    </i>
    <i r="3">
      <x v="16"/>
    </i>
    <i>
      <x v="651"/>
    </i>
    <i r="1">
      <x/>
    </i>
    <i r="2">
      <x v="2"/>
    </i>
    <i r="3">
      <x v="8"/>
    </i>
    <i>
      <x v="652"/>
    </i>
    <i r="1">
      <x/>
    </i>
    <i r="2">
      <x v="1"/>
    </i>
    <i r="3">
      <x v="8"/>
    </i>
    <i>
      <x v="653"/>
    </i>
    <i r="1">
      <x v="1"/>
    </i>
    <i r="2">
      <x v="1"/>
    </i>
    <i r="3">
      <x v="11"/>
    </i>
    <i>
      <x v="654"/>
    </i>
    <i r="1">
      <x v="1"/>
    </i>
    <i r="2">
      <x v="1"/>
    </i>
    <i r="3">
      <x v="1"/>
    </i>
    <i>
      <x v="655"/>
    </i>
    <i r="1">
      <x/>
    </i>
    <i r="2">
      <x v="1"/>
    </i>
    <i r="3">
      <x v="15"/>
    </i>
    <i>
      <x v="656"/>
    </i>
    <i r="1">
      <x/>
    </i>
    <i r="2">
      <x v="2"/>
    </i>
    <i r="3">
      <x v="8"/>
    </i>
    <i>
      <x v="657"/>
    </i>
    <i r="1">
      <x v="1"/>
    </i>
    <i r="2">
      <x v="1"/>
    </i>
    <i r="3">
      <x v="6"/>
    </i>
    <i>
      <x v="658"/>
    </i>
    <i r="1">
      <x v="1"/>
    </i>
    <i r="2">
      <x/>
    </i>
    <i r="3">
      <x v="6"/>
    </i>
    <i>
      <x v="659"/>
    </i>
    <i r="1">
      <x v="1"/>
    </i>
    <i r="2">
      <x/>
    </i>
    <i r="3">
      <x/>
    </i>
    <i>
      <x v="660"/>
    </i>
    <i r="1">
      <x v="1"/>
    </i>
    <i r="2">
      <x v="2"/>
    </i>
    <i r="3">
      <x v="6"/>
    </i>
    <i>
      <x v="661"/>
    </i>
    <i r="1">
      <x v="2"/>
    </i>
    <i r="2">
      <x v="1"/>
    </i>
    <i r="3">
      <x v="9"/>
    </i>
    <i>
      <x v="662"/>
    </i>
    <i r="1">
      <x/>
    </i>
    <i r="2">
      <x v="2"/>
    </i>
    <i r="3">
      <x v="8"/>
    </i>
    <i>
      <x v="663"/>
    </i>
    <i r="1">
      <x v="1"/>
    </i>
    <i r="2">
      <x v="1"/>
    </i>
    <i r="3">
      <x/>
    </i>
    <i>
      <x v="664"/>
    </i>
    <i r="1">
      <x/>
    </i>
    <i r="2">
      <x v="1"/>
    </i>
    <i r="3">
      <x v="8"/>
    </i>
    <i>
      <x v="665"/>
    </i>
    <i r="1">
      <x v="1"/>
    </i>
    <i r="2">
      <x/>
    </i>
    <i r="3">
      <x v="6"/>
    </i>
    <i>
      <x v="666"/>
    </i>
    <i r="1">
      <x v="1"/>
    </i>
    <i r="2">
      <x v="1"/>
    </i>
    <i r="3">
      <x v="1"/>
    </i>
    <i>
      <x v="667"/>
    </i>
    <i r="1">
      <x v="1"/>
    </i>
    <i r="2">
      <x v="1"/>
    </i>
    <i r="3">
      <x v="11"/>
    </i>
    <i>
      <x v="668"/>
    </i>
    <i r="1">
      <x v="2"/>
    </i>
    <i r="2">
      <x v="1"/>
    </i>
    <i r="3">
      <x v="4"/>
    </i>
    <i>
      <x v="669"/>
    </i>
    <i r="1">
      <x/>
    </i>
    <i r="2">
      <x v="3"/>
    </i>
    <i r="3">
      <x v="8"/>
    </i>
    <i>
      <x v="670"/>
    </i>
    <i r="1">
      <x v="1"/>
    </i>
    <i r="2">
      <x v="1"/>
    </i>
    <i r="3">
      <x v="14"/>
    </i>
    <i>
      <x v="671"/>
    </i>
    <i r="1">
      <x v="2"/>
    </i>
    <i r="2">
      <x/>
    </i>
    <i r="3">
      <x v="16"/>
    </i>
    <i>
      <x v="672"/>
    </i>
    <i r="1">
      <x v="2"/>
    </i>
    <i r="2">
      <x v="1"/>
    </i>
    <i r="3">
      <x v="4"/>
    </i>
    <i>
      <x v="673"/>
    </i>
    <i r="1">
      <x v="1"/>
    </i>
    <i r="2">
      <x v="1"/>
    </i>
    <i r="3">
      <x v="10"/>
    </i>
    <i>
      <x v="674"/>
    </i>
    <i r="1">
      <x v="2"/>
    </i>
    <i r="2">
      <x v="2"/>
    </i>
    <i r="3">
      <x v="16"/>
    </i>
    <i>
      <x v="675"/>
    </i>
    <i r="1">
      <x/>
    </i>
    <i r="2">
      <x v="1"/>
    </i>
    <i r="3">
      <x v="8"/>
    </i>
    <i>
      <x v="676"/>
    </i>
    <i r="1">
      <x v="1"/>
    </i>
    <i r="2">
      <x v="1"/>
    </i>
    <i r="3">
      <x v="1"/>
    </i>
    <i>
      <x v="677"/>
    </i>
    <i r="1">
      <x v="2"/>
    </i>
    <i r="2">
      <x v="1"/>
    </i>
    <i r="3">
      <x v="16"/>
    </i>
    <i>
      <x v="678"/>
    </i>
    <i r="1">
      <x/>
    </i>
    <i r="2">
      <x/>
    </i>
    <i r="3">
      <x v="8"/>
    </i>
    <i>
      <x v="679"/>
    </i>
    <i r="1">
      <x/>
    </i>
    <i r="2">
      <x v="1"/>
    </i>
    <i r="3">
      <x v="3"/>
    </i>
    <i>
      <x v="680"/>
    </i>
    <i r="1">
      <x v="2"/>
    </i>
    <i r="2">
      <x v="1"/>
    </i>
    <i r="3">
      <x v="16"/>
    </i>
    <i>
      <x v="681"/>
    </i>
    <i r="1">
      <x v="2"/>
    </i>
    <i r="2">
      <x v="1"/>
    </i>
    <i r="3">
      <x v="4"/>
    </i>
    <i>
      <x v="682"/>
    </i>
    <i r="1">
      <x v="1"/>
    </i>
    <i r="2">
      <x v="1"/>
    </i>
    <i r="3">
      <x v="11"/>
    </i>
    <i>
      <x v="683"/>
    </i>
    <i r="1">
      <x v="1"/>
    </i>
    <i r="2">
      <x v="2"/>
    </i>
    <i r="3">
      <x v="10"/>
    </i>
    <i>
      <x v="684"/>
    </i>
    <i r="1">
      <x/>
    </i>
    <i r="2">
      <x v="2"/>
    </i>
    <i r="3">
      <x v="8"/>
    </i>
    <i>
      <x v="685"/>
    </i>
    <i r="1">
      <x v="2"/>
    </i>
    <i r="2">
      <x v="2"/>
    </i>
    <i r="3">
      <x v="9"/>
    </i>
    <i>
      <x v="686"/>
    </i>
    <i r="1">
      <x v="1"/>
    </i>
    <i r="2">
      <x v="3"/>
    </i>
    <i r="3">
      <x v="1"/>
    </i>
    <i>
      <x v="687"/>
    </i>
    <i r="1">
      <x v="2"/>
    </i>
    <i r="2">
      <x v="1"/>
    </i>
    <i r="3">
      <x v="16"/>
    </i>
    <i>
      <x v="688"/>
    </i>
    <i r="1">
      <x v="2"/>
    </i>
    <i r="2">
      <x/>
    </i>
    <i r="3">
      <x v="16"/>
    </i>
    <i>
      <x v="689"/>
    </i>
    <i r="1">
      <x v="2"/>
    </i>
    <i r="2">
      <x v="2"/>
    </i>
    <i r="3">
      <x v="4"/>
    </i>
    <i>
      <x v="690"/>
    </i>
    <i r="1">
      <x v="2"/>
    </i>
    <i r="2">
      <x v="1"/>
    </i>
    <i r="3">
      <x v="16"/>
    </i>
    <i>
      <x v="691"/>
    </i>
    <i r="1">
      <x v="2"/>
    </i>
    <i r="2">
      <x v="1"/>
    </i>
    <i r="3">
      <x v="9"/>
    </i>
    <i>
      <x v="692"/>
    </i>
    <i r="1">
      <x v="1"/>
    </i>
    <i r="2">
      <x v="2"/>
    </i>
    <i r="3">
      <x v="1"/>
    </i>
    <i>
      <x v="693"/>
    </i>
    <i r="1">
      <x v="1"/>
    </i>
    <i r="2">
      <x v="1"/>
    </i>
    <i r="3">
      <x v="1"/>
    </i>
    <i>
      <x v="694"/>
    </i>
    <i r="1">
      <x/>
    </i>
    <i r="2">
      <x v="1"/>
    </i>
    <i r="3">
      <x v="8"/>
    </i>
    <i>
      <x v="695"/>
    </i>
    <i r="1">
      <x v="1"/>
    </i>
    <i r="2">
      <x v="2"/>
    </i>
    <i r="3">
      <x v="10"/>
    </i>
    <i>
      <x v="696"/>
    </i>
    <i r="1">
      <x v="1"/>
    </i>
    <i r="2">
      <x v="1"/>
    </i>
    <i r="3">
      <x v="10"/>
    </i>
    <i>
      <x v="697"/>
    </i>
    <i r="1">
      <x v="1"/>
    </i>
    <i r="2">
      <x v="1"/>
    </i>
    <i r="3">
      <x v="11"/>
    </i>
    <i>
      <x v="698"/>
    </i>
    <i r="1">
      <x/>
    </i>
    <i r="2">
      <x v="2"/>
    </i>
    <i r="3">
      <x v="3"/>
    </i>
    <i>
      <x v="699"/>
    </i>
    <i r="1">
      <x v="1"/>
    </i>
    <i r="2">
      <x/>
    </i>
    <i r="3">
      <x v="1"/>
    </i>
    <i>
      <x v="700"/>
    </i>
    <i r="1">
      <x v="1"/>
    </i>
    <i r="2">
      <x v="3"/>
    </i>
    <i r="3">
      <x v="14"/>
    </i>
    <i>
      <x v="701"/>
    </i>
    <i r="1">
      <x v="2"/>
    </i>
    <i r="2">
      <x/>
    </i>
    <i r="3">
      <x v="4"/>
    </i>
    <i>
      <x v="702"/>
    </i>
    <i r="1">
      <x v="2"/>
    </i>
    <i r="2">
      <x v="1"/>
    </i>
    <i r="3">
      <x v="16"/>
    </i>
    <i>
      <x v="703"/>
    </i>
    <i r="1">
      <x/>
    </i>
    <i r="2">
      <x v="2"/>
    </i>
    <i r="3">
      <x v="8"/>
    </i>
    <i>
      <x v="704"/>
    </i>
    <i r="1">
      <x v="1"/>
    </i>
    <i r="2">
      <x/>
    </i>
    <i r="3">
      <x v="6"/>
    </i>
    <i>
      <x v="705"/>
    </i>
    <i r="1">
      <x v="2"/>
    </i>
    <i r="2">
      <x v="2"/>
    </i>
    <i r="3">
      <x v="4"/>
    </i>
    <i>
      <x v="706"/>
    </i>
    <i r="1">
      <x v="2"/>
    </i>
    <i r="2">
      <x v="3"/>
    </i>
    <i r="3">
      <x v="4"/>
    </i>
    <i>
      <x v="707"/>
    </i>
    <i r="1">
      <x v="1"/>
    </i>
    <i r="2">
      <x/>
    </i>
    <i r="3">
      <x v="10"/>
    </i>
    <i>
      <x v="708"/>
    </i>
    <i r="1">
      <x v="1"/>
    </i>
    <i r="2">
      <x/>
    </i>
    <i r="3">
      <x v="10"/>
    </i>
    <i>
      <x v="709"/>
    </i>
    <i r="1">
      <x v="1"/>
    </i>
    <i r="2">
      <x v="2"/>
    </i>
    <i r="3">
      <x v="1"/>
    </i>
    <i>
      <x v="710"/>
    </i>
    <i r="1">
      <x v="1"/>
    </i>
    <i r="2">
      <x v="1"/>
    </i>
    <i r="3">
      <x/>
    </i>
    <i>
      <x v="711"/>
    </i>
    <i r="1">
      <x v="2"/>
    </i>
    <i r="2">
      <x v="1"/>
    </i>
    <i r="3">
      <x v="16"/>
    </i>
    <i>
      <x v="712"/>
    </i>
    <i r="1">
      <x v="2"/>
    </i>
    <i r="2">
      <x v="1"/>
    </i>
    <i r="3">
      <x v="4"/>
    </i>
    <i>
      <x v="713"/>
    </i>
    <i r="1">
      <x v="1"/>
    </i>
    <i r="2">
      <x v="2"/>
    </i>
    <i r="3">
      <x v="14"/>
    </i>
    <i>
      <x v="714"/>
    </i>
    <i r="1">
      <x v="1"/>
    </i>
    <i r="2">
      <x v="2"/>
    </i>
    <i r="3">
      <x v="1"/>
    </i>
    <i>
      <x v="715"/>
    </i>
    <i r="1">
      <x v="2"/>
    </i>
    <i r="2">
      <x v="2"/>
    </i>
    <i r="3">
      <x v="5"/>
    </i>
    <i>
      <x v="716"/>
    </i>
    <i r="1">
      <x v="2"/>
    </i>
    <i r="2">
      <x v="2"/>
    </i>
    <i r="3">
      <x v="4"/>
    </i>
    <i>
      <x v="717"/>
    </i>
    <i r="1">
      <x v="2"/>
    </i>
    <i r="2">
      <x v="3"/>
    </i>
    <i r="3">
      <x v="16"/>
    </i>
    <i>
      <x v="718"/>
    </i>
    <i r="1">
      <x/>
    </i>
    <i r="2">
      <x v="2"/>
    </i>
    <i r="3">
      <x v="8"/>
    </i>
    <i>
      <x v="719"/>
    </i>
    <i r="1">
      <x/>
    </i>
    <i r="2">
      <x v="1"/>
    </i>
    <i r="3">
      <x v="8"/>
    </i>
    <i>
      <x v="720"/>
    </i>
    <i r="1">
      <x v="2"/>
    </i>
    <i r="2">
      <x v="1"/>
    </i>
    <i r="3">
      <x v="9"/>
    </i>
    <i>
      <x v="721"/>
    </i>
    <i r="1">
      <x v="2"/>
    </i>
    <i r="2">
      <x/>
    </i>
    <i r="3">
      <x v="16"/>
    </i>
    <i>
      <x v="722"/>
    </i>
    <i r="1">
      <x v="1"/>
    </i>
    <i r="2">
      <x v="2"/>
    </i>
    <i r="3">
      <x v="10"/>
    </i>
    <i>
      <x v="723"/>
    </i>
    <i r="1">
      <x v="2"/>
    </i>
    <i r="2">
      <x/>
    </i>
    <i r="3">
      <x v="16"/>
    </i>
    <i>
      <x v="724"/>
    </i>
    <i r="1">
      <x v="1"/>
    </i>
    <i r="2">
      <x v="1"/>
    </i>
    <i r="3">
      <x/>
    </i>
    <i>
      <x v="725"/>
    </i>
    <i r="1">
      <x v="1"/>
    </i>
    <i r="2">
      <x/>
    </i>
    <i r="3">
      <x v="6"/>
    </i>
    <i>
      <x v="726"/>
    </i>
    <i r="1">
      <x v="1"/>
    </i>
    <i r="2">
      <x v="2"/>
    </i>
    <i r="3">
      <x v="1"/>
    </i>
    <i>
      <x v="727"/>
    </i>
    <i r="1">
      <x v="2"/>
    </i>
    <i r="2">
      <x v="3"/>
    </i>
    <i r="3">
      <x v="16"/>
    </i>
    <i>
      <x v="728"/>
    </i>
    <i r="1">
      <x v="1"/>
    </i>
    <i r="2">
      <x v="2"/>
    </i>
    <i r="3">
      <x v="6"/>
    </i>
    <i>
      <x v="729"/>
    </i>
    <i r="1">
      <x v="2"/>
    </i>
    <i r="2">
      <x v="1"/>
    </i>
    <i r="3">
      <x v="16"/>
    </i>
    <i>
      <x v="730"/>
    </i>
    <i r="1">
      <x v="1"/>
    </i>
    <i r="2">
      <x v="3"/>
    </i>
    <i r="3">
      <x v="10"/>
    </i>
    <i>
      <x v="731"/>
    </i>
    <i r="1">
      <x v="1"/>
    </i>
    <i r="2">
      <x/>
    </i>
    <i r="3">
      <x v="10"/>
    </i>
    <i>
      <x v="732"/>
    </i>
    <i r="1">
      <x v="1"/>
    </i>
    <i r="2">
      <x v="1"/>
    </i>
    <i r="3">
      <x/>
    </i>
    <i>
      <x v="733"/>
    </i>
    <i r="1">
      <x v="2"/>
    </i>
    <i r="2">
      <x v="1"/>
    </i>
    <i r="3">
      <x v="16"/>
    </i>
    <i>
      <x v="734"/>
    </i>
    <i r="1">
      <x v="2"/>
    </i>
    <i r="2">
      <x v="1"/>
    </i>
    <i r="3">
      <x v="9"/>
    </i>
    <i>
      <x v="735"/>
    </i>
    <i r="1">
      <x v="2"/>
    </i>
    <i r="2">
      <x v="1"/>
    </i>
    <i r="3">
      <x v="16"/>
    </i>
    <i>
      <x v="736"/>
    </i>
    <i r="1">
      <x v="2"/>
    </i>
    <i r="2">
      <x v="1"/>
    </i>
    <i r="3">
      <x v="16"/>
    </i>
    <i>
      <x v="737"/>
    </i>
    <i r="1">
      <x v="2"/>
    </i>
    <i r="2">
      <x v="1"/>
    </i>
    <i r="3">
      <x v="16"/>
    </i>
    <i>
      <x v="738"/>
    </i>
    <i r="1">
      <x v="1"/>
    </i>
    <i r="2">
      <x v="1"/>
    </i>
    <i r="3">
      <x v="6"/>
    </i>
    <i>
      <x v="739"/>
    </i>
    <i r="1">
      <x/>
    </i>
    <i r="2">
      <x v="1"/>
    </i>
    <i r="3">
      <x v="3"/>
    </i>
    <i>
      <x v="740"/>
    </i>
    <i r="1">
      <x v="2"/>
    </i>
    <i r="2">
      <x v="1"/>
    </i>
    <i r="3">
      <x v="16"/>
    </i>
    <i>
      <x v="741"/>
    </i>
    <i r="1">
      <x v="2"/>
    </i>
    <i r="2">
      <x v="2"/>
    </i>
    <i r="3">
      <x v="16"/>
    </i>
    <i>
      <x v="742"/>
    </i>
    <i r="1">
      <x v="2"/>
    </i>
    <i r="2">
      <x v="1"/>
    </i>
    <i r="3">
      <x v="4"/>
    </i>
    <i>
      <x v="743"/>
    </i>
    <i r="1">
      <x v="1"/>
    </i>
    <i r="2">
      <x v="2"/>
    </i>
    <i r="3">
      <x/>
    </i>
    <i>
      <x v="744"/>
    </i>
    <i r="1">
      <x v="2"/>
    </i>
    <i r="2">
      <x/>
    </i>
    <i r="3">
      <x v="9"/>
    </i>
    <i>
      <x v="745"/>
    </i>
    <i r="1">
      <x v="2"/>
    </i>
    <i r="2">
      <x/>
    </i>
    <i r="3">
      <x v="4"/>
    </i>
    <i>
      <x v="746"/>
    </i>
    <i r="1">
      <x v="1"/>
    </i>
    <i r="2">
      <x v="2"/>
    </i>
    <i r="3">
      <x/>
    </i>
    <i>
      <x v="747"/>
    </i>
    <i r="1">
      <x/>
    </i>
    <i r="2">
      <x v="1"/>
    </i>
    <i r="3">
      <x v="3"/>
    </i>
    <i>
      <x v="748"/>
    </i>
    <i r="1">
      <x v="1"/>
    </i>
    <i r="2">
      <x v="1"/>
    </i>
    <i r="3">
      <x v="1"/>
    </i>
    <i>
      <x v="749"/>
    </i>
    <i r="1">
      <x v="2"/>
    </i>
    <i r="2">
      <x/>
    </i>
    <i r="3">
      <x v="4"/>
    </i>
    <i>
      <x v="750"/>
    </i>
    <i r="1">
      <x/>
    </i>
    <i r="2">
      <x v="1"/>
    </i>
    <i r="3">
      <x v="8"/>
    </i>
    <i>
      <x v="751"/>
    </i>
    <i r="1">
      <x v="2"/>
    </i>
    <i r="2">
      <x/>
    </i>
    <i r="3">
      <x v="16"/>
    </i>
    <i>
      <x v="752"/>
    </i>
    <i r="1">
      <x v="1"/>
    </i>
    <i r="2">
      <x v="2"/>
    </i>
    <i r="3">
      <x v="1"/>
    </i>
    <i>
      <x v="753"/>
    </i>
    <i r="1">
      <x v="1"/>
    </i>
    <i r="2">
      <x v="1"/>
    </i>
    <i r="3">
      <x v="1"/>
    </i>
    <i>
      <x v="754"/>
    </i>
    <i r="1">
      <x v="1"/>
    </i>
    <i r="2">
      <x v="2"/>
    </i>
    <i r="3">
      <x/>
    </i>
    <i>
      <x v="755"/>
    </i>
    <i r="1">
      <x v="1"/>
    </i>
    <i r="2">
      <x/>
    </i>
    <i r="3">
      <x v="1"/>
    </i>
    <i>
      <x v="756"/>
    </i>
    <i r="1">
      <x v="2"/>
    </i>
    <i r="2">
      <x v="1"/>
    </i>
    <i r="3">
      <x v="16"/>
    </i>
    <i>
      <x v="757"/>
    </i>
    <i r="1">
      <x v="1"/>
    </i>
    <i r="2">
      <x v="1"/>
    </i>
    <i r="3">
      <x v="10"/>
    </i>
    <i>
      <x v="758"/>
    </i>
    <i r="1">
      <x/>
    </i>
    <i r="2">
      <x v="1"/>
    </i>
    <i r="3">
      <x v="8"/>
    </i>
    <i>
      <x v="759"/>
    </i>
    <i r="1">
      <x v="1"/>
    </i>
    <i r="2">
      <x v="3"/>
    </i>
    <i r="3">
      <x/>
    </i>
    <i>
      <x v="760"/>
    </i>
    <i r="1">
      <x v="1"/>
    </i>
    <i r="2">
      <x v="1"/>
    </i>
    <i r="3">
      <x v="14"/>
    </i>
    <i>
      <x v="761"/>
    </i>
    <i r="1">
      <x v="2"/>
    </i>
    <i r="2">
      <x/>
    </i>
    <i r="3">
      <x v="4"/>
    </i>
    <i>
      <x v="762"/>
    </i>
    <i r="1">
      <x v="1"/>
    </i>
    <i r="2">
      <x v="1"/>
    </i>
    <i r="3">
      <x v="1"/>
    </i>
    <i>
      <x v="763"/>
    </i>
    <i r="1">
      <x/>
    </i>
    <i r="2">
      <x/>
    </i>
    <i r="3">
      <x v="3"/>
    </i>
    <i>
      <x v="764"/>
    </i>
    <i r="1">
      <x v="2"/>
    </i>
    <i r="2">
      <x v="1"/>
    </i>
    <i r="3">
      <x v="16"/>
    </i>
    <i>
      <x v="765"/>
    </i>
    <i r="1">
      <x/>
    </i>
    <i r="2">
      <x v="2"/>
    </i>
    <i r="3">
      <x v="8"/>
    </i>
    <i>
      <x v="766"/>
    </i>
    <i r="1">
      <x/>
    </i>
    <i r="2">
      <x/>
    </i>
    <i r="3">
      <x v="15"/>
    </i>
    <i>
      <x v="767"/>
    </i>
    <i r="1">
      <x/>
    </i>
    <i r="2">
      <x/>
    </i>
    <i r="3">
      <x v="8"/>
    </i>
    <i>
      <x v="768"/>
    </i>
    <i r="1">
      <x v="2"/>
    </i>
    <i r="2">
      <x/>
    </i>
    <i r="3">
      <x v="9"/>
    </i>
    <i>
      <x v="769"/>
    </i>
    <i r="1">
      <x v="2"/>
    </i>
    <i r="2">
      <x v="2"/>
    </i>
    <i r="3">
      <x v="9"/>
    </i>
    <i>
      <x v="770"/>
    </i>
    <i r="1">
      <x/>
    </i>
    <i r="2">
      <x/>
    </i>
    <i r="3">
      <x v="8"/>
    </i>
    <i>
      <x v="771"/>
    </i>
    <i r="1">
      <x/>
    </i>
    <i r="2">
      <x v="2"/>
    </i>
    <i r="3">
      <x v="3"/>
    </i>
    <i>
      <x v="772"/>
    </i>
    <i r="1">
      <x v="1"/>
    </i>
    <i r="2">
      <x v="1"/>
    </i>
    <i r="3">
      <x v="10"/>
    </i>
    <i>
      <x v="773"/>
    </i>
    <i r="1">
      <x v="2"/>
    </i>
    <i r="2">
      <x v="2"/>
    </i>
    <i r="3">
      <x v="16"/>
    </i>
    <i>
      <x v="774"/>
    </i>
    <i r="1">
      <x/>
    </i>
    <i r="2">
      <x v="2"/>
    </i>
    <i r="3">
      <x v="8"/>
    </i>
    <i>
      <x v="775"/>
    </i>
    <i r="1">
      <x v="2"/>
    </i>
    <i r="2">
      <x v="1"/>
    </i>
    <i r="3">
      <x v="16"/>
    </i>
    <i>
      <x v="776"/>
    </i>
    <i r="1">
      <x v="1"/>
    </i>
    <i r="2">
      <x v="1"/>
    </i>
    <i r="3">
      <x v="1"/>
    </i>
    <i>
      <x v="777"/>
    </i>
    <i r="1">
      <x/>
    </i>
    <i r="2">
      <x v="1"/>
    </i>
    <i r="3">
      <x v="8"/>
    </i>
    <i>
      <x v="778"/>
    </i>
    <i r="1">
      <x v="1"/>
    </i>
    <i r="2">
      <x/>
    </i>
    <i r="3">
      <x/>
    </i>
    <i>
      <x v="779"/>
    </i>
    <i r="1">
      <x/>
    </i>
    <i r="2">
      <x/>
    </i>
    <i r="3">
      <x v="3"/>
    </i>
    <i>
      <x v="780"/>
    </i>
    <i r="1">
      <x/>
    </i>
    <i r="2">
      <x v="2"/>
    </i>
    <i r="3">
      <x v="3"/>
    </i>
    <i>
      <x v="781"/>
    </i>
    <i r="1">
      <x v="2"/>
    </i>
    <i r="2">
      <x/>
    </i>
    <i r="3">
      <x v="9"/>
    </i>
    <i>
      <x v="782"/>
    </i>
    <i r="1">
      <x/>
    </i>
    <i r="2">
      <x v="2"/>
    </i>
    <i r="3">
      <x v="8"/>
    </i>
    <i>
      <x v="783"/>
    </i>
    <i r="1">
      <x v="2"/>
    </i>
    <i r="2">
      <x/>
    </i>
    <i r="3">
      <x v="4"/>
    </i>
    <i>
      <x v="784"/>
    </i>
    <i r="1">
      <x v="2"/>
    </i>
    <i r="2">
      <x v="2"/>
    </i>
    <i r="3">
      <x v="16"/>
    </i>
    <i>
      <x v="785"/>
    </i>
    <i r="1">
      <x/>
    </i>
    <i r="2">
      <x v="1"/>
    </i>
    <i r="3">
      <x v="8"/>
    </i>
    <i>
      <x v="786"/>
    </i>
    <i r="1">
      <x v="1"/>
    </i>
    <i r="2">
      <x v="1"/>
    </i>
    <i r="3">
      <x/>
    </i>
    <i>
      <x v="787"/>
    </i>
    <i r="1">
      <x v="1"/>
    </i>
    <i r="2">
      <x v="1"/>
    </i>
    <i r="3">
      <x v="10"/>
    </i>
    <i>
      <x v="788"/>
    </i>
    <i r="1">
      <x v="2"/>
    </i>
    <i r="2">
      <x v="1"/>
    </i>
    <i r="3">
      <x v="16"/>
    </i>
    <i>
      <x v="789"/>
    </i>
    <i r="1">
      <x v="1"/>
    </i>
    <i r="2">
      <x v="2"/>
    </i>
    <i r="3">
      <x v="10"/>
    </i>
    <i>
      <x v="790"/>
    </i>
    <i r="1">
      <x v="1"/>
    </i>
    <i r="2">
      <x v="2"/>
    </i>
    <i r="3">
      <x/>
    </i>
    <i>
      <x v="791"/>
    </i>
    <i r="1">
      <x v="2"/>
    </i>
    <i r="2">
      <x v="2"/>
    </i>
    <i r="3">
      <x v="9"/>
    </i>
    <i>
      <x v="792"/>
    </i>
    <i r="1">
      <x v="1"/>
    </i>
    <i r="2">
      <x v="1"/>
    </i>
    <i r="3">
      <x v="14"/>
    </i>
    <i>
      <x v="793"/>
    </i>
    <i r="1">
      <x/>
    </i>
    <i r="2">
      <x v="2"/>
    </i>
    <i r="3">
      <x v="3"/>
    </i>
    <i>
      <x v="794"/>
    </i>
    <i r="1">
      <x v="2"/>
    </i>
    <i r="2">
      <x/>
    </i>
    <i r="3">
      <x v="4"/>
    </i>
    <i>
      <x v="795"/>
    </i>
    <i r="1">
      <x v="1"/>
    </i>
    <i r="2">
      <x v="2"/>
    </i>
    <i r="3">
      <x v="10"/>
    </i>
    <i>
      <x v="796"/>
    </i>
    <i r="1">
      <x v="2"/>
    </i>
    <i r="2">
      <x/>
    </i>
    <i r="3">
      <x v="16"/>
    </i>
    <i>
      <x v="797"/>
    </i>
    <i r="1">
      <x v="2"/>
    </i>
    <i r="2">
      <x v="2"/>
    </i>
    <i r="3">
      <x v="16"/>
    </i>
    <i>
      <x v="798"/>
    </i>
    <i r="1">
      <x v="2"/>
    </i>
    <i r="2">
      <x v="2"/>
    </i>
    <i r="3">
      <x v="16"/>
    </i>
    <i>
      <x v="799"/>
    </i>
    <i r="1">
      <x/>
    </i>
    <i r="2">
      <x v="1"/>
    </i>
    <i r="3">
      <x v="3"/>
    </i>
    <i>
      <x v="800"/>
    </i>
    <i r="1">
      <x v="2"/>
    </i>
    <i r="2">
      <x/>
    </i>
    <i r="3">
      <x v="9"/>
    </i>
    <i>
      <x v="801"/>
    </i>
    <i r="1">
      <x v="1"/>
    </i>
    <i r="2">
      <x v="3"/>
    </i>
    <i r="3">
      <x/>
    </i>
    <i>
      <x v="802"/>
    </i>
    <i r="1">
      <x v="2"/>
    </i>
    <i r="2">
      <x v="1"/>
    </i>
    <i r="3">
      <x v="9"/>
    </i>
    <i>
      <x v="803"/>
    </i>
    <i r="1">
      <x v="1"/>
    </i>
    <i r="2">
      <x v="2"/>
    </i>
    <i r="3">
      <x v="6"/>
    </i>
    <i>
      <x v="804"/>
    </i>
    <i r="1">
      <x/>
    </i>
    <i r="2">
      <x v="1"/>
    </i>
    <i r="3">
      <x v="15"/>
    </i>
    <i>
      <x v="805"/>
    </i>
    <i r="1">
      <x v="1"/>
    </i>
    <i r="2">
      <x v="2"/>
    </i>
    <i r="3">
      <x/>
    </i>
    <i>
      <x v="806"/>
    </i>
    <i r="1">
      <x v="1"/>
    </i>
    <i r="2">
      <x v="1"/>
    </i>
    <i r="3">
      <x/>
    </i>
    <i>
      <x v="807"/>
    </i>
    <i r="1">
      <x v="2"/>
    </i>
    <i r="2">
      <x/>
    </i>
    <i r="3">
      <x v="16"/>
    </i>
    <i>
      <x v="808"/>
    </i>
    <i r="1">
      <x v="1"/>
    </i>
    <i r="2">
      <x v="1"/>
    </i>
    <i r="3">
      <x v="14"/>
    </i>
    <i>
      <x v="809"/>
    </i>
    <i r="1">
      <x v="1"/>
    </i>
    <i r="2">
      <x v="3"/>
    </i>
    <i r="3">
      <x v="14"/>
    </i>
    <i>
      <x v="810"/>
    </i>
    <i r="1">
      <x/>
    </i>
    <i r="2">
      <x v="1"/>
    </i>
    <i r="3">
      <x v="8"/>
    </i>
    <i>
      <x v="811"/>
    </i>
    <i r="1">
      <x v="2"/>
    </i>
    <i r="2">
      <x/>
    </i>
    <i r="3">
      <x v="5"/>
    </i>
    <i>
      <x v="812"/>
    </i>
    <i r="1">
      <x v="1"/>
    </i>
    <i r="2">
      <x v="2"/>
    </i>
    <i r="3">
      <x v="10"/>
    </i>
    <i>
      <x v="813"/>
    </i>
    <i r="1">
      <x/>
    </i>
    <i r="2">
      <x v="2"/>
    </i>
    <i r="3">
      <x v="3"/>
    </i>
    <i>
      <x v="814"/>
    </i>
    <i r="1">
      <x v="1"/>
    </i>
    <i r="2">
      <x v="2"/>
    </i>
    <i r="3">
      <x v="10"/>
    </i>
    <i>
      <x v="815"/>
    </i>
    <i r="1">
      <x v="1"/>
    </i>
    <i r="2">
      <x/>
    </i>
    <i r="3">
      <x v="10"/>
    </i>
    <i>
      <x v="816"/>
    </i>
    <i r="1">
      <x v="2"/>
    </i>
    <i r="2">
      <x v="2"/>
    </i>
    <i r="3">
      <x v="9"/>
    </i>
    <i>
      <x v="817"/>
    </i>
    <i r="1">
      <x/>
    </i>
    <i r="2">
      <x v="1"/>
    </i>
    <i r="3">
      <x v="2"/>
    </i>
    <i>
      <x v="818"/>
    </i>
    <i r="1">
      <x v="2"/>
    </i>
    <i r="2">
      <x v="2"/>
    </i>
    <i r="3">
      <x v="9"/>
    </i>
    <i>
      <x v="819"/>
    </i>
    <i r="1">
      <x v="2"/>
    </i>
    <i r="2">
      <x/>
    </i>
    <i r="3">
      <x v="16"/>
    </i>
    <i>
      <x v="820"/>
    </i>
    <i r="1">
      <x/>
    </i>
    <i r="2">
      <x v="1"/>
    </i>
    <i r="3">
      <x v="15"/>
    </i>
    <i>
      <x v="821"/>
    </i>
    <i r="1">
      <x/>
    </i>
    <i r="2">
      <x v="1"/>
    </i>
    <i r="3">
      <x v="15"/>
    </i>
    <i>
      <x v="822"/>
    </i>
    <i r="1">
      <x/>
    </i>
    <i r="2">
      <x v="1"/>
    </i>
    <i r="3">
      <x v="2"/>
    </i>
    <i>
      <x v="823"/>
    </i>
    <i r="1">
      <x/>
    </i>
    <i r="2">
      <x/>
    </i>
    <i r="3">
      <x v="3"/>
    </i>
    <i>
      <x v="824"/>
    </i>
    <i r="1">
      <x v="2"/>
    </i>
    <i r="2">
      <x/>
    </i>
    <i r="3">
      <x v="16"/>
    </i>
    <i>
      <x v="825"/>
    </i>
    <i r="1">
      <x/>
    </i>
    <i r="2">
      <x v="2"/>
    </i>
    <i r="3">
      <x v="8"/>
    </i>
    <i>
      <x v="826"/>
    </i>
    <i r="1">
      <x v="2"/>
    </i>
    <i r="2">
      <x/>
    </i>
    <i r="3">
      <x v="4"/>
    </i>
    <i>
      <x v="827"/>
    </i>
    <i r="1">
      <x v="2"/>
    </i>
    <i r="2">
      <x v="1"/>
    </i>
    <i r="3">
      <x v="16"/>
    </i>
    <i>
      <x v="828"/>
    </i>
    <i r="1">
      <x/>
    </i>
    <i r="2">
      <x v="2"/>
    </i>
    <i r="3">
      <x v="3"/>
    </i>
    <i>
      <x v="829"/>
    </i>
    <i r="1">
      <x/>
    </i>
    <i r="2">
      <x v="3"/>
    </i>
    <i r="3">
      <x v="3"/>
    </i>
    <i>
      <x v="830"/>
    </i>
    <i r="1">
      <x v="2"/>
    </i>
    <i r="2">
      <x v="2"/>
    </i>
    <i r="3">
      <x v="16"/>
    </i>
    <i>
      <x v="831"/>
    </i>
    <i r="1">
      <x v="1"/>
    </i>
    <i r="2">
      <x v="1"/>
    </i>
    <i r="3">
      <x v="1"/>
    </i>
    <i>
      <x v="832"/>
    </i>
    <i r="1">
      <x v="1"/>
    </i>
    <i r="2">
      <x v="2"/>
    </i>
    <i r="3">
      <x v="1"/>
    </i>
    <i>
      <x v="833"/>
    </i>
    <i r="1">
      <x v="2"/>
    </i>
    <i r="2">
      <x v="1"/>
    </i>
    <i r="3">
      <x v="16"/>
    </i>
    <i>
      <x v="834"/>
    </i>
    <i r="1">
      <x v="2"/>
    </i>
    <i r="2">
      <x v="2"/>
    </i>
    <i r="3">
      <x v="9"/>
    </i>
    <i>
      <x v="835"/>
    </i>
    <i r="1">
      <x v="2"/>
    </i>
    <i r="2">
      <x v="1"/>
    </i>
    <i r="3">
      <x v="16"/>
    </i>
    <i>
      <x v="836"/>
    </i>
    <i r="1">
      <x v="2"/>
    </i>
    <i r="2">
      <x v="1"/>
    </i>
    <i r="3">
      <x v="16"/>
    </i>
    <i>
      <x v="837"/>
    </i>
    <i r="1">
      <x v="2"/>
    </i>
    <i r="2">
      <x v="3"/>
    </i>
    <i r="3">
      <x v="16"/>
    </i>
    <i>
      <x v="838"/>
    </i>
    <i r="1">
      <x v="2"/>
    </i>
    <i r="2">
      <x v="2"/>
    </i>
    <i r="3">
      <x v="16"/>
    </i>
    <i>
      <x v="839"/>
    </i>
    <i r="1">
      <x/>
    </i>
    <i r="2">
      <x v="1"/>
    </i>
    <i r="3">
      <x v="2"/>
    </i>
    <i>
      <x v="840"/>
    </i>
    <i r="1">
      <x/>
    </i>
    <i r="2">
      <x v="2"/>
    </i>
    <i r="3">
      <x v="3"/>
    </i>
    <i>
      <x v="841"/>
    </i>
    <i r="1">
      <x v="2"/>
    </i>
    <i r="2">
      <x v="3"/>
    </i>
    <i r="3">
      <x v="16"/>
    </i>
    <i>
      <x v="842"/>
    </i>
    <i r="1">
      <x/>
    </i>
    <i r="2">
      <x v="1"/>
    </i>
    <i r="3">
      <x v="8"/>
    </i>
    <i>
      <x v="843"/>
    </i>
    <i r="1">
      <x/>
    </i>
    <i r="2">
      <x v="1"/>
    </i>
    <i r="3">
      <x v="8"/>
    </i>
    <i>
      <x v="844"/>
    </i>
    <i r="1">
      <x/>
    </i>
    <i r="2">
      <x v="1"/>
    </i>
    <i r="3">
      <x v="15"/>
    </i>
    <i>
      <x v="845"/>
    </i>
    <i r="1">
      <x v="2"/>
    </i>
    <i r="2">
      <x v="1"/>
    </i>
    <i r="3">
      <x v="16"/>
    </i>
    <i>
      <x v="846"/>
    </i>
    <i r="1">
      <x v="2"/>
    </i>
    <i r="2">
      <x v="2"/>
    </i>
    <i r="3">
      <x v="16"/>
    </i>
    <i>
      <x v="847"/>
    </i>
    <i r="1">
      <x v="2"/>
    </i>
    <i r="2">
      <x/>
    </i>
    <i r="3">
      <x v="16"/>
    </i>
    <i>
      <x v="848"/>
    </i>
    <i r="1">
      <x v="2"/>
    </i>
    <i r="2">
      <x v="1"/>
    </i>
    <i r="3">
      <x v="16"/>
    </i>
    <i>
      <x v="849"/>
    </i>
    <i r="1">
      <x/>
    </i>
    <i r="2">
      <x v="1"/>
    </i>
    <i r="3">
      <x v="3"/>
    </i>
    <i>
      <x v="850"/>
    </i>
    <i r="1">
      <x v="2"/>
    </i>
    <i r="2">
      <x v="1"/>
    </i>
    <i r="3">
      <x v="16"/>
    </i>
    <i>
      <x v="851"/>
    </i>
    <i r="1">
      <x v="1"/>
    </i>
    <i r="2">
      <x/>
    </i>
    <i r="3">
      <x v="1"/>
    </i>
    <i>
      <x v="852"/>
    </i>
    <i r="1">
      <x v="1"/>
    </i>
    <i r="2">
      <x v="2"/>
    </i>
    <i r="3">
      <x/>
    </i>
    <i>
      <x v="853"/>
    </i>
    <i r="1">
      <x/>
    </i>
    <i r="2">
      <x v="1"/>
    </i>
    <i r="3">
      <x v="3"/>
    </i>
    <i>
      <x v="854"/>
    </i>
    <i r="1">
      <x v="2"/>
    </i>
    <i r="2">
      <x v="1"/>
    </i>
    <i r="3">
      <x v="9"/>
    </i>
    <i>
      <x v="855"/>
    </i>
    <i r="1">
      <x v="2"/>
    </i>
    <i r="2">
      <x v="1"/>
    </i>
    <i r="3">
      <x v="16"/>
    </i>
    <i>
      <x v="856"/>
    </i>
    <i r="1">
      <x v="1"/>
    </i>
    <i r="2">
      <x v="1"/>
    </i>
    <i r="3">
      <x v="14"/>
    </i>
    <i>
      <x v="857"/>
    </i>
    <i r="1">
      <x v="2"/>
    </i>
    <i r="2">
      <x v="2"/>
    </i>
    <i r="3">
      <x v="9"/>
    </i>
    <i>
      <x v="858"/>
    </i>
    <i r="1">
      <x v="1"/>
    </i>
    <i r="2">
      <x v="1"/>
    </i>
    <i r="3">
      <x v="14"/>
    </i>
    <i>
      <x v="859"/>
    </i>
    <i r="1">
      <x v="2"/>
    </i>
    <i r="2">
      <x v="3"/>
    </i>
    <i r="3">
      <x v="9"/>
    </i>
    <i>
      <x v="860"/>
    </i>
    <i r="1">
      <x v="1"/>
    </i>
    <i r="2">
      <x v="1"/>
    </i>
    <i r="3">
      <x v="14"/>
    </i>
    <i>
      <x v="861"/>
    </i>
    <i r="1">
      <x v="2"/>
    </i>
    <i r="2">
      <x v="1"/>
    </i>
    <i r="3">
      <x v="16"/>
    </i>
    <i>
      <x v="862"/>
    </i>
    <i r="1">
      <x/>
    </i>
    <i r="2">
      <x v="1"/>
    </i>
    <i r="3">
      <x v="15"/>
    </i>
    <i>
      <x v="863"/>
    </i>
    <i r="1">
      <x v="1"/>
    </i>
    <i r="2">
      <x v="1"/>
    </i>
    <i r="3">
      <x v="1"/>
    </i>
    <i>
      <x v="864"/>
    </i>
    <i r="1">
      <x/>
    </i>
    <i r="2">
      <x v="1"/>
    </i>
    <i r="3">
      <x v="15"/>
    </i>
    <i>
      <x v="865"/>
    </i>
    <i r="1">
      <x v="1"/>
    </i>
    <i r="2">
      <x v="2"/>
    </i>
    <i r="3">
      <x v="14"/>
    </i>
    <i>
      <x v="866"/>
    </i>
    <i r="1">
      <x v="1"/>
    </i>
    <i r="2">
      <x v="1"/>
    </i>
    <i r="3">
      <x/>
    </i>
    <i>
      <x v="867"/>
    </i>
    <i r="1">
      <x/>
    </i>
    <i r="2">
      <x v="1"/>
    </i>
    <i r="3">
      <x v="15"/>
    </i>
    <i>
      <x v="868"/>
    </i>
    <i r="1">
      <x v="2"/>
    </i>
    <i r="2">
      <x v="1"/>
    </i>
    <i r="3">
      <x v="16"/>
    </i>
    <i>
      <x v="869"/>
    </i>
    <i r="1">
      <x v="2"/>
    </i>
    <i r="2">
      <x v="2"/>
    </i>
    <i r="3">
      <x v="16"/>
    </i>
    <i>
      <x v="870"/>
    </i>
    <i r="1">
      <x v="2"/>
    </i>
    <i r="2">
      <x v="2"/>
    </i>
    <i r="3">
      <x v="9"/>
    </i>
    <i>
      <x v="871"/>
    </i>
    <i r="1">
      <x/>
    </i>
    <i r="2">
      <x v="2"/>
    </i>
    <i r="3">
      <x v="8"/>
    </i>
    <i>
      <x v="872"/>
    </i>
    <i r="1">
      <x v="2"/>
    </i>
    <i r="2">
      <x v="3"/>
    </i>
    <i r="3">
      <x v="9"/>
    </i>
    <i>
      <x v="873"/>
    </i>
    <i r="1">
      <x v="2"/>
    </i>
    <i r="2">
      <x v="3"/>
    </i>
    <i r="3">
      <x v="5"/>
    </i>
    <i>
      <x v="874"/>
    </i>
    <i r="1">
      <x v="2"/>
    </i>
    <i r="2">
      <x v="1"/>
    </i>
    <i r="3">
      <x v="4"/>
    </i>
    <i>
      <x v="875"/>
    </i>
    <i r="1">
      <x v="1"/>
    </i>
    <i r="2">
      <x v="2"/>
    </i>
    <i r="3">
      <x/>
    </i>
    <i>
      <x v="876"/>
    </i>
    <i r="1">
      <x/>
    </i>
    <i r="2">
      <x v="2"/>
    </i>
    <i r="3">
      <x v="3"/>
    </i>
    <i>
      <x v="877"/>
    </i>
    <i r="1">
      <x v="2"/>
    </i>
    <i r="2">
      <x v="1"/>
    </i>
    <i r="3">
      <x v="4"/>
    </i>
    <i>
      <x v="878"/>
    </i>
    <i r="1">
      <x/>
    </i>
    <i r="2">
      <x v="1"/>
    </i>
    <i r="3">
      <x v="3"/>
    </i>
    <i>
      <x v="879"/>
    </i>
    <i r="1">
      <x/>
    </i>
    <i r="2">
      <x v="1"/>
    </i>
    <i r="3">
      <x v="3"/>
    </i>
    <i>
      <x v="880"/>
    </i>
    <i r="1">
      <x v="2"/>
    </i>
    <i r="2">
      <x v="1"/>
    </i>
    <i r="3">
      <x v="9"/>
    </i>
    <i>
      <x v="881"/>
    </i>
    <i r="1">
      <x v="2"/>
    </i>
    <i r="2">
      <x v="2"/>
    </i>
    <i r="3">
      <x v="5"/>
    </i>
    <i>
      <x v="882"/>
    </i>
    <i r="1">
      <x/>
    </i>
    <i r="2">
      <x v="2"/>
    </i>
    <i r="3">
      <x v="3"/>
    </i>
    <i>
      <x v="883"/>
    </i>
    <i r="1">
      <x v="1"/>
    </i>
    <i r="2">
      <x v="1"/>
    </i>
    <i r="3">
      <x v="1"/>
    </i>
    <i>
      <x v="884"/>
    </i>
    <i r="1">
      <x v="1"/>
    </i>
    <i r="2">
      <x v="1"/>
    </i>
    <i r="3">
      <x v="14"/>
    </i>
    <i>
      <x v="885"/>
    </i>
    <i r="1">
      <x v="1"/>
    </i>
    <i r="2">
      <x v="2"/>
    </i>
    <i r="3">
      <x v="1"/>
    </i>
    <i>
      <x v="886"/>
    </i>
    <i r="1">
      <x v="2"/>
    </i>
    <i r="2">
      <x v="3"/>
    </i>
    <i r="3">
      <x v="9"/>
    </i>
    <i>
      <x v="887"/>
    </i>
    <i r="1">
      <x/>
    </i>
    <i r="2">
      <x/>
    </i>
    <i r="3">
      <x v="2"/>
    </i>
    <i>
      <x v="888"/>
    </i>
    <i r="1">
      <x v="2"/>
    </i>
    <i r="2">
      <x/>
    </i>
    <i r="3">
      <x v="5"/>
    </i>
    <i>
      <x v="889"/>
    </i>
    <i r="1">
      <x v="2"/>
    </i>
    <i r="2">
      <x v="1"/>
    </i>
    <i r="3">
      <x v="9"/>
    </i>
    <i>
      <x v="890"/>
    </i>
    <i r="1">
      <x v="1"/>
    </i>
    <i r="2">
      <x/>
    </i>
    <i r="3">
      <x v="1"/>
    </i>
    <i>
      <x v="891"/>
    </i>
    <i r="1">
      <x v="1"/>
    </i>
    <i r="2">
      <x v="3"/>
    </i>
    <i r="3">
      <x v="1"/>
    </i>
    <i>
      <x v="892"/>
    </i>
    <i r="1">
      <x v="2"/>
    </i>
    <i r="2">
      <x v="1"/>
    </i>
    <i r="3">
      <x v="9"/>
    </i>
    <i>
      <x v="893"/>
    </i>
    <i r="1">
      <x v="2"/>
    </i>
    <i r="2">
      <x/>
    </i>
    <i r="3">
      <x v="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288305D-2D50-40E4-8DBD-E5A1D760BF9B}" name="PivotTable4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D24" firstHeaderRow="0" firstDataRow="1" firstDataCol="1"/>
  <pivotFields count="19">
    <pivotField showAll="0"/>
    <pivotField showAll="0"/>
    <pivotField numFmtId="14" showAll="0"/>
    <pivotField showAll="0"/>
    <pivotField showAll="0"/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axis="axisRow" showAll="0">
      <items count="4">
        <item x="1"/>
        <item x="2"/>
        <item x="0"/>
        <item t="default"/>
      </items>
    </pivotField>
    <pivotField axis="axisRow" showAll="0">
      <items count="18">
        <item x="8"/>
        <item x="2"/>
        <item x="1"/>
        <item x="6"/>
        <item x="7"/>
        <item x="3"/>
        <item x="11"/>
        <item x="14"/>
        <item x="9"/>
        <item x="0"/>
        <item x="12"/>
        <item x="13"/>
        <item x="16"/>
        <item x="15"/>
        <item x="4"/>
        <item x="5"/>
        <item x="10"/>
        <item t="default"/>
      </items>
    </pivotField>
    <pivotField showAll="0">
      <items count="8">
        <item x="1"/>
        <item x="3"/>
        <item x="0"/>
        <item x="4"/>
        <item x="2"/>
        <item x="5"/>
        <item x="6"/>
        <item t="default"/>
      </items>
    </pivotField>
    <pivotField numFmtId="14" showAll="0"/>
    <pivotField numFmtId="10" showAll="0"/>
  </pivotFields>
  <rowFields count="2">
    <field x="14"/>
    <field x="15"/>
  </rowFields>
  <rowItems count="21">
    <i>
      <x/>
    </i>
    <i r="1">
      <x v="2"/>
    </i>
    <i r="1">
      <x v="3"/>
    </i>
    <i r="1">
      <x v="8"/>
    </i>
    <i r="1">
      <x v="15"/>
    </i>
    <i>
      <x v="1"/>
    </i>
    <i r="1">
      <x/>
    </i>
    <i r="1">
      <x v="1"/>
    </i>
    <i r="1">
      <x v="6"/>
    </i>
    <i r="1">
      <x v="7"/>
    </i>
    <i r="1">
      <x v="10"/>
    </i>
    <i r="1">
      <x v="11"/>
    </i>
    <i r="1">
      <x v="12"/>
    </i>
    <i r="1">
      <x v="13"/>
    </i>
    <i r="1">
      <x v="14"/>
    </i>
    <i>
      <x v="2"/>
    </i>
    <i r="1">
      <x v="4"/>
    </i>
    <i r="1">
      <x v="5"/>
    </i>
    <i r="1">
      <x v="9"/>
    </i>
    <i r="1"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Profit" fld="8" baseField="0" baseItem="0"/>
    <dataField name="Sum of Unit Price" fld="9" baseField="0" baseItem="0"/>
    <dataField name="Sum of Sales" fld="5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8A470F-1B64-4A70-9FBB-3C611BD1F5EC}" name="Table1" displayName="Table1" ref="A1:S902" totalsRowShown="0" headerRowDxfId="22" headerRowBorderDxfId="21" tableBorderDxfId="20" totalsRowBorderDxfId="19">
  <autoFilter ref="A1:S902" xr:uid="{189CF67F-DE6E-4702-928E-FAD83A2C34F8}"/>
  <sortState xmlns:xlrd2="http://schemas.microsoft.com/office/spreadsheetml/2017/richdata2" ref="A2:S902">
    <sortCondition descending="1" ref="F1:F902"/>
  </sortState>
  <tableColumns count="19">
    <tableColumn id="1" xr3:uid="{8AEC1B96-59F3-49D9-AB7C-FC8D914D60CD}" name="Order ID" dataDxfId="18"/>
    <tableColumn id="2" xr3:uid="{00E0BB37-DD34-4D3D-829D-13D03DBEE3BD}" name="Returns" dataDxfId="17"/>
    <tableColumn id="3" xr3:uid="{0F1ED401-DF82-4854-AE98-8F20176E2823}" name="Order Date" dataDxfId="16"/>
    <tableColumn id="4" xr3:uid="{41740A09-F038-4679-B6F3-2FBC4DFEEFE0}" name="Order Priority" dataDxfId="15"/>
    <tableColumn id="5" xr3:uid="{FCAE8AB0-A0A8-47A6-A30A-9DBD0F1F2A75}" name="Order Quantity" dataDxfId="14"/>
    <tableColumn id="6" xr3:uid="{5D4D7413-97D4-43C5-9038-D00E1A23496A}" name="Sales" dataDxfId="13"/>
    <tableColumn id="7" xr3:uid="{4ED83B6A-6988-460B-9F9F-7C3F64EA470B}" name="Discount" dataDxfId="12"/>
    <tableColumn id="8" xr3:uid="{496DA83B-4089-40B2-86A2-17230BD40EC5}" name="Ship Mode" dataDxfId="11"/>
    <tableColumn id="9" xr3:uid="{3604D3B8-2DA3-4231-95C0-B0741385162B}" name="Profit" dataDxfId="10"/>
    <tableColumn id="10" xr3:uid="{2444A07B-C6BB-442D-AF81-0A450DE76279}" name="Unit Price" dataDxfId="9"/>
    <tableColumn id="11" xr3:uid="{F47EA468-3F7E-4D3D-8EA6-F9FA57BC9C27}" name="Shipping Cost" dataDxfId="8"/>
    <tableColumn id="12" xr3:uid="{F48463EC-7BD0-4755-834D-F63C00A8B635}" name="Customer Name" dataDxfId="7"/>
    <tableColumn id="13" xr3:uid="{BCB9A8AF-B35B-40EC-8333-496BAC2D6E57}" name="Region" dataDxfId="6"/>
    <tableColumn id="14" xr3:uid="{80951C55-91E3-4A2B-B041-FD3647A81210}" name="Customer Segment" dataDxfId="5"/>
    <tableColumn id="15" xr3:uid="{ADF04D74-7F00-4205-BBB6-8CD9FAAD3C0C}" name="Product Category" dataDxfId="4"/>
    <tableColumn id="16" xr3:uid="{D0E96AA8-86C4-412C-BE8F-A3D1D690CF44}" name="Product Sub-Category" dataDxfId="3"/>
    <tableColumn id="17" xr3:uid="{52253FE4-9375-498C-9A4A-711635AE54E4}" name="Product Container" dataDxfId="2"/>
    <tableColumn id="18" xr3:uid="{F997C3E1-432A-4DBB-8259-6D78653141DB}" name="Ship Date" dataDxfId="1"/>
    <tableColumn id="19" xr3:uid="{2A126E15-AB9C-4D52-B44E-866A2B945F2D}" name="% Sales" dataDxfId="0">
      <calculatedColumnFormula>SUM(F2/$A$907)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 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ivotTable" Target="../pivotTables/pivotTable4.xml" 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 /><Relationship Id="rId2" Type="http://schemas.openxmlformats.org/officeDocument/2006/relationships/vmlDrawing" Target="../drawings/vmlDrawing1.vml" /><Relationship Id="rId1" Type="http://schemas.openxmlformats.org/officeDocument/2006/relationships/printerSettings" Target="../printerSettings/printerSettings1.bin" /><Relationship Id="rId4" Type="http://schemas.openxmlformats.org/officeDocument/2006/relationships/comments" Target="../comments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62863-A920-4BB0-9E01-9CC256AD0DD3}">
  <dimension ref="A3:B8"/>
  <sheetViews>
    <sheetView workbookViewId="0">
      <selection activeCell="D3" sqref="D3"/>
    </sheetView>
  </sheetViews>
  <sheetFormatPr defaultRowHeight="15" x14ac:dyDescent="0.2"/>
  <cols>
    <col min="1" max="1" width="16.27734375" bestFit="1" customWidth="1"/>
    <col min="2" max="2" width="12.5078125" bestFit="1" customWidth="1"/>
  </cols>
  <sheetData>
    <row r="3" spans="1:2" x14ac:dyDescent="0.2">
      <c r="A3" s="7" t="s">
        <v>438</v>
      </c>
      <c r="B3" t="s">
        <v>437</v>
      </c>
    </row>
    <row r="4" spans="1:2" x14ac:dyDescent="0.2">
      <c r="A4" s="8" t="s">
        <v>63</v>
      </c>
      <c r="B4" s="6">
        <v>45154.049999999974</v>
      </c>
    </row>
    <row r="5" spans="1:2" x14ac:dyDescent="0.2">
      <c r="A5" s="8" t="s">
        <v>25</v>
      </c>
      <c r="B5" s="6">
        <v>82431.600000000049</v>
      </c>
    </row>
    <row r="6" spans="1:2" x14ac:dyDescent="0.2">
      <c r="A6" s="8" t="s">
        <v>54</v>
      </c>
      <c r="B6" s="6">
        <v>51895.940000000068</v>
      </c>
    </row>
    <row r="7" spans="1:2" x14ac:dyDescent="0.2">
      <c r="A7" s="8" t="s">
        <v>166</v>
      </c>
      <c r="B7" s="6">
        <v>16868.549999999988</v>
      </c>
    </row>
    <row r="8" spans="1:2" x14ac:dyDescent="0.2">
      <c r="A8" s="8" t="s">
        <v>439</v>
      </c>
      <c r="B8" s="6">
        <v>196350.14000000007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9F38F-7EFD-486D-81A2-FB9E1858E8EF}">
  <dimension ref="A3:E9"/>
  <sheetViews>
    <sheetView workbookViewId="0">
      <selection activeCell="L16" sqref="L16"/>
    </sheetView>
  </sheetViews>
  <sheetFormatPr defaultRowHeight="15" x14ac:dyDescent="0.2"/>
  <cols>
    <col min="1" max="2" width="16.27734375" bestFit="1" customWidth="1"/>
    <col min="3" max="3" width="14.52734375" bestFit="1" customWidth="1"/>
    <col min="4" max="4" width="11.1640625" bestFit="1" customWidth="1"/>
    <col min="5" max="5" width="11.296875" bestFit="1" customWidth="1"/>
  </cols>
  <sheetData>
    <row r="3" spans="1:5" x14ac:dyDescent="0.2">
      <c r="A3" s="7" t="s">
        <v>437</v>
      </c>
      <c r="B3" s="7" t="s">
        <v>440</v>
      </c>
    </row>
    <row r="4" spans="1:5" x14ac:dyDescent="0.2">
      <c r="A4" s="7" t="s">
        <v>438</v>
      </c>
      <c r="B4" t="s">
        <v>32</v>
      </c>
      <c r="C4" t="s">
        <v>27</v>
      </c>
      <c r="D4" t="s">
        <v>38</v>
      </c>
      <c r="E4" t="s">
        <v>439</v>
      </c>
    </row>
    <row r="5" spans="1:5" x14ac:dyDescent="0.2">
      <c r="A5" s="8" t="s">
        <v>63</v>
      </c>
      <c r="B5" s="6">
        <v>2331.5199999999995</v>
      </c>
      <c r="C5" s="6">
        <v>12173.309999999996</v>
      </c>
      <c r="D5" s="6">
        <v>30649.220000000005</v>
      </c>
      <c r="E5" s="6">
        <v>45154.05</v>
      </c>
    </row>
    <row r="6" spans="1:5" x14ac:dyDescent="0.2">
      <c r="A6" s="8" t="s">
        <v>25</v>
      </c>
      <c r="B6" s="6">
        <v>21204.110000000004</v>
      </c>
      <c r="C6" s="6">
        <v>25071.409999999996</v>
      </c>
      <c r="D6" s="6">
        <v>36156.079999999958</v>
      </c>
      <c r="E6" s="6">
        <v>82431.599999999962</v>
      </c>
    </row>
    <row r="7" spans="1:5" x14ac:dyDescent="0.2">
      <c r="A7" s="8" t="s">
        <v>54</v>
      </c>
      <c r="B7" s="6">
        <v>14331.489999999996</v>
      </c>
      <c r="C7" s="6">
        <v>19077.089999999986</v>
      </c>
      <c r="D7" s="6">
        <v>18487.360000000004</v>
      </c>
      <c r="E7" s="6">
        <v>51895.939999999988</v>
      </c>
    </row>
    <row r="8" spans="1:5" x14ac:dyDescent="0.2">
      <c r="A8" s="8" t="s">
        <v>166</v>
      </c>
      <c r="B8" s="6">
        <v>-10421.64</v>
      </c>
      <c r="C8" s="6">
        <v>9878.1899999999987</v>
      </c>
      <c r="D8" s="6">
        <v>17411.999999999993</v>
      </c>
      <c r="E8" s="6">
        <v>16868.549999999992</v>
      </c>
    </row>
    <row r="9" spans="1:5" x14ac:dyDescent="0.2">
      <c r="A9" s="8" t="s">
        <v>439</v>
      </c>
      <c r="B9" s="6">
        <v>27445.480000000003</v>
      </c>
      <c r="C9" s="6">
        <v>66199.999999999985</v>
      </c>
      <c r="D9" s="6">
        <v>102704.65999999995</v>
      </c>
      <c r="E9" s="6">
        <v>196350.13999999996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F976B-2C54-426D-B8F3-38E255BA4DFA}">
  <dimension ref="A6:A3599"/>
  <sheetViews>
    <sheetView topLeftCell="A3583" workbookViewId="0">
      <selection activeCell="F15" sqref="F15"/>
    </sheetView>
  </sheetViews>
  <sheetFormatPr defaultRowHeight="15" x14ac:dyDescent="0.2"/>
  <cols>
    <col min="1" max="1" width="37.80078125" bestFit="1" customWidth="1"/>
    <col min="2" max="2" width="7.12890625" bestFit="1" customWidth="1"/>
    <col min="3" max="3" width="14.52734375" bestFit="1" customWidth="1"/>
    <col min="4" max="4" width="11.1640625" bestFit="1" customWidth="1"/>
    <col min="5" max="5" width="11.296875" bestFit="1" customWidth="1"/>
    <col min="6" max="6" width="14.2578125" bestFit="1" customWidth="1"/>
    <col min="7" max="7" width="16.41015625" bestFit="1" customWidth="1"/>
    <col min="8" max="9" width="9.01171875" bestFit="1" customWidth="1"/>
    <col min="10" max="10" width="16.41015625" bestFit="1" customWidth="1"/>
    <col min="11" max="11" width="19.50390625" bestFit="1" customWidth="1"/>
    <col min="12" max="12" width="13.046875" bestFit="1" customWidth="1"/>
    <col min="13" max="14" width="9.01171875" bestFit="1" customWidth="1"/>
    <col min="15" max="15" width="16.41015625" bestFit="1" customWidth="1"/>
    <col min="16" max="16" width="16.140625" bestFit="1" customWidth="1"/>
    <col min="17" max="17" width="11.296875" bestFit="1" customWidth="1"/>
  </cols>
  <sheetData>
    <row r="6" spans="1:1" x14ac:dyDescent="0.2">
      <c r="A6" s="7" t="s">
        <v>438</v>
      </c>
    </row>
    <row r="7" spans="1:1" x14ac:dyDescent="0.2">
      <c r="A7" s="8">
        <v>-11769.17</v>
      </c>
    </row>
    <row r="8" spans="1:1" x14ac:dyDescent="0.2">
      <c r="A8" s="9" t="s">
        <v>38</v>
      </c>
    </row>
    <row r="9" spans="1:1" x14ac:dyDescent="0.2">
      <c r="A9" s="10" t="s">
        <v>63</v>
      </c>
    </row>
    <row r="10" spans="1:1" x14ac:dyDescent="0.2">
      <c r="A10" s="11" t="s">
        <v>82</v>
      </c>
    </row>
    <row r="11" spans="1:1" x14ac:dyDescent="0.2">
      <c r="A11" s="8">
        <v>-11053.6</v>
      </c>
    </row>
    <row r="12" spans="1:1" x14ac:dyDescent="0.2">
      <c r="A12" s="9" t="s">
        <v>32</v>
      </c>
    </row>
    <row r="13" spans="1:1" x14ac:dyDescent="0.2">
      <c r="A13" s="10" t="s">
        <v>166</v>
      </c>
    </row>
    <row r="14" spans="1:1" x14ac:dyDescent="0.2">
      <c r="A14" s="11" t="s">
        <v>79</v>
      </c>
    </row>
    <row r="15" spans="1:1" x14ac:dyDescent="0.2">
      <c r="A15" s="8">
        <v>-7838.33</v>
      </c>
    </row>
    <row r="16" spans="1:1" x14ac:dyDescent="0.2">
      <c r="A16" s="9" t="s">
        <v>38</v>
      </c>
    </row>
    <row r="17" spans="1:1" x14ac:dyDescent="0.2">
      <c r="A17" s="10" t="s">
        <v>25</v>
      </c>
    </row>
    <row r="18" spans="1:1" x14ac:dyDescent="0.2">
      <c r="A18" s="11" t="s">
        <v>58</v>
      </c>
    </row>
    <row r="19" spans="1:1" x14ac:dyDescent="0.2">
      <c r="A19" s="8">
        <v>-4991.42</v>
      </c>
    </row>
    <row r="20" spans="1:1" x14ac:dyDescent="0.2">
      <c r="A20" s="9" t="s">
        <v>38</v>
      </c>
    </row>
    <row r="21" spans="1:1" x14ac:dyDescent="0.2">
      <c r="A21" s="10" t="s">
        <v>25</v>
      </c>
    </row>
    <row r="22" spans="1:1" x14ac:dyDescent="0.2">
      <c r="A22" s="11" t="s">
        <v>58</v>
      </c>
    </row>
    <row r="23" spans="1:1" x14ac:dyDescent="0.2">
      <c r="A23" s="8">
        <v>-4654.7299999999996</v>
      </c>
    </row>
    <row r="24" spans="1:1" x14ac:dyDescent="0.2">
      <c r="A24" s="9" t="s">
        <v>38</v>
      </c>
    </row>
    <row r="25" spans="1:1" x14ac:dyDescent="0.2">
      <c r="A25" s="10" t="s">
        <v>25</v>
      </c>
    </row>
    <row r="26" spans="1:1" x14ac:dyDescent="0.2">
      <c r="A26" s="11" t="s">
        <v>58</v>
      </c>
    </row>
    <row r="27" spans="1:1" x14ac:dyDescent="0.2">
      <c r="A27" s="8">
        <v>-3971.06</v>
      </c>
    </row>
    <row r="28" spans="1:1" x14ac:dyDescent="0.2">
      <c r="A28" s="9" t="s">
        <v>38</v>
      </c>
    </row>
    <row r="29" spans="1:1" x14ac:dyDescent="0.2">
      <c r="A29" s="10" t="s">
        <v>54</v>
      </c>
    </row>
    <row r="30" spans="1:1" x14ac:dyDescent="0.2">
      <c r="A30" s="11" t="s">
        <v>58</v>
      </c>
    </row>
    <row r="31" spans="1:1" x14ac:dyDescent="0.2">
      <c r="A31" s="8">
        <v>-3465.07</v>
      </c>
    </row>
    <row r="32" spans="1:1" x14ac:dyDescent="0.2">
      <c r="A32" s="9" t="s">
        <v>32</v>
      </c>
    </row>
    <row r="33" spans="1:1" x14ac:dyDescent="0.2">
      <c r="A33" s="10" t="s">
        <v>54</v>
      </c>
    </row>
    <row r="34" spans="1:1" x14ac:dyDescent="0.2">
      <c r="A34" s="11" t="s">
        <v>118</v>
      </c>
    </row>
    <row r="35" spans="1:1" x14ac:dyDescent="0.2">
      <c r="A35" s="8">
        <v>-3061.82</v>
      </c>
    </row>
    <row r="36" spans="1:1" x14ac:dyDescent="0.2">
      <c r="A36" s="9" t="s">
        <v>38</v>
      </c>
    </row>
    <row r="37" spans="1:1" x14ac:dyDescent="0.2">
      <c r="A37" s="10" t="s">
        <v>63</v>
      </c>
    </row>
    <row r="38" spans="1:1" x14ac:dyDescent="0.2">
      <c r="A38" s="11" t="s">
        <v>82</v>
      </c>
    </row>
    <row r="39" spans="1:1" x14ac:dyDescent="0.2">
      <c r="A39" s="8">
        <v>-2561.3200000000002</v>
      </c>
    </row>
    <row r="40" spans="1:1" x14ac:dyDescent="0.2">
      <c r="A40" s="9" t="s">
        <v>38</v>
      </c>
    </row>
    <row r="41" spans="1:1" x14ac:dyDescent="0.2">
      <c r="A41" s="10" t="s">
        <v>63</v>
      </c>
    </row>
    <row r="42" spans="1:1" x14ac:dyDescent="0.2">
      <c r="A42" s="11" t="s">
        <v>58</v>
      </c>
    </row>
    <row r="43" spans="1:1" x14ac:dyDescent="0.2">
      <c r="A43" s="8">
        <v>-2213.75</v>
      </c>
    </row>
    <row r="44" spans="1:1" x14ac:dyDescent="0.2">
      <c r="A44" s="9" t="s">
        <v>38</v>
      </c>
    </row>
    <row r="45" spans="1:1" x14ac:dyDescent="0.2">
      <c r="A45" s="10" t="s">
        <v>25</v>
      </c>
    </row>
    <row r="46" spans="1:1" x14ac:dyDescent="0.2">
      <c r="A46" s="11" t="s">
        <v>82</v>
      </c>
    </row>
    <row r="47" spans="1:1" x14ac:dyDescent="0.2">
      <c r="A47" s="8">
        <v>-2110.56</v>
      </c>
    </row>
    <row r="48" spans="1:1" x14ac:dyDescent="0.2">
      <c r="A48" s="9" t="s">
        <v>32</v>
      </c>
    </row>
    <row r="49" spans="1:1" x14ac:dyDescent="0.2">
      <c r="A49" s="10" t="s">
        <v>25</v>
      </c>
    </row>
    <row r="50" spans="1:1" x14ac:dyDescent="0.2">
      <c r="A50" s="11" t="s">
        <v>118</v>
      </c>
    </row>
    <row r="51" spans="1:1" x14ac:dyDescent="0.2">
      <c r="A51" s="8">
        <v>-2088.6799999999998</v>
      </c>
    </row>
    <row r="52" spans="1:1" x14ac:dyDescent="0.2">
      <c r="A52" s="9" t="s">
        <v>27</v>
      </c>
    </row>
    <row r="53" spans="1:1" x14ac:dyDescent="0.2">
      <c r="A53" s="10" t="s">
        <v>166</v>
      </c>
    </row>
    <row r="54" spans="1:1" x14ac:dyDescent="0.2">
      <c r="A54" s="11" t="s">
        <v>46</v>
      </c>
    </row>
    <row r="55" spans="1:1" x14ac:dyDescent="0.2">
      <c r="A55" s="8">
        <v>-1987.49</v>
      </c>
    </row>
    <row r="56" spans="1:1" x14ac:dyDescent="0.2">
      <c r="A56" s="9" t="s">
        <v>27</v>
      </c>
    </row>
    <row r="57" spans="1:1" x14ac:dyDescent="0.2">
      <c r="A57" s="10" t="s">
        <v>54</v>
      </c>
    </row>
    <row r="58" spans="1:1" x14ac:dyDescent="0.2">
      <c r="A58" s="11" t="s">
        <v>46</v>
      </c>
    </row>
    <row r="59" spans="1:1" x14ac:dyDescent="0.2">
      <c r="A59" s="8">
        <v>-1764.29</v>
      </c>
    </row>
    <row r="60" spans="1:1" x14ac:dyDescent="0.2">
      <c r="A60" s="9" t="s">
        <v>32</v>
      </c>
    </row>
    <row r="61" spans="1:1" x14ac:dyDescent="0.2">
      <c r="A61" s="10" t="s">
        <v>63</v>
      </c>
    </row>
    <row r="62" spans="1:1" x14ac:dyDescent="0.2">
      <c r="A62" s="11" t="s">
        <v>86</v>
      </c>
    </row>
    <row r="63" spans="1:1" x14ac:dyDescent="0.2">
      <c r="A63" s="8">
        <v>-1596.75</v>
      </c>
    </row>
    <row r="64" spans="1:1" x14ac:dyDescent="0.2">
      <c r="A64" s="9" t="s">
        <v>38</v>
      </c>
    </row>
    <row r="65" spans="1:1" x14ac:dyDescent="0.2">
      <c r="A65" s="10" t="s">
        <v>25</v>
      </c>
    </row>
    <row r="66" spans="1:1" x14ac:dyDescent="0.2">
      <c r="A66" s="11" t="s">
        <v>58</v>
      </c>
    </row>
    <row r="67" spans="1:1" x14ac:dyDescent="0.2">
      <c r="A67" s="8">
        <v>-1396.22</v>
      </c>
    </row>
    <row r="68" spans="1:1" x14ac:dyDescent="0.2">
      <c r="A68" s="9" t="s">
        <v>32</v>
      </c>
    </row>
    <row r="69" spans="1:1" x14ac:dyDescent="0.2">
      <c r="A69" s="10" t="s">
        <v>63</v>
      </c>
    </row>
    <row r="70" spans="1:1" x14ac:dyDescent="0.2">
      <c r="A70" s="11" t="s">
        <v>33</v>
      </c>
    </row>
    <row r="71" spans="1:1" x14ac:dyDescent="0.2">
      <c r="A71" s="8">
        <v>-1390.53</v>
      </c>
    </row>
    <row r="72" spans="1:1" x14ac:dyDescent="0.2">
      <c r="A72" s="9" t="s">
        <v>32</v>
      </c>
    </row>
    <row r="73" spans="1:1" x14ac:dyDescent="0.2">
      <c r="A73" s="10" t="s">
        <v>25</v>
      </c>
    </row>
    <row r="74" spans="1:1" x14ac:dyDescent="0.2">
      <c r="A74" s="11" t="s">
        <v>79</v>
      </c>
    </row>
    <row r="75" spans="1:1" x14ac:dyDescent="0.2">
      <c r="A75" s="8">
        <v>-1303.5999999999999</v>
      </c>
    </row>
    <row r="76" spans="1:1" x14ac:dyDescent="0.2">
      <c r="A76" s="9" t="s">
        <v>32</v>
      </c>
    </row>
    <row r="77" spans="1:1" x14ac:dyDescent="0.2">
      <c r="A77" s="10" t="s">
        <v>63</v>
      </c>
    </row>
    <row r="78" spans="1:1" x14ac:dyDescent="0.2">
      <c r="A78" s="11" t="s">
        <v>86</v>
      </c>
    </row>
    <row r="79" spans="1:1" x14ac:dyDescent="0.2">
      <c r="A79" s="8">
        <v>-1212.55</v>
      </c>
    </row>
    <row r="80" spans="1:1" x14ac:dyDescent="0.2">
      <c r="A80" s="9" t="s">
        <v>27</v>
      </c>
    </row>
    <row r="81" spans="1:1" x14ac:dyDescent="0.2">
      <c r="A81" s="10" t="s">
        <v>25</v>
      </c>
    </row>
    <row r="82" spans="1:1" x14ac:dyDescent="0.2">
      <c r="A82" s="11" t="s">
        <v>43</v>
      </c>
    </row>
    <row r="83" spans="1:1" x14ac:dyDescent="0.2">
      <c r="A83" s="8">
        <v>-1195.1199999999999</v>
      </c>
    </row>
    <row r="84" spans="1:1" x14ac:dyDescent="0.2">
      <c r="A84" s="9" t="s">
        <v>32</v>
      </c>
    </row>
    <row r="85" spans="1:1" x14ac:dyDescent="0.2">
      <c r="A85" s="10" t="s">
        <v>25</v>
      </c>
    </row>
    <row r="86" spans="1:1" x14ac:dyDescent="0.2">
      <c r="A86" s="11" t="s">
        <v>79</v>
      </c>
    </row>
    <row r="87" spans="1:1" x14ac:dyDescent="0.2">
      <c r="A87" s="8">
        <v>-1163.21</v>
      </c>
    </row>
    <row r="88" spans="1:1" x14ac:dyDescent="0.2">
      <c r="A88" s="9" t="s">
        <v>27</v>
      </c>
    </row>
    <row r="89" spans="1:1" x14ac:dyDescent="0.2">
      <c r="A89" s="10" t="s">
        <v>63</v>
      </c>
    </row>
    <row r="90" spans="1:1" x14ac:dyDescent="0.2">
      <c r="A90" s="11" t="s">
        <v>43</v>
      </c>
    </row>
    <row r="91" spans="1:1" x14ac:dyDescent="0.2">
      <c r="A91" s="8">
        <v>-1148.19</v>
      </c>
    </row>
    <row r="92" spans="1:1" x14ac:dyDescent="0.2">
      <c r="A92" s="9" t="s">
        <v>27</v>
      </c>
    </row>
    <row r="93" spans="1:1" x14ac:dyDescent="0.2">
      <c r="A93" s="10" t="s">
        <v>54</v>
      </c>
    </row>
    <row r="94" spans="1:1" x14ac:dyDescent="0.2">
      <c r="A94" s="11" t="s">
        <v>43</v>
      </c>
    </row>
    <row r="95" spans="1:1" x14ac:dyDescent="0.2">
      <c r="A95" s="8">
        <v>-973.3</v>
      </c>
    </row>
    <row r="96" spans="1:1" x14ac:dyDescent="0.2">
      <c r="A96" s="9" t="s">
        <v>32</v>
      </c>
    </row>
    <row r="97" spans="1:1" x14ac:dyDescent="0.2">
      <c r="A97" s="10" t="s">
        <v>63</v>
      </c>
    </row>
    <row r="98" spans="1:1" x14ac:dyDescent="0.2">
      <c r="A98" s="11" t="s">
        <v>118</v>
      </c>
    </row>
    <row r="99" spans="1:1" x14ac:dyDescent="0.2">
      <c r="A99" s="8">
        <v>-971.36</v>
      </c>
    </row>
    <row r="100" spans="1:1" x14ac:dyDescent="0.2">
      <c r="A100" s="9" t="s">
        <v>27</v>
      </c>
    </row>
    <row r="101" spans="1:1" x14ac:dyDescent="0.2">
      <c r="A101" s="10" t="s">
        <v>54</v>
      </c>
    </row>
    <row r="102" spans="1:1" x14ac:dyDescent="0.2">
      <c r="A102" s="11" t="s">
        <v>43</v>
      </c>
    </row>
    <row r="103" spans="1:1" x14ac:dyDescent="0.2">
      <c r="A103" s="8">
        <v>-969.05</v>
      </c>
    </row>
    <row r="104" spans="1:1" x14ac:dyDescent="0.2">
      <c r="A104" s="9" t="s">
        <v>32</v>
      </c>
    </row>
    <row r="105" spans="1:1" x14ac:dyDescent="0.2">
      <c r="A105" s="10" t="s">
        <v>63</v>
      </c>
    </row>
    <row r="106" spans="1:1" x14ac:dyDescent="0.2">
      <c r="A106" s="11" t="s">
        <v>118</v>
      </c>
    </row>
    <row r="107" spans="1:1" x14ac:dyDescent="0.2">
      <c r="A107" s="8">
        <v>-937.06</v>
      </c>
    </row>
    <row r="108" spans="1:1" x14ac:dyDescent="0.2">
      <c r="A108" s="9" t="s">
        <v>32</v>
      </c>
    </row>
    <row r="109" spans="1:1" x14ac:dyDescent="0.2">
      <c r="A109" s="10" t="s">
        <v>25</v>
      </c>
    </row>
    <row r="110" spans="1:1" x14ac:dyDescent="0.2">
      <c r="A110" s="11" t="s">
        <v>79</v>
      </c>
    </row>
    <row r="111" spans="1:1" x14ac:dyDescent="0.2">
      <c r="A111" s="8">
        <v>-924.99</v>
      </c>
    </row>
    <row r="112" spans="1:1" x14ac:dyDescent="0.2">
      <c r="A112" s="9" t="s">
        <v>27</v>
      </c>
    </row>
    <row r="113" spans="1:1" x14ac:dyDescent="0.2">
      <c r="A113" s="10" t="s">
        <v>25</v>
      </c>
    </row>
    <row r="114" spans="1:1" x14ac:dyDescent="0.2">
      <c r="A114" s="11" t="s">
        <v>48</v>
      </c>
    </row>
    <row r="115" spans="1:1" x14ac:dyDescent="0.2">
      <c r="A115" s="8">
        <v>-855.03</v>
      </c>
    </row>
    <row r="116" spans="1:1" x14ac:dyDescent="0.2">
      <c r="A116" s="9" t="s">
        <v>32</v>
      </c>
    </row>
    <row r="117" spans="1:1" x14ac:dyDescent="0.2">
      <c r="A117" s="10" t="s">
        <v>25</v>
      </c>
    </row>
    <row r="118" spans="1:1" x14ac:dyDescent="0.2">
      <c r="A118" s="11" t="s">
        <v>118</v>
      </c>
    </row>
    <row r="119" spans="1:1" x14ac:dyDescent="0.2">
      <c r="A119" s="8">
        <v>-851.09</v>
      </c>
    </row>
    <row r="120" spans="1:1" x14ac:dyDescent="0.2">
      <c r="A120" s="9" t="s">
        <v>27</v>
      </c>
    </row>
    <row r="121" spans="1:1" x14ac:dyDescent="0.2">
      <c r="A121" s="10" t="s">
        <v>25</v>
      </c>
    </row>
    <row r="122" spans="1:1" x14ac:dyDescent="0.2">
      <c r="A122" s="11" t="s">
        <v>43</v>
      </c>
    </row>
    <row r="123" spans="1:1" x14ac:dyDescent="0.2">
      <c r="A123" s="8">
        <v>-803.08</v>
      </c>
    </row>
    <row r="124" spans="1:1" x14ac:dyDescent="0.2">
      <c r="A124" s="9" t="s">
        <v>38</v>
      </c>
    </row>
    <row r="125" spans="1:1" x14ac:dyDescent="0.2">
      <c r="A125" s="10" t="s">
        <v>25</v>
      </c>
    </row>
    <row r="126" spans="1:1" x14ac:dyDescent="0.2">
      <c r="A126" s="11" t="s">
        <v>39</v>
      </c>
    </row>
    <row r="127" spans="1:1" x14ac:dyDescent="0.2">
      <c r="A127" s="8">
        <v>-763.8</v>
      </c>
    </row>
    <row r="128" spans="1:1" x14ac:dyDescent="0.2">
      <c r="A128" s="9" t="s">
        <v>32</v>
      </c>
    </row>
    <row r="129" spans="1:1" x14ac:dyDescent="0.2">
      <c r="A129" s="10" t="s">
        <v>25</v>
      </c>
    </row>
    <row r="130" spans="1:1" x14ac:dyDescent="0.2">
      <c r="A130" s="11" t="s">
        <v>118</v>
      </c>
    </row>
    <row r="131" spans="1:1" x14ac:dyDescent="0.2">
      <c r="A131" s="8">
        <v>-741.81</v>
      </c>
    </row>
    <row r="132" spans="1:1" x14ac:dyDescent="0.2">
      <c r="A132" s="9" t="s">
        <v>27</v>
      </c>
    </row>
    <row r="133" spans="1:1" x14ac:dyDescent="0.2">
      <c r="A133" s="10" t="s">
        <v>63</v>
      </c>
    </row>
    <row r="134" spans="1:1" x14ac:dyDescent="0.2">
      <c r="A134" s="11" t="s">
        <v>43</v>
      </c>
    </row>
    <row r="135" spans="1:1" x14ac:dyDescent="0.2">
      <c r="A135" s="8">
        <v>-734.33</v>
      </c>
    </row>
    <row r="136" spans="1:1" x14ac:dyDescent="0.2">
      <c r="A136" s="9" t="s">
        <v>38</v>
      </c>
    </row>
    <row r="137" spans="1:1" x14ac:dyDescent="0.2">
      <c r="A137" s="10" t="s">
        <v>63</v>
      </c>
    </row>
    <row r="138" spans="1:1" x14ac:dyDescent="0.2">
      <c r="A138" s="11" t="s">
        <v>82</v>
      </c>
    </row>
    <row r="139" spans="1:1" x14ac:dyDescent="0.2">
      <c r="A139" s="8">
        <v>-720.2</v>
      </c>
    </row>
    <row r="140" spans="1:1" x14ac:dyDescent="0.2">
      <c r="A140" s="9" t="s">
        <v>32</v>
      </c>
    </row>
    <row r="141" spans="1:1" x14ac:dyDescent="0.2">
      <c r="A141" s="10" t="s">
        <v>25</v>
      </c>
    </row>
    <row r="142" spans="1:1" x14ac:dyDescent="0.2">
      <c r="A142" s="11" t="s">
        <v>86</v>
      </c>
    </row>
    <row r="143" spans="1:1" x14ac:dyDescent="0.2">
      <c r="A143" s="8">
        <v>-715.78</v>
      </c>
    </row>
    <row r="144" spans="1:1" x14ac:dyDescent="0.2">
      <c r="A144" s="9" t="s">
        <v>32</v>
      </c>
    </row>
    <row r="145" spans="1:1" x14ac:dyDescent="0.2">
      <c r="A145" s="10" t="s">
        <v>63</v>
      </c>
    </row>
    <row r="146" spans="1:1" x14ac:dyDescent="0.2">
      <c r="A146" s="11" t="s">
        <v>118</v>
      </c>
    </row>
    <row r="147" spans="1:1" x14ac:dyDescent="0.2">
      <c r="A147" s="8">
        <v>-693.33</v>
      </c>
    </row>
    <row r="148" spans="1:1" x14ac:dyDescent="0.2">
      <c r="A148" s="9" t="s">
        <v>38</v>
      </c>
    </row>
    <row r="149" spans="1:1" x14ac:dyDescent="0.2">
      <c r="A149" s="10" t="s">
        <v>25</v>
      </c>
    </row>
    <row r="150" spans="1:1" x14ac:dyDescent="0.2">
      <c r="A150" s="11" t="s">
        <v>39</v>
      </c>
    </row>
    <row r="151" spans="1:1" x14ac:dyDescent="0.2">
      <c r="A151" s="8">
        <v>-686.45</v>
      </c>
    </row>
    <row r="152" spans="1:1" x14ac:dyDescent="0.2">
      <c r="A152" s="9" t="s">
        <v>32</v>
      </c>
    </row>
    <row r="153" spans="1:1" x14ac:dyDescent="0.2">
      <c r="A153" s="10" t="s">
        <v>25</v>
      </c>
    </row>
    <row r="154" spans="1:1" x14ac:dyDescent="0.2">
      <c r="A154" s="11" t="s">
        <v>118</v>
      </c>
    </row>
    <row r="155" spans="1:1" x14ac:dyDescent="0.2">
      <c r="A155" s="8">
        <v>-641.09</v>
      </c>
    </row>
    <row r="156" spans="1:1" x14ac:dyDescent="0.2">
      <c r="A156" s="9" t="s">
        <v>32</v>
      </c>
    </row>
    <row r="157" spans="1:1" x14ac:dyDescent="0.2">
      <c r="A157" s="10" t="s">
        <v>54</v>
      </c>
    </row>
    <row r="158" spans="1:1" x14ac:dyDescent="0.2">
      <c r="A158" s="11" t="s">
        <v>79</v>
      </c>
    </row>
    <row r="159" spans="1:1" x14ac:dyDescent="0.2">
      <c r="A159" s="8">
        <v>-612.94000000000005</v>
      </c>
    </row>
    <row r="160" spans="1:1" x14ac:dyDescent="0.2">
      <c r="A160" s="9" t="s">
        <v>32</v>
      </c>
    </row>
    <row r="161" spans="1:1" x14ac:dyDescent="0.2">
      <c r="A161" s="10" t="s">
        <v>25</v>
      </c>
    </row>
    <row r="162" spans="1:1" x14ac:dyDescent="0.2">
      <c r="A162" s="11" t="s">
        <v>79</v>
      </c>
    </row>
    <row r="163" spans="1:1" x14ac:dyDescent="0.2">
      <c r="A163" s="8">
        <v>-605.37</v>
      </c>
    </row>
    <row r="164" spans="1:1" x14ac:dyDescent="0.2">
      <c r="A164" s="9" t="s">
        <v>38</v>
      </c>
    </row>
    <row r="165" spans="1:1" x14ac:dyDescent="0.2">
      <c r="A165" s="10" t="s">
        <v>63</v>
      </c>
    </row>
    <row r="166" spans="1:1" x14ac:dyDescent="0.2">
      <c r="A166" s="11" t="s">
        <v>39</v>
      </c>
    </row>
    <row r="167" spans="1:1" x14ac:dyDescent="0.2">
      <c r="A167" s="8">
        <v>-584.6</v>
      </c>
    </row>
    <row r="168" spans="1:1" x14ac:dyDescent="0.2">
      <c r="A168" s="9" t="s">
        <v>32</v>
      </c>
    </row>
    <row r="169" spans="1:1" x14ac:dyDescent="0.2">
      <c r="A169" s="10" t="s">
        <v>25</v>
      </c>
    </row>
    <row r="170" spans="1:1" x14ac:dyDescent="0.2">
      <c r="A170" s="11" t="s">
        <v>86</v>
      </c>
    </row>
    <row r="171" spans="1:1" x14ac:dyDescent="0.2">
      <c r="A171" s="8">
        <v>-580.32000000000005</v>
      </c>
    </row>
    <row r="172" spans="1:1" x14ac:dyDescent="0.2">
      <c r="A172" s="9" t="s">
        <v>38</v>
      </c>
    </row>
    <row r="173" spans="1:1" x14ac:dyDescent="0.2">
      <c r="A173" s="10" t="s">
        <v>63</v>
      </c>
    </row>
    <row r="174" spans="1:1" x14ac:dyDescent="0.2">
      <c r="A174" s="11" t="s">
        <v>89</v>
      </c>
    </row>
    <row r="175" spans="1:1" x14ac:dyDescent="0.2">
      <c r="A175" s="8">
        <v>-568.71</v>
      </c>
    </row>
    <row r="176" spans="1:1" x14ac:dyDescent="0.2">
      <c r="A176" s="9" t="s">
        <v>27</v>
      </c>
    </row>
    <row r="177" spans="1:1" x14ac:dyDescent="0.2">
      <c r="A177" s="10" t="s">
        <v>25</v>
      </c>
    </row>
    <row r="178" spans="1:1" x14ac:dyDescent="0.2">
      <c r="A178" s="11" t="s">
        <v>43</v>
      </c>
    </row>
    <row r="179" spans="1:1" x14ac:dyDescent="0.2">
      <c r="A179" s="8">
        <v>-566</v>
      </c>
    </row>
    <row r="180" spans="1:1" x14ac:dyDescent="0.2">
      <c r="A180" s="9" t="s">
        <v>27</v>
      </c>
    </row>
    <row r="181" spans="1:1" x14ac:dyDescent="0.2">
      <c r="A181" s="10" t="s">
        <v>25</v>
      </c>
    </row>
    <row r="182" spans="1:1" x14ac:dyDescent="0.2">
      <c r="A182" s="11" t="s">
        <v>46</v>
      </c>
    </row>
    <row r="183" spans="1:1" x14ac:dyDescent="0.2">
      <c r="A183" s="8">
        <v>-563.86</v>
      </c>
    </row>
    <row r="184" spans="1:1" x14ac:dyDescent="0.2">
      <c r="A184" s="9" t="s">
        <v>27</v>
      </c>
    </row>
    <row r="185" spans="1:1" x14ac:dyDescent="0.2">
      <c r="A185" s="10" t="s">
        <v>54</v>
      </c>
    </row>
    <row r="186" spans="1:1" x14ac:dyDescent="0.2">
      <c r="A186" s="11" t="s">
        <v>46</v>
      </c>
    </row>
    <row r="187" spans="1:1" x14ac:dyDescent="0.2">
      <c r="A187" s="8">
        <v>-547.89</v>
      </c>
    </row>
    <row r="188" spans="1:1" x14ac:dyDescent="0.2">
      <c r="A188" s="9" t="s">
        <v>32</v>
      </c>
    </row>
    <row r="189" spans="1:1" x14ac:dyDescent="0.2">
      <c r="A189" s="10" t="s">
        <v>25</v>
      </c>
    </row>
    <row r="190" spans="1:1" x14ac:dyDescent="0.2">
      <c r="A190" s="11" t="s">
        <v>33</v>
      </c>
    </row>
    <row r="191" spans="1:1" x14ac:dyDescent="0.2">
      <c r="A191" s="8">
        <v>-539.59</v>
      </c>
    </row>
    <row r="192" spans="1:1" x14ac:dyDescent="0.2">
      <c r="A192" s="9" t="s">
        <v>27</v>
      </c>
    </row>
    <row r="193" spans="1:1" x14ac:dyDescent="0.2">
      <c r="A193" s="10" t="s">
        <v>166</v>
      </c>
    </row>
    <row r="194" spans="1:1" x14ac:dyDescent="0.2">
      <c r="A194" s="11" t="s">
        <v>43</v>
      </c>
    </row>
    <row r="195" spans="1:1" x14ac:dyDescent="0.2">
      <c r="A195" s="8">
        <v>-533.69000000000005</v>
      </c>
    </row>
    <row r="196" spans="1:1" x14ac:dyDescent="0.2">
      <c r="A196" s="9" t="s">
        <v>32</v>
      </c>
    </row>
    <row r="197" spans="1:1" x14ac:dyDescent="0.2">
      <c r="A197" s="10" t="s">
        <v>25</v>
      </c>
    </row>
    <row r="198" spans="1:1" x14ac:dyDescent="0.2">
      <c r="A198" s="11" t="s">
        <v>118</v>
      </c>
    </row>
    <row r="199" spans="1:1" x14ac:dyDescent="0.2">
      <c r="A199" s="8">
        <v>-533.23</v>
      </c>
    </row>
    <row r="200" spans="1:1" x14ac:dyDescent="0.2">
      <c r="A200" s="9" t="s">
        <v>32</v>
      </c>
    </row>
    <row r="201" spans="1:1" x14ac:dyDescent="0.2">
      <c r="A201" s="10" t="s">
        <v>166</v>
      </c>
    </row>
    <row r="202" spans="1:1" x14ac:dyDescent="0.2">
      <c r="A202" s="11" t="s">
        <v>118</v>
      </c>
    </row>
    <row r="203" spans="1:1" x14ac:dyDescent="0.2">
      <c r="A203" s="8">
        <v>-522.78</v>
      </c>
    </row>
    <row r="204" spans="1:1" x14ac:dyDescent="0.2">
      <c r="A204" s="9" t="s">
        <v>38</v>
      </c>
    </row>
    <row r="205" spans="1:1" x14ac:dyDescent="0.2">
      <c r="A205" s="10" t="s">
        <v>54</v>
      </c>
    </row>
    <row r="206" spans="1:1" x14ac:dyDescent="0.2">
      <c r="A206" s="11" t="s">
        <v>89</v>
      </c>
    </row>
    <row r="207" spans="1:1" x14ac:dyDescent="0.2">
      <c r="A207" s="8">
        <v>-517.47</v>
      </c>
    </row>
    <row r="208" spans="1:1" x14ac:dyDescent="0.2">
      <c r="A208" s="9" t="s">
        <v>27</v>
      </c>
    </row>
    <row r="209" spans="1:1" x14ac:dyDescent="0.2">
      <c r="A209" s="10" t="s">
        <v>166</v>
      </c>
    </row>
    <row r="210" spans="1:1" x14ac:dyDescent="0.2">
      <c r="A210" s="11" t="s">
        <v>43</v>
      </c>
    </row>
    <row r="211" spans="1:1" x14ac:dyDescent="0.2">
      <c r="A211" s="8">
        <v>-490.84</v>
      </c>
    </row>
    <row r="212" spans="1:1" x14ac:dyDescent="0.2">
      <c r="A212" s="9" t="s">
        <v>27</v>
      </c>
    </row>
    <row r="213" spans="1:1" x14ac:dyDescent="0.2">
      <c r="A213" s="10" t="s">
        <v>25</v>
      </c>
    </row>
    <row r="214" spans="1:1" x14ac:dyDescent="0.2">
      <c r="A214" s="11" t="s">
        <v>46</v>
      </c>
    </row>
    <row r="215" spans="1:1" x14ac:dyDescent="0.2">
      <c r="A215" s="8">
        <v>-485.55</v>
      </c>
    </row>
    <row r="216" spans="1:1" x14ac:dyDescent="0.2">
      <c r="A216" s="9" t="s">
        <v>27</v>
      </c>
    </row>
    <row r="217" spans="1:1" x14ac:dyDescent="0.2">
      <c r="A217" s="10" t="s">
        <v>25</v>
      </c>
    </row>
    <row r="218" spans="1:1" x14ac:dyDescent="0.2">
      <c r="A218" s="11" t="s">
        <v>43</v>
      </c>
    </row>
    <row r="219" spans="1:1" x14ac:dyDescent="0.2">
      <c r="A219" s="8">
        <v>-479.08</v>
      </c>
    </row>
    <row r="220" spans="1:1" x14ac:dyDescent="0.2">
      <c r="A220" s="9" t="s">
        <v>38</v>
      </c>
    </row>
    <row r="221" spans="1:1" x14ac:dyDescent="0.2">
      <c r="A221" s="10" t="s">
        <v>54</v>
      </c>
    </row>
    <row r="222" spans="1:1" x14ac:dyDescent="0.2">
      <c r="A222" s="11" t="s">
        <v>39</v>
      </c>
    </row>
    <row r="223" spans="1:1" x14ac:dyDescent="0.2">
      <c r="A223" s="8">
        <v>-477.66</v>
      </c>
    </row>
    <row r="224" spans="1:1" x14ac:dyDescent="0.2">
      <c r="A224" s="9" t="s">
        <v>32</v>
      </c>
    </row>
    <row r="225" spans="1:1" x14ac:dyDescent="0.2">
      <c r="A225" s="10" t="s">
        <v>25</v>
      </c>
    </row>
    <row r="226" spans="1:1" x14ac:dyDescent="0.2">
      <c r="A226" s="11" t="s">
        <v>86</v>
      </c>
    </row>
    <row r="227" spans="1:1" x14ac:dyDescent="0.2">
      <c r="A227" s="8">
        <v>-459.86</v>
      </c>
    </row>
    <row r="228" spans="1:1" x14ac:dyDescent="0.2">
      <c r="A228" s="9" t="s">
        <v>32</v>
      </c>
    </row>
    <row r="229" spans="1:1" x14ac:dyDescent="0.2">
      <c r="A229" s="10" t="s">
        <v>63</v>
      </c>
    </row>
    <row r="230" spans="1:1" x14ac:dyDescent="0.2">
      <c r="A230" s="11" t="s">
        <v>79</v>
      </c>
    </row>
    <row r="231" spans="1:1" x14ac:dyDescent="0.2">
      <c r="A231" s="8">
        <v>-458.74</v>
      </c>
    </row>
    <row r="232" spans="1:1" x14ac:dyDescent="0.2">
      <c r="A232" s="9" t="s">
        <v>38</v>
      </c>
    </row>
    <row r="233" spans="1:1" x14ac:dyDescent="0.2">
      <c r="A233" s="10" t="s">
        <v>54</v>
      </c>
    </row>
    <row r="234" spans="1:1" x14ac:dyDescent="0.2">
      <c r="A234" s="11" t="s">
        <v>39</v>
      </c>
    </row>
    <row r="235" spans="1:1" x14ac:dyDescent="0.2">
      <c r="A235" s="8">
        <v>-457.73</v>
      </c>
    </row>
    <row r="236" spans="1:1" x14ac:dyDescent="0.2">
      <c r="A236" s="9" t="s">
        <v>27</v>
      </c>
    </row>
    <row r="237" spans="1:1" x14ac:dyDescent="0.2">
      <c r="A237" s="10" t="s">
        <v>25</v>
      </c>
    </row>
    <row r="238" spans="1:1" x14ac:dyDescent="0.2">
      <c r="A238" s="11" t="s">
        <v>43</v>
      </c>
    </row>
    <row r="239" spans="1:1" x14ac:dyDescent="0.2">
      <c r="A239" s="8">
        <v>-449.04</v>
      </c>
    </row>
    <row r="240" spans="1:1" x14ac:dyDescent="0.2">
      <c r="A240" s="9" t="s">
        <v>32</v>
      </c>
    </row>
    <row r="241" spans="1:1" x14ac:dyDescent="0.2">
      <c r="A241" s="10" t="s">
        <v>63</v>
      </c>
    </row>
    <row r="242" spans="1:1" x14ac:dyDescent="0.2">
      <c r="A242" s="11" t="s">
        <v>33</v>
      </c>
    </row>
    <row r="243" spans="1:1" x14ac:dyDescent="0.2">
      <c r="A243" s="8">
        <v>-439.62</v>
      </c>
    </row>
    <row r="244" spans="1:1" x14ac:dyDescent="0.2">
      <c r="A244" s="9" t="s">
        <v>32</v>
      </c>
    </row>
    <row r="245" spans="1:1" x14ac:dyDescent="0.2">
      <c r="A245" s="10" t="s">
        <v>63</v>
      </c>
    </row>
    <row r="246" spans="1:1" x14ac:dyDescent="0.2">
      <c r="A246" s="11" t="s">
        <v>86</v>
      </c>
    </row>
    <row r="247" spans="1:1" x14ac:dyDescent="0.2">
      <c r="A247" s="8">
        <v>-420.59</v>
      </c>
    </row>
    <row r="248" spans="1:1" x14ac:dyDescent="0.2">
      <c r="A248" s="9" t="s">
        <v>38</v>
      </c>
    </row>
    <row r="249" spans="1:1" x14ac:dyDescent="0.2">
      <c r="A249" s="10" t="s">
        <v>25</v>
      </c>
    </row>
    <row r="250" spans="1:1" x14ac:dyDescent="0.2">
      <c r="A250" s="11" t="s">
        <v>39</v>
      </c>
    </row>
    <row r="251" spans="1:1" x14ac:dyDescent="0.2">
      <c r="A251" s="8">
        <v>-411.65</v>
      </c>
    </row>
    <row r="252" spans="1:1" x14ac:dyDescent="0.2">
      <c r="A252" s="9" t="s">
        <v>38</v>
      </c>
    </row>
    <row r="253" spans="1:1" x14ac:dyDescent="0.2">
      <c r="A253" s="10" t="s">
        <v>25</v>
      </c>
    </row>
    <row r="254" spans="1:1" x14ac:dyDescent="0.2">
      <c r="A254" s="11" t="s">
        <v>39</v>
      </c>
    </row>
    <row r="255" spans="1:1" x14ac:dyDescent="0.2">
      <c r="A255" s="8">
        <v>-407.85</v>
      </c>
    </row>
    <row r="256" spans="1:1" x14ac:dyDescent="0.2">
      <c r="A256" s="9" t="s">
        <v>32</v>
      </c>
    </row>
    <row r="257" spans="1:1" x14ac:dyDescent="0.2">
      <c r="A257" s="10" t="s">
        <v>54</v>
      </c>
    </row>
    <row r="258" spans="1:1" x14ac:dyDescent="0.2">
      <c r="A258" s="11" t="s">
        <v>79</v>
      </c>
    </row>
    <row r="259" spans="1:1" x14ac:dyDescent="0.2">
      <c r="A259" s="8">
        <v>-381.16</v>
      </c>
    </row>
    <row r="260" spans="1:1" x14ac:dyDescent="0.2">
      <c r="A260" s="9" t="s">
        <v>32</v>
      </c>
    </row>
    <row r="261" spans="1:1" x14ac:dyDescent="0.2">
      <c r="A261" s="10" t="s">
        <v>25</v>
      </c>
    </row>
    <row r="262" spans="1:1" x14ac:dyDescent="0.2">
      <c r="A262" s="11" t="s">
        <v>86</v>
      </c>
    </row>
    <row r="263" spans="1:1" x14ac:dyDescent="0.2">
      <c r="A263" s="8">
        <v>-377.9</v>
      </c>
    </row>
    <row r="264" spans="1:1" x14ac:dyDescent="0.2">
      <c r="A264" s="9" t="s">
        <v>38</v>
      </c>
    </row>
    <row r="265" spans="1:1" x14ac:dyDescent="0.2">
      <c r="A265" s="10" t="s">
        <v>25</v>
      </c>
    </row>
    <row r="266" spans="1:1" x14ac:dyDescent="0.2">
      <c r="A266" s="11" t="s">
        <v>58</v>
      </c>
    </row>
    <row r="267" spans="1:1" x14ac:dyDescent="0.2">
      <c r="A267" s="8">
        <v>-374.96</v>
      </c>
    </row>
    <row r="268" spans="1:1" x14ac:dyDescent="0.2">
      <c r="A268" s="9" t="s">
        <v>32</v>
      </c>
    </row>
    <row r="269" spans="1:1" x14ac:dyDescent="0.2">
      <c r="A269" s="10" t="s">
        <v>25</v>
      </c>
    </row>
    <row r="270" spans="1:1" x14ac:dyDescent="0.2">
      <c r="A270" s="11" t="s">
        <v>118</v>
      </c>
    </row>
    <row r="271" spans="1:1" x14ac:dyDescent="0.2">
      <c r="A271" s="8">
        <v>-373.09</v>
      </c>
    </row>
    <row r="272" spans="1:1" x14ac:dyDescent="0.2">
      <c r="A272" s="9" t="s">
        <v>32</v>
      </c>
    </row>
    <row r="273" spans="1:1" x14ac:dyDescent="0.2">
      <c r="A273" s="10" t="s">
        <v>54</v>
      </c>
    </row>
    <row r="274" spans="1:1" x14ac:dyDescent="0.2">
      <c r="A274" s="11" t="s">
        <v>79</v>
      </c>
    </row>
    <row r="275" spans="1:1" x14ac:dyDescent="0.2">
      <c r="A275" s="8">
        <v>-368.02</v>
      </c>
    </row>
    <row r="276" spans="1:1" x14ac:dyDescent="0.2">
      <c r="A276" s="9" t="s">
        <v>27</v>
      </c>
    </row>
    <row r="277" spans="1:1" x14ac:dyDescent="0.2">
      <c r="A277" s="10" t="s">
        <v>25</v>
      </c>
    </row>
    <row r="278" spans="1:1" x14ac:dyDescent="0.2">
      <c r="A278" s="11" t="s">
        <v>46</v>
      </c>
    </row>
    <row r="279" spans="1:1" x14ac:dyDescent="0.2">
      <c r="A279" s="8">
        <v>-358.43</v>
      </c>
    </row>
    <row r="280" spans="1:1" x14ac:dyDescent="0.2">
      <c r="A280" s="9" t="s">
        <v>38</v>
      </c>
    </row>
    <row r="281" spans="1:1" x14ac:dyDescent="0.2">
      <c r="A281" s="10" t="s">
        <v>25</v>
      </c>
    </row>
    <row r="282" spans="1:1" x14ac:dyDescent="0.2">
      <c r="A282" s="11" t="s">
        <v>89</v>
      </c>
    </row>
    <row r="283" spans="1:1" x14ac:dyDescent="0.2">
      <c r="A283" s="8">
        <v>-340.98</v>
      </c>
    </row>
    <row r="284" spans="1:1" x14ac:dyDescent="0.2">
      <c r="A284" s="9" t="s">
        <v>32</v>
      </c>
    </row>
    <row r="285" spans="1:1" x14ac:dyDescent="0.2">
      <c r="A285" s="10" t="s">
        <v>25</v>
      </c>
    </row>
    <row r="286" spans="1:1" x14ac:dyDescent="0.2">
      <c r="A286" s="11" t="s">
        <v>79</v>
      </c>
    </row>
    <row r="287" spans="1:1" x14ac:dyDescent="0.2">
      <c r="A287" s="8">
        <v>-335.06</v>
      </c>
    </row>
    <row r="288" spans="1:1" x14ac:dyDescent="0.2">
      <c r="A288" s="9" t="s">
        <v>27</v>
      </c>
    </row>
    <row r="289" spans="1:1" x14ac:dyDescent="0.2">
      <c r="A289" s="10" t="s">
        <v>25</v>
      </c>
    </row>
    <row r="290" spans="1:1" x14ac:dyDescent="0.2">
      <c r="A290" s="11" t="s">
        <v>43</v>
      </c>
    </row>
    <row r="291" spans="1:1" x14ac:dyDescent="0.2">
      <c r="A291" s="8">
        <v>-327.64999999999998</v>
      </c>
    </row>
    <row r="292" spans="1:1" x14ac:dyDescent="0.2">
      <c r="A292" s="9" t="s">
        <v>27</v>
      </c>
    </row>
    <row r="293" spans="1:1" x14ac:dyDescent="0.2">
      <c r="A293" s="10" t="s">
        <v>25</v>
      </c>
    </row>
    <row r="294" spans="1:1" x14ac:dyDescent="0.2">
      <c r="A294" s="11" t="s">
        <v>46</v>
      </c>
    </row>
    <row r="295" spans="1:1" x14ac:dyDescent="0.2">
      <c r="A295" s="8">
        <v>-326.97000000000003</v>
      </c>
    </row>
    <row r="296" spans="1:1" x14ac:dyDescent="0.2">
      <c r="A296" s="9" t="s">
        <v>38</v>
      </c>
    </row>
    <row r="297" spans="1:1" x14ac:dyDescent="0.2">
      <c r="A297" s="10" t="s">
        <v>63</v>
      </c>
    </row>
    <row r="298" spans="1:1" x14ac:dyDescent="0.2">
      <c r="A298" s="11" t="s">
        <v>89</v>
      </c>
    </row>
    <row r="299" spans="1:1" x14ac:dyDescent="0.2">
      <c r="A299" s="8">
        <v>-322.95</v>
      </c>
    </row>
    <row r="300" spans="1:1" x14ac:dyDescent="0.2">
      <c r="A300" s="9" t="s">
        <v>38</v>
      </c>
    </row>
    <row r="301" spans="1:1" x14ac:dyDescent="0.2">
      <c r="A301" s="10" t="s">
        <v>54</v>
      </c>
    </row>
    <row r="302" spans="1:1" x14ac:dyDescent="0.2">
      <c r="A302" s="11" t="s">
        <v>89</v>
      </c>
    </row>
    <row r="303" spans="1:1" x14ac:dyDescent="0.2">
      <c r="A303" s="8">
        <v>-321.51</v>
      </c>
    </row>
    <row r="304" spans="1:1" x14ac:dyDescent="0.2">
      <c r="A304" s="9" t="s">
        <v>27</v>
      </c>
    </row>
    <row r="305" spans="1:1" x14ac:dyDescent="0.2">
      <c r="A305" s="10" t="s">
        <v>63</v>
      </c>
    </row>
    <row r="306" spans="1:1" x14ac:dyDescent="0.2">
      <c r="A306" s="11" t="s">
        <v>43</v>
      </c>
    </row>
    <row r="307" spans="1:1" x14ac:dyDescent="0.2">
      <c r="A307" s="8">
        <v>-314.42</v>
      </c>
    </row>
    <row r="308" spans="1:1" x14ac:dyDescent="0.2">
      <c r="A308" s="9" t="s">
        <v>38</v>
      </c>
    </row>
    <row r="309" spans="1:1" x14ac:dyDescent="0.2">
      <c r="A309" s="10" t="s">
        <v>25</v>
      </c>
    </row>
    <row r="310" spans="1:1" x14ac:dyDescent="0.2">
      <c r="A310" s="11" t="s">
        <v>89</v>
      </c>
    </row>
    <row r="311" spans="1:1" x14ac:dyDescent="0.2">
      <c r="A311" s="8">
        <v>-295.43</v>
      </c>
    </row>
    <row r="312" spans="1:1" x14ac:dyDescent="0.2">
      <c r="A312" s="9" t="s">
        <v>38</v>
      </c>
    </row>
    <row r="313" spans="1:1" x14ac:dyDescent="0.2">
      <c r="A313" s="10" t="s">
        <v>63</v>
      </c>
    </row>
    <row r="314" spans="1:1" x14ac:dyDescent="0.2">
      <c r="A314" s="11" t="s">
        <v>39</v>
      </c>
    </row>
    <row r="315" spans="1:1" x14ac:dyDescent="0.2">
      <c r="A315" s="8">
        <v>-282.61</v>
      </c>
    </row>
    <row r="316" spans="1:1" x14ac:dyDescent="0.2">
      <c r="A316" s="9" t="s">
        <v>27</v>
      </c>
    </row>
    <row r="317" spans="1:1" x14ac:dyDescent="0.2">
      <c r="A317" s="10" t="s">
        <v>166</v>
      </c>
    </row>
    <row r="318" spans="1:1" x14ac:dyDescent="0.2">
      <c r="A318" s="11" t="s">
        <v>48</v>
      </c>
    </row>
    <row r="319" spans="1:1" x14ac:dyDescent="0.2">
      <c r="A319" s="8">
        <v>-279.93</v>
      </c>
    </row>
    <row r="320" spans="1:1" x14ac:dyDescent="0.2">
      <c r="A320" s="9" t="s">
        <v>27</v>
      </c>
    </row>
    <row r="321" spans="1:1" x14ac:dyDescent="0.2">
      <c r="A321" s="10" t="s">
        <v>63</v>
      </c>
    </row>
    <row r="322" spans="1:1" x14ac:dyDescent="0.2">
      <c r="A322" s="11" t="s">
        <v>42</v>
      </c>
    </row>
    <row r="323" spans="1:1" x14ac:dyDescent="0.2">
      <c r="A323" s="8">
        <v>-279.44</v>
      </c>
    </row>
    <row r="324" spans="1:1" x14ac:dyDescent="0.2">
      <c r="A324" s="9" t="s">
        <v>32</v>
      </c>
    </row>
    <row r="325" spans="1:1" x14ac:dyDescent="0.2">
      <c r="A325" s="10" t="s">
        <v>54</v>
      </c>
    </row>
    <row r="326" spans="1:1" x14ac:dyDescent="0.2">
      <c r="A326" s="11" t="s">
        <v>86</v>
      </c>
    </row>
    <row r="327" spans="1:1" x14ac:dyDescent="0.2">
      <c r="A327" s="8">
        <v>-270.85000000000002</v>
      </c>
    </row>
    <row r="328" spans="1:1" x14ac:dyDescent="0.2">
      <c r="A328" s="9" t="s">
        <v>32</v>
      </c>
    </row>
    <row r="329" spans="1:1" x14ac:dyDescent="0.2">
      <c r="A329" s="10" t="s">
        <v>25</v>
      </c>
    </row>
    <row r="330" spans="1:1" x14ac:dyDescent="0.2">
      <c r="A330" s="11" t="s">
        <v>118</v>
      </c>
    </row>
    <row r="331" spans="1:1" x14ac:dyDescent="0.2">
      <c r="A331" s="8">
        <v>-268.66000000000003</v>
      </c>
    </row>
    <row r="332" spans="1:1" x14ac:dyDescent="0.2">
      <c r="A332" s="9" t="s">
        <v>38</v>
      </c>
    </row>
    <row r="333" spans="1:1" x14ac:dyDescent="0.2">
      <c r="A333" s="10" t="s">
        <v>25</v>
      </c>
    </row>
    <row r="334" spans="1:1" x14ac:dyDescent="0.2">
      <c r="A334" s="11" t="s">
        <v>39</v>
      </c>
    </row>
    <row r="335" spans="1:1" x14ac:dyDescent="0.2">
      <c r="A335" s="8">
        <v>-267.86</v>
      </c>
    </row>
    <row r="336" spans="1:1" x14ac:dyDescent="0.2">
      <c r="A336" s="9" t="s">
        <v>27</v>
      </c>
    </row>
    <row r="337" spans="1:1" x14ac:dyDescent="0.2">
      <c r="A337" s="10" t="s">
        <v>25</v>
      </c>
    </row>
    <row r="338" spans="1:1" x14ac:dyDescent="0.2">
      <c r="A338" s="11" t="s">
        <v>43</v>
      </c>
    </row>
    <row r="339" spans="1:1" x14ac:dyDescent="0.2">
      <c r="A339" s="8">
        <v>-266.22000000000003</v>
      </c>
    </row>
    <row r="340" spans="1:1" x14ac:dyDescent="0.2">
      <c r="A340" s="9" t="s">
        <v>27</v>
      </c>
    </row>
    <row r="341" spans="1:1" x14ac:dyDescent="0.2">
      <c r="A341" s="10" t="s">
        <v>63</v>
      </c>
    </row>
    <row r="342" spans="1:1" x14ac:dyDescent="0.2">
      <c r="A342" s="11" t="s">
        <v>43</v>
      </c>
    </row>
    <row r="343" spans="1:1" x14ac:dyDescent="0.2">
      <c r="A343" s="8">
        <v>-264.94</v>
      </c>
    </row>
    <row r="344" spans="1:1" x14ac:dyDescent="0.2">
      <c r="A344" s="9" t="s">
        <v>32</v>
      </c>
    </row>
    <row r="345" spans="1:1" x14ac:dyDescent="0.2">
      <c r="A345" s="10" t="s">
        <v>54</v>
      </c>
    </row>
    <row r="346" spans="1:1" x14ac:dyDescent="0.2">
      <c r="A346" s="11" t="s">
        <v>86</v>
      </c>
    </row>
    <row r="347" spans="1:1" x14ac:dyDescent="0.2">
      <c r="A347" s="8">
        <v>-263.08999999999997</v>
      </c>
    </row>
    <row r="348" spans="1:1" x14ac:dyDescent="0.2">
      <c r="A348" s="9" t="s">
        <v>38</v>
      </c>
    </row>
    <row r="349" spans="1:1" x14ac:dyDescent="0.2">
      <c r="A349" s="10" t="s">
        <v>54</v>
      </c>
    </row>
    <row r="350" spans="1:1" x14ac:dyDescent="0.2">
      <c r="A350" s="11" t="s">
        <v>89</v>
      </c>
    </row>
    <row r="351" spans="1:1" x14ac:dyDescent="0.2">
      <c r="A351" s="8">
        <v>-260.41000000000003</v>
      </c>
    </row>
    <row r="352" spans="1:1" x14ac:dyDescent="0.2">
      <c r="A352" s="9" t="s">
        <v>32</v>
      </c>
    </row>
    <row r="353" spans="1:1" x14ac:dyDescent="0.2">
      <c r="A353" s="10" t="s">
        <v>25</v>
      </c>
    </row>
    <row r="354" spans="1:1" x14ac:dyDescent="0.2">
      <c r="A354" s="11" t="s">
        <v>86</v>
      </c>
    </row>
    <row r="355" spans="1:1" x14ac:dyDescent="0.2">
      <c r="A355" s="8">
        <v>-244.47</v>
      </c>
    </row>
    <row r="356" spans="1:1" x14ac:dyDescent="0.2">
      <c r="A356" s="9" t="s">
        <v>32</v>
      </c>
    </row>
    <row r="357" spans="1:1" x14ac:dyDescent="0.2">
      <c r="A357" s="10" t="s">
        <v>54</v>
      </c>
    </row>
    <row r="358" spans="1:1" x14ac:dyDescent="0.2">
      <c r="A358" s="11" t="s">
        <v>86</v>
      </c>
    </row>
    <row r="359" spans="1:1" x14ac:dyDescent="0.2">
      <c r="A359" s="8">
        <v>-236.43</v>
      </c>
    </row>
    <row r="360" spans="1:1" x14ac:dyDescent="0.2">
      <c r="A360" s="9" t="s">
        <v>38</v>
      </c>
    </row>
    <row r="361" spans="1:1" x14ac:dyDescent="0.2">
      <c r="A361" s="10" t="s">
        <v>25</v>
      </c>
    </row>
    <row r="362" spans="1:1" x14ac:dyDescent="0.2">
      <c r="A362" s="11" t="s">
        <v>89</v>
      </c>
    </row>
    <row r="363" spans="1:1" x14ac:dyDescent="0.2">
      <c r="A363" s="8">
        <v>-235.9</v>
      </c>
    </row>
    <row r="364" spans="1:1" x14ac:dyDescent="0.2">
      <c r="A364" s="9" t="s">
        <v>38</v>
      </c>
    </row>
    <row r="365" spans="1:1" x14ac:dyDescent="0.2">
      <c r="A365" s="10" t="s">
        <v>25</v>
      </c>
    </row>
    <row r="366" spans="1:1" x14ac:dyDescent="0.2">
      <c r="A366" s="11" t="s">
        <v>39</v>
      </c>
    </row>
    <row r="367" spans="1:1" x14ac:dyDescent="0.2">
      <c r="A367" s="8">
        <v>-232.99</v>
      </c>
    </row>
    <row r="368" spans="1:1" x14ac:dyDescent="0.2">
      <c r="A368" s="9" t="s">
        <v>38</v>
      </c>
    </row>
    <row r="369" spans="1:1" x14ac:dyDescent="0.2">
      <c r="A369" s="10" t="s">
        <v>166</v>
      </c>
    </row>
    <row r="370" spans="1:1" x14ac:dyDescent="0.2">
      <c r="A370" s="11" t="s">
        <v>39</v>
      </c>
    </row>
    <row r="371" spans="1:1" x14ac:dyDescent="0.2">
      <c r="A371" s="8">
        <v>-232.8</v>
      </c>
    </row>
    <row r="372" spans="1:1" x14ac:dyDescent="0.2">
      <c r="A372" s="9" t="s">
        <v>38</v>
      </c>
    </row>
    <row r="373" spans="1:1" x14ac:dyDescent="0.2">
      <c r="A373" s="10" t="s">
        <v>54</v>
      </c>
    </row>
    <row r="374" spans="1:1" x14ac:dyDescent="0.2">
      <c r="A374" s="11" t="s">
        <v>39</v>
      </c>
    </row>
    <row r="375" spans="1:1" x14ac:dyDescent="0.2">
      <c r="A375" s="8">
        <v>-229.79</v>
      </c>
    </row>
    <row r="376" spans="1:1" x14ac:dyDescent="0.2">
      <c r="A376" s="9" t="s">
        <v>32</v>
      </c>
    </row>
    <row r="377" spans="1:1" x14ac:dyDescent="0.2">
      <c r="A377" s="10" t="s">
        <v>54</v>
      </c>
    </row>
    <row r="378" spans="1:1" x14ac:dyDescent="0.2">
      <c r="A378" s="11" t="s">
        <v>79</v>
      </c>
    </row>
    <row r="379" spans="1:1" x14ac:dyDescent="0.2">
      <c r="A379" s="8">
        <v>-229.68</v>
      </c>
    </row>
    <row r="380" spans="1:1" x14ac:dyDescent="0.2">
      <c r="A380" s="9" t="s">
        <v>32</v>
      </c>
    </row>
    <row r="381" spans="1:1" x14ac:dyDescent="0.2">
      <c r="A381" s="10" t="s">
        <v>25</v>
      </c>
    </row>
    <row r="382" spans="1:1" x14ac:dyDescent="0.2">
      <c r="A382" s="11" t="s">
        <v>79</v>
      </c>
    </row>
    <row r="383" spans="1:1" x14ac:dyDescent="0.2">
      <c r="A383" s="8">
        <v>-224.2</v>
      </c>
    </row>
    <row r="384" spans="1:1" x14ac:dyDescent="0.2">
      <c r="A384" s="9" t="s">
        <v>32</v>
      </c>
    </row>
    <row r="385" spans="1:1" x14ac:dyDescent="0.2">
      <c r="A385" s="10" t="s">
        <v>25</v>
      </c>
    </row>
    <row r="386" spans="1:1" x14ac:dyDescent="0.2">
      <c r="A386" s="11" t="s">
        <v>86</v>
      </c>
    </row>
    <row r="387" spans="1:1" x14ac:dyDescent="0.2">
      <c r="A387" s="8">
        <v>-222.82</v>
      </c>
    </row>
    <row r="388" spans="1:1" x14ac:dyDescent="0.2">
      <c r="A388" s="9" t="s">
        <v>38</v>
      </c>
    </row>
    <row r="389" spans="1:1" x14ac:dyDescent="0.2">
      <c r="A389" s="10" t="s">
        <v>54</v>
      </c>
    </row>
    <row r="390" spans="1:1" x14ac:dyDescent="0.2">
      <c r="A390" s="11" t="s">
        <v>39</v>
      </c>
    </row>
    <row r="391" spans="1:1" x14ac:dyDescent="0.2">
      <c r="A391" s="8">
        <v>-221.5</v>
      </c>
    </row>
    <row r="392" spans="1:1" x14ac:dyDescent="0.2">
      <c r="A392" s="9" t="s">
        <v>32</v>
      </c>
    </row>
    <row r="393" spans="1:1" x14ac:dyDescent="0.2">
      <c r="A393" s="10" t="s">
        <v>63</v>
      </c>
    </row>
    <row r="394" spans="1:1" x14ac:dyDescent="0.2">
      <c r="A394" s="11" t="s">
        <v>79</v>
      </c>
    </row>
    <row r="395" spans="1:1" x14ac:dyDescent="0.2">
      <c r="A395" s="8">
        <v>-220.05</v>
      </c>
    </row>
    <row r="396" spans="1:1" x14ac:dyDescent="0.2">
      <c r="A396" s="9" t="s">
        <v>38</v>
      </c>
    </row>
    <row r="397" spans="1:1" x14ac:dyDescent="0.2">
      <c r="A397" s="10" t="s">
        <v>25</v>
      </c>
    </row>
    <row r="398" spans="1:1" x14ac:dyDescent="0.2">
      <c r="A398" s="11" t="s">
        <v>58</v>
      </c>
    </row>
    <row r="399" spans="1:1" x14ac:dyDescent="0.2">
      <c r="A399" s="8">
        <v>-219.93</v>
      </c>
    </row>
    <row r="400" spans="1:1" x14ac:dyDescent="0.2">
      <c r="A400" s="9" t="s">
        <v>32</v>
      </c>
    </row>
    <row r="401" spans="1:1" x14ac:dyDescent="0.2">
      <c r="A401" s="10" t="s">
        <v>54</v>
      </c>
    </row>
    <row r="402" spans="1:1" x14ac:dyDescent="0.2">
      <c r="A402" s="11" t="s">
        <v>79</v>
      </c>
    </row>
    <row r="403" spans="1:1" x14ac:dyDescent="0.2">
      <c r="A403" s="8">
        <v>-218.77</v>
      </c>
    </row>
    <row r="404" spans="1:1" x14ac:dyDescent="0.2">
      <c r="A404" s="9" t="s">
        <v>27</v>
      </c>
    </row>
    <row r="405" spans="1:1" x14ac:dyDescent="0.2">
      <c r="A405" s="10" t="s">
        <v>54</v>
      </c>
    </row>
    <row r="406" spans="1:1" x14ac:dyDescent="0.2">
      <c r="A406" s="11" t="s">
        <v>43</v>
      </c>
    </row>
    <row r="407" spans="1:1" x14ac:dyDescent="0.2">
      <c r="A407" s="8">
        <v>-216.15</v>
      </c>
    </row>
    <row r="408" spans="1:1" x14ac:dyDescent="0.2">
      <c r="A408" s="9" t="s">
        <v>27</v>
      </c>
    </row>
    <row r="409" spans="1:1" x14ac:dyDescent="0.2">
      <c r="A409" s="10" t="s">
        <v>25</v>
      </c>
    </row>
    <row r="410" spans="1:1" x14ac:dyDescent="0.2">
      <c r="A410" s="11" t="s">
        <v>48</v>
      </c>
    </row>
    <row r="411" spans="1:1" x14ac:dyDescent="0.2">
      <c r="A411" s="8">
        <v>-212.55</v>
      </c>
    </row>
    <row r="412" spans="1:1" x14ac:dyDescent="0.2">
      <c r="A412" s="9" t="s">
        <v>38</v>
      </c>
    </row>
    <row r="413" spans="1:1" x14ac:dyDescent="0.2">
      <c r="A413" s="10" t="s">
        <v>54</v>
      </c>
    </row>
    <row r="414" spans="1:1" x14ac:dyDescent="0.2">
      <c r="A414" s="11" t="s">
        <v>39</v>
      </c>
    </row>
    <row r="415" spans="1:1" x14ac:dyDescent="0.2">
      <c r="A415" s="8">
        <v>-211.54</v>
      </c>
    </row>
    <row r="416" spans="1:1" x14ac:dyDescent="0.2">
      <c r="A416" s="9" t="s">
        <v>32</v>
      </c>
    </row>
    <row r="417" spans="1:1" x14ac:dyDescent="0.2">
      <c r="A417" s="10" t="s">
        <v>54</v>
      </c>
    </row>
    <row r="418" spans="1:1" x14ac:dyDescent="0.2">
      <c r="A418" s="11" t="s">
        <v>33</v>
      </c>
    </row>
    <row r="419" spans="1:1" x14ac:dyDescent="0.2">
      <c r="A419" s="8">
        <v>-209.61</v>
      </c>
    </row>
    <row r="420" spans="1:1" x14ac:dyDescent="0.2">
      <c r="A420" s="9" t="s">
        <v>27</v>
      </c>
    </row>
    <row r="421" spans="1:1" x14ac:dyDescent="0.2">
      <c r="A421" s="10" t="s">
        <v>166</v>
      </c>
    </row>
    <row r="422" spans="1:1" x14ac:dyDescent="0.2">
      <c r="A422" s="11" t="s">
        <v>46</v>
      </c>
    </row>
    <row r="423" spans="1:1" x14ac:dyDescent="0.2">
      <c r="A423" s="8">
        <v>-209.6</v>
      </c>
    </row>
    <row r="424" spans="1:1" x14ac:dyDescent="0.2">
      <c r="A424" s="9" t="s">
        <v>32</v>
      </c>
    </row>
    <row r="425" spans="1:1" x14ac:dyDescent="0.2">
      <c r="A425" s="10" t="s">
        <v>25</v>
      </c>
    </row>
    <row r="426" spans="1:1" x14ac:dyDescent="0.2">
      <c r="A426" s="11" t="s">
        <v>86</v>
      </c>
    </row>
    <row r="427" spans="1:1" x14ac:dyDescent="0.2">
      <c r="A427" s="8">
        <v>-208.43</v>
      </c>
    </row>
    <row r="428" spans="1:1" x14ac:dyDescent="0.2">
      <c r="A428" s="9" t="s">
        <v>38</v>
      </c>
    </row>
    <row r="429" spans="1:1" x14ac:dyDescent="0.2">
      <c r="A429" s="10" t="s">
        <v>54</v>
      </c>
    </row>
    <row r="430" spans="1:1" x14ac:dyDescent="0.2">
      <c r="A430" s="11" t="s">
        <v>39</v>
      </c>
    </row>
    <row r="431" spans="1:1" x14ac:dyDescent="0.2">
      <c r="A431" s="8">
        <v>-207.28</v>
      </c>
    </row>
    <row r="432" spans="1:1" x14ac:dyDescent="0.2">
      <c r="A432" s="9" t="s">
        <v>27</v>
      </c>
    </row>
    <row r="433" spans="1:1" x14ac:dyDescent="0.2">
      <c r="A433" s="10" t="s">
        <v>25</v>
      </c>
    </row>
    <row r="434" spans="1:1" x14ac:dyDescent="0.2">
      <c r="A434" s="11" t="s">
        <v>43</v>
      </c>
    </row>
    <row r="435" spans="1:1" x14ac:dyDescent="0.2">
      <c r="A435" s="8">
        <v>-201.28</v>
      </c>
    </row>
    <row r="436" spans="1:1" x14ac:dyDescent="0.2">
      <c r="A436" s="9" t="s">
        <v>32</v>
      </c>
    </row>
    <row r="437" spans="1:1" x14ac:dyDescent="0.2">
      <c r="A437" s="10" t="s">
        <v>54</v>
      </c>
    </row>
    <row r="438" spans="1:1" x14ac:dyDescent="0.2">
      <c r="A438" s="11" t="s">
        <v>118</v>
      </c>
    </row>
    <row r="439" spans="1:1" x14ac:dyDescent="0.2">
      <c r="A439" s="8">
        <v>-194.83</v>
      </c>
    </row>
    <row r="440" spans="1:1" x14ac:dyDescent="0.2">
      <c r="A440" s="9" t="s">
        <v>32</v>
      </c>
    </row>
    <row r="441" spans="1:1" x14ac:dyDescent="0.2">
      <c r="A441" s="10" t="s">
        <v>25</v>
      </c>
    </row>
    <row r="442" spans="1:1" x14ac:dyDescent="0.2">
      <c r="A442" s="11" t="s">
        <v>118</v>
      </c>
    </row>
    <row r="443" spans="1:1" x14ac:dyDescent="0.2">
      <c r="A443" s="8">
        <v>-193.58</v>
      </c>
    </row>
    <row r="444" spans="1:1" x14ac:dyDescent="0.2">
      <c r="A444" s="9" t="s">
        <v>32</v>
      </c>
    </row>
    <row r="445" spans="1:1" x14ac:dyDescent="0.2">
      <c r="A445" s="10" t="s">
        <v>63</v>
      </c>
    </row>
    <row r="446" spans="1:1" x14ac:dyDescent="0.2">
      <c r="A446" s="11" t="s">
        <v>79</v>
      </c>
    </row>
    <row r="447" spans="1:1" x14ac:dyDescent="0.2">
      <c r="A447" s="8">
        <v>-193.44</v>
      </c>
    </row>
    <row r="448" spans="1:1" x14ac:dyDescent="0.2">
      <c r="A448" s="9" t="s">
        <v>27</v>
      </c>
    </row>
    <row r="449" spans="1:1" x14ac:dyDescent="0.2">
      <c r="A449" s="10" t="s">
        <v>166</v>
      </c>
    </row>
    <row r="450" spans="1:1" x14ac:dyDescent="0.2">
      <c r="A450" s="11" t="s">
        <v>61</v>
      </c>
    </row>
    <row r="451" spans="1:1" x14ac:dyDescent="0.2">
      <c r="A451" s="8">
        <v>-191.79</v>
      </c>
    </row>
    <row r="452" spans="1:1" x14ac:dyDescent="0.2">
      <c r="A452" s="9" t="s">
        <v>38</v>
      </c>
    </row>
    <row r="453" spans="1:1" x14ac:dyDescent="0.2">
      <c r="A453" s="10" t="s">
        <v>25</v>
      </c>
    </row>
    <row r="454" spans="1:1" x14ac:dyDescent="0.2">
      <c r="A454" s="11" t="s">
        <v>39</v>
      </c>
    </row>
    <row r="455" spans="1:1" x14ac:dyDescent="0.2">
      <c r="A455" s="8">
        <v>-191.22</v>
      </c>
    </row>
    <row r="456" spans="1:1" x14ac:dyDescent="0.2">
      <c r="A456" s="9" t="s">
        <v>27</v>
      </c>
    </row>
    <row r="457" spans="1:1" x14ac:dyDescent="0.2">
      <c r="A457" s="10" t="s">
        <v>166</v>
      </c>
    </row>
    <row r="458" spans="1:1" x14ac:dyDescent="0.2">
      <c r="A458" s="11" t="s">
        <v>48</v>
      </c>
    </row>
    <row r="459" spans="1:1" x14ac:dyDescent="0.2">
      <c r="A459" s="8">
        <v>-190.49</v>
      </c>
    </row>
    <row r="460" spans="1:1" x14ac:dyDescent="0.2">
      <c r="A460" s="9" t="s">
        <v>27</v>
      </c>
    </row>
    <row r="461" spans="1:1" x14ac:dyDescent="0.2">
      <c r="A461" s="10" t="s">
        <v>54</v>
      </c>
    </row>
    <row r="462" spans="1:1" x14ac:dyDescent="0.2">
      <c r="A462" s="11" t="s">
        <v>46</v>
      </c>
    </row>
    <row r="463" spans="1:1" x14ac:dyDescent="0.2">
      <c r="A463" s="8">
        <v>-190.03</v>
      </c>
    </row>
    <row r="464" spans="1:1" x14ac:dyDescent="0.2">
      <c r="A464" s="9" t="s">
        <v>38</v>
      </c>
    </row>
    <row r="465" spans="1:1" x14ac:dyDescent="0.2">
      <c r="A465" s="10" t="s">
        <v>25</v>
      </c>
    </row>
    <row r="466" spans="1:1" x14ac:dyDescent="0.2">
      <c r="A466" s="11" t="s">
        <v>39</v>
      </c>
    </row>
    <row r="467" spans="1:1" x14ac:dyDescent="0.2">
      <c r="A467" s="8">
        <v>-189.35</v>
      </c>
    </row>
    <row r="468" spans="1:1" x14ac:dyDescent="0.2">
      <c r="A468" s="9" t="s">
        <v>32</v>
      </c>
    </row>
    <row r="469" spans="1:1" x14ac:dyDescent="0.2">
      <c r="A469" s="10" t="s">
        <v>63</v>
      </c>
    </row>
    <row r="470" spans="1:1" x14ac:dyDescent="0.2">
      <c r="A470" s="11" t="s">
        <v>118</v>
      </c>
    </row>
    <row r="471" spans="1:1" x14ac:dyDescent="0.2">
      <c r="A471" s="8">
        <v>-186.13</v>
      </c>
    </row>
    <row r="472" spans="1:1" x14ac:dyDescent="0.2">
      <c r="A472" s="9" t="s">
        <v>32</v>
      </c>
    </row>
    <row r="473" spans="1:1" x14ac:dyDescent="0.2">
      <c r="A473" s="10" t="s">
        <v>54</v>
      </c>
    </row>
    <row r="474" spans="1:1" x14ac:dyDescent="0.2">
      <c r="A474" s="11" t="s">
        <v>118</v>
      </c>
    </row>
    <row r="475" spans="1:1" x14ac:dyDescent="0.2">
      <c r="A475" s="8">
        <v>-185.34</v>
      </c>
    </row>
    <row r="476" spans="1:1" x14ac:dyDescent="0.2">
      <c r="A476" s="9" t="s">
        <v>32</v>
      </c>
    </row>
    <row r="477" spans="1:1" x14ac:dyDescent="0.2">
      <c r="A477" s="10" t="s">
        <v>63</v>
      </c>
    </row>
    <row r="478" spans="1:1" x14ac:dyDescent="0.2">
      <c r="A478" s="11" t="s">
        <v>33</v>
      </c>
    </row>
    <row r="479" spans="1:1" x14ac:dyDescent="0.2">
      <c r="A479" s="8">
        <v>-182.07</v>
      </c>
    </row>
    <row r="480" spans="1:1" x14ac:dyDescent="0.2">
      <c r="A480" s="9" t="s">
        <v>32</v>
      </c>
    </row>
    <row r="481" spans="1:1" x14ac:dyDescent="0.2">
      <c r="A481" s="10" t="s">
        <v>25</v>
      </c>
    </row>
    <row r="482" spans="1:1" x14ac:dyDescent="0.2">
      <c r="A482" s="11" t="s">
        <v>86</v>
      </c>
    </row>
    <row r="483" spans="1:1" x14ac:dyDescent="0.2">
      <c r="A483" s="8">
        <v>-180.26</v>
      </c>
    </row>
    <row r="484" spans="1:1" x14ac:dyDescent="0.2">
      <c r="A484" s="9" t="s">
        <v>27</v>
      </c>
    </row>
    <row r="485" spans="1:1" x14ac:dyDescent="0.2">
      <c r="A485" s="10" t="s">
        <v>54</v>
      </c>
    </row>
    <row r="486" spans="1:1" x14ac:dyDescent="0.2">
      <c r="A486" s="11" t="s">
        <v>46</v>
      </c>
    </row>
    <row r="487" spans="1:1" x14ac:dyDescent="0.2">
      <c r="A487" s="8">
        <v>-179.36</v>
      </c>
    </row>
    <row r="488" spans="1:1" x14ac:dyDescent="0.2">
      <c r="A488" s="9" t="s">
        <v>27</v>
      </c>
    </row>
    <row r="489" spans="1:1" x14ac:dyDescent="0.2">
      <c r="A489" s="10" t="s">
        <v>54</v>
      </c>
    </row>
    <row r="490" spans="1:1" x14ac:dyDescent="0.2">
      <c r="A490" s="11" t="s">
        <v>43</v>
      </c>
    </row>
    <row r="491" spans="1:1" x14ac:dyDescent="0.2">
      <c r="A491" s="8">
        <v>-178.54</v>
      </c>
    </row>
    <row r="492" spans="1:1" x14ac:dyDescent="0.2">
      <c r="A492" s="9" t="s">
        <v>32</v>
      </c>
    </row>
    <row r="493" spans="1:1" x14ac:dyDescent="0.2">
      <c r="A493" s="10" t="s">
        <v>25</v>
      </c>
    </row>
    <row r="494" spans="1:1" x14ac:dyDescent="0.2">
      <c r="A494" s="11" t="s">
        <v>118</v>
      </c>
    </row>
    <row r="495" spans="1:1" x14ac:dyDescent="0.2">
      <c r="A495" s="8">
        <v>-177.17</v>
      </c>
    </row>
    <row r="496" spans="1:1" x14ac:dyDescent="0.2">
      <c r="A496" s="9" t="s">
        <v>27</v>
      </c>
    </row>
    <row r="497" spans="1:1" x14ac:dyDescent="0.2">
      <c r="A497" s="10" t="s">
        <v>54</v>
      </c>
    </row>
    <row r="498" spans="1:1" x14ac:dyDescent="0.2">
      <c r="A498" s="11" t="s">
        <v>66</v>
      </c>
    </row>
    <row r="499" spans="1:1" x14ac:dyDescent="0.2">
      <c r="A499" s="8">
        <v>-175.18</v>
      </c>
    </row>
    <row r="500" spans="1:1" x14ac:dyDescent="0.2">
      <c r="A500" s="9" t="s">
        <v>38</v>
      </c>
    </row>
    <row r="501" spans="1:1" x14ac:dyDescent="0.2">
      <c r="A501" s="10" t="s">
        <v>25</v>
      </c>
    </row>
    <row r="502" spans="1:1" x14ac:dyDescent="0.2">
      <c r="A502" s="11" t="s">
        <v>39</v>
      </c>
    </row>
    <row r="503" spans="1:1" x14ac:dyDescent="0.2">
      <c r="A503" s="8">
        <v>-175.13</v>
      </c>
    </row>
    <row r="504" spans="1:1" x14ac:dyDescent="0.2">
      <c r="A504" s="9" t="s">
        <v>27</v>
      </c>
    </row>
    <row r="505" spans="1:1" x14ac:dyDescent="0.2">
      <c r="A505" s="10" t="s">
        <v>63</v>
      </c>
    </row>
    <row r="506" spans="1:1" x14ac:dyDescent="0.2">
      <c r="A506" s="11" t="s">
        <v>66</v>
      </c>
    </row>
    <row r="507" spans="1:1" x14ac:dyDescent="0.2">
      <c r="A507" s="8">
        <v>-174.18</v>
      </c>
    </row>
    <row r="508" spans="1:1" x14ac:dyDescent="0.2">
      <c r="A508" s="9" t="s">
        <v>27</v>
      </c>
    </row>
    <row r="509" spans="1:1" x14ac:dyDescent="0.2">
      <c r="A509" s="10" t="s">
        <v>25</v>
      </c>
    </row>
    <row r="510" spans="1:1" x14ac:dyDescent="0.2">
      <c r="A510" s="11" t="s">
        <v>42</v>
      </c>
    </row>
    <row r="511" spans="1:1" x14ac:dyDescent="0.2">
      <c r="A511" s="8">
        <v>-172.55</v>
      </c>
    </row>
    <row r="512" spans="1:1" x14ac:dyDescent="0.2">
      <c r="A512" s="9" t="s">
        <v>38</v>
      </c>
    </row>
    <row r="513" spans="1:1" x14ac:dyDescent="0.2">
      <c r="A513" s="10" t="s">
        <v>54</v>
      </c>
    </row>
    <row r="514" spans="1:1" x14ac:dyDescent="0.2">
      <c r="A514" s="11" t="s">
        <v>39</v>
      </c>
    </row>
    <row r="515" spans="1:1" x14ac:dyDescent="0.2">
      <c r="A515" s="8">
        <v>-172.17</v>
      </c>
    </row>
    <row r="516" spans="1:1" x14ac:dyDescent="0.2">
      <c r="A516" s="9" t="s">
        <v>27</v>
      </c>
    </row>
    <row r="517" spans="1:1" x14ac:dyDescent="0.2">
      <c r="A517" s="10" t="s">
        <v>25</v>
      </c>
    </row>
    <row r="518" spans="1:1" x14ac:dyDescent="0.2">
      <c r="A518" s="11" t="s">
        <v>42</v>
      </c>
    </row>
    <row r="519" spans="1:1" x14ac:dyDescent="0.2">
      <c r="A519" s="8">
        <v>-170.98</v>
      </c>
    </row>
    <row r="520" spans="1:1" x14ac:dyDescent="0.2">
      <c r="A520" s="9" t="s">
        <v>27</v>
      </c>
    </row>
    <row r="521" spans="1:1" x14ac:dyDescent="0.2">
      <c r="A521" s="10" t="s">
        <v>25</v>
      </c>
    </row>
    <row r="522" spans="1:1" x14ac:dyDescent="0.2">
      <c r="A522" s="11" t="s">
        <v>43</v>
      </c>
    </row>
    <row r="523" spans="1:1" x14ac:dyDescent="0.2">
      <c r="A523" s="8">
        <v>-170.18</v>
      </c>
    </row>
    <row r="524" spans="1:1" x14ac:dyDescent="0.2">
      <c r="A524" s="9" t="s">
        <v>27</v>
      </c>
    </row>
    <row r="525" spans="1:1" x14ac:dyDescent="0.2">
      <c r="A525" s="10" t="s">
        <v>54</v>
      </c>
    </row>
    <row r="526" spans="1:1" x14ac:dyDescent="0.2">
      <c r="A526" s="11" t="s">
        <v>48</v>
      </c>
    </row>
    <row r="527" spans="1:1" x14ac:dyDescent="0.2">
      <c r="A527" s="8">
        <v>-169.23</v>
      </c>
    </row>
    <row r="528" spans="1:1" x14ac:dyDescent="0.2">
      <c r="A528" s="9" t="s">
        <v>32</v>
      </c>
    </row>
    <row r="529" spans="1:1" x14ac:dyDescent="0.2">
      <c r="A529" s="10" t="s">
        <v>25</v>
      </c>
    </row>
    <row r="530" spans="1:1" x14ac:dyDescent="0.2">
      <c r="A530" s="11" t="s">
        <v>118</v>
      </c>
    </row>
    <row r="531" spans="1:1" x14ac:dyDescent="0.2">
      <c r="A531" s="8">
        <v>-168.72</v>
      </c>
    </row>
    <row r="532" spans="1:1" x14ac:dyDescent="0.2">
      <c r="A532" s="9" t="s">
        <v>38</v>
      </c>
    </row>
    <row r="533" spans="1:1" x14ac:dyDescent="0.2">
      <c r="A533" s="10" t="s">
        <v>63</v>
      </c>
    </row>
    <row r="534" spans="1:1" x14ac:dyDescent="0.2">
      <c r="A534" s="11" t="s">
        <v>89</v>
      </c>
    </row>
    <row r="535" spans="1:1" x14ac:dyDescent="0.2">
      <c r="A535" s="8">
        <v>-168.14</v>
      </c>
    </row>
    <row r="536" spans="1:1" x14ac:dyDescent="0.2">
      <c r="A536" s="9" t="s">
        <v>32</v>
      </c>
    </row>
    <row r="537" spans="1:1" x14ac:dyDescent="0.2">
      <c r="A537" s="10" t="s">
        <v>25</v>
      </c>
    </row>
    <row r="538" spans="1:1" x14ac:dyDescent="0.2">
      <c r="A538" s="11" t="s">
        <v>118</v>
      </c>
    </row>
    <row r="539" spans="1:1" x14ac:dyDescent="0.2">
      <c r="A539" s="8">
        <v>-166.55</v>
      </c>
    </row>
    <row r="540" spans="1:1" x14ac:dyDescent="0.2">
      <c r="A540" s="9" t="s">
        <v>27</v>
      </c>
    </row>
    <row r="541" spans="1:1" x14ac:dyDescent="0.2">
      <c r="A541" s="10" t="s">
        <v>25</v>
      </c>
    </row>
    <row r="542" spans="1:1" x14ac:dyDescent="0.2">
      <c r="A542" s="11" t="s">
        <v>48</v>
      </c>
    </row>
    <row r="543" spans="1:1" x14ac:dyDescent="0.2">
      <c r="A543" s="8">
        <v>-166.44</v>
      </c>
    </row>
    <row r="544" spans="1:1" x14ac:dyDescent="0.2">
      <c r="A544" s="9" t="s">
        <v>27</v>
      </c>
    </row>
    <row r="545" spans="1:1" x14ac:dyDescent="0.2">
      <c r="A545" s="10" t="s">
        <v>25</v>
      </c>
    </row>
    <row r="546" spans="1:1" x14ac:dyDescent="0.2">
      <c r="A546" s="11" t="s">
        <v>42</v>
      </c>
    </row>
    <row r="547" spans="1:1" x14ac:dyDescent="0.2">
      <c r="A547" s="8">
        <v>-165.45</v>
      </c>
    </row>
    <row r="548" spans="1:1" x14ac:dyDescent="0.2">
      <c r="A548" s="9" t="s">
        <v>38</v>
      </c>
    </row>
    <row r="549" spans="1:1" x14ac:dyDescent="0.2">
      <c r="A549" s="10" t="s">
        <v>25</v>
      </c>
    </row>
    <row r="550" spans="1:1" x14ac:dyDescent="0.2">
      <c r="A550" s="11" t="s">
        <v>89</v>
      </c>
    </row>
    <row r="551" spans="1:1" x14ac:dyDescent="0.2">
      <c r="A551" s="8">
        <v>-164.25</v>
      </c>
    </row>
    <row r="552" spans="1:1" x14ac:dyDescent="0.2">
      <c r="A552" s="9" t="s">
        <v>27</v>
      </c>
    </row>
    <row r="553" spans="1:1" x14ac:dyDescent="0.2">
      <c r="A553" s="10" t="s">
        <v>25</v>
      </c>
    </row>
    <row r="554" spans="1:1" x14ac:dyDescent="0.2">
      <c r="A554" s="11" t="s">
        <v>28</v>
      </c>
    </row>
    <row r="555" spans="1:1" x14ac:dyDescent="0.2">
      <c r="A555" s="8">
        <v>-164.04</v>
      </c>
    </row>
    <row r="556" spans="1:1" x14ac:dyDescent="0.2">
      <c r="A556" s="9" t="s">
        <v>38</v>
      </c>
    </row>
    <row r="557" spans="1:1" x14ac:dyDescent="0.2">
      <c r="A557" s="10" t="s">
        <v>25</v>
      </c>
    </row>
    <row r="558" spans="1:1" x14ac:dyDescent="0.2">
      <c r="A558" s="11" t="s">
        <v>39</v>
      </c>
    </row>
    <row r="559" spans="1:1" x14ac:dyDescent="0.2">
      <c r="A559" s="8">
        <v>-163.63</v>
      </c>
    </row>
    <row r="560" spans="1:1" x14ac:dyDescent="0.2">
      <c r="A560" s="9" t="s">
        <v>32</v>
      </c>
    </row>
    <row r="561" spans="1:1" x14ac:dyDescent="0.2">
      <c r="A561" s="10" t="s">
        <v>25</v>
      </c>
    </row>
    <row r="562" spans="1:1" x14ac:dyDescent="0.2">
      <c r="A562" s="11" t="s">
        <v>79</v>
      </c>
    </row>
    <row r="563" spans="1:1" x14ac:dyDescent="0.2">
      <c r="A563" s="8">
        <v>-160.94999999999999</v>
      </c>
    </row>
    <row r="564" spans="1:1" x14ac:dyDescent="0.2">
      <c r="A564" s="9" t="s">
        <v>38</v>
      </c>
    </row>
    <row r="565" spans="1:1" x14ac:dyDescent="0.2">
      <c r="A565" s="10" t="s">
        <v>166</v>
      </c>
    </row>
    <row r="566" spans="1:1" x14ac:dyDescent="0.2">
      <c r="A566" s="11" t="s">
        <v>39</v>
      </c>
    </row>
    <row r="567" spans="1:1" x14ac:dyDescent="0.2">
      <c r="A567" s="8">
        <v>-160.56</v>
      </c>
    </row>
    <row r="568" spans="1:1" x14ac:dyDescent="0.2">
      <c r="A568" s="9" t="s">
        <v>27</v>
      </c>
    </row>
    <row r="569" spans="1:1" x14ac:dyDescent="0.2">
      <c r="A569" s="10" t="s">
        <v>25</v>
      </c>
    </row>
    <row r="570" spans="1:1" x14ac:dyDescent="0.2">
      <c r="A570" s="11" t="s">
        <v>43</v>
      </c>
    </row>
    <row r="571" spans="1:1" x14ac:dyDescent="0.2">
      <c r="A571" s="8">
        <v>-159.86000000000001</v>
      </c>
    </row>
    <row r="572" spans="1:1" x14ac:dyDescent="0.2">
      <c r="A572" s="9" t="s">
        <v>32</v>
      </c>
    </row>
    <row r="573" spans="1:1" x14ac:dyDescent="0.2">
      <c r="A573" s="10" t="s">
        <v>54</v>
      </c>
    </row>
    <row r="574" spans="1:1" x14ac:dyDescent="0.2">
      <c r="A574" s="11" t="s">
        <v>33</v>
      </c>
    </row>
    <row r="575" spans="1:1" x14ac:dyDescent="0.2">
      <c r="A575" s="8">
        <v>-157.28</v>
      </c>
    </row>
    <row r="576" spans="1:1" x14ac:dyDescent="0.2">
      <c r="A576" s="9" t="s">
        <v>27</v>
      </c>
    </row>
    <row r="577" spans="1:1" x14ac:dyDescent="0.2">
      <c r="A577" s="10" t="s">
        <v>25</v>
      </c>
    </row>
    <row r="578" spans="1:1" x14ac:dyDescent="0.2">
      <c r="A578" s="11" t="s">
        <v>42</v>
      </c>
    </row>
    <row r="579" spans="1:1" x14ac:dyDescent="0.2">
      <c r="A579" s="8">
        <v>-155.21</v>
      </c>
    </row>
    <row r="580" spans="1:1" x14ac:dyDescent="0.2">
      <c r="A580" s="9" t="s">
        <v>27</v>
      </c>
    </row>
    <row r="581" spans="1:1" x14ac:dyDescent="0.2">
      <c r="A581" s="10" t="s">
        <v>54</v>
      </c>
    </row>
    <row r="582" spans="1:1" x14ac:dyDescent="0.2">
      <c r="A582" s="11" t="s">
        <v>42</v>
      </c>
    </row>
    <row r="583" spans="1:1" x14ac:dyDescent="0.2">
      <c r="A583" s="8">
        <v>-154.31</v>
      </c>
    </row>
    <row r="584" spans="1:1" x14ac:dyDescent="0.2">
      <c r="A584" s="9" t="s">
        <v>27</v>
      </c>
    </row>
    <row r="585" spans="1:1" x14ac:dyDescent="0.2">
      <c r="A585" s="10" t="s">
        <v>54</v>
      </c>
    </row>
    <row r="586" spans="1:1" x14ac:dyDescent="0.2">
      <c r="A586" s="11" t="s">
        <v>48</v>
      </c>
    </row>
    <row r="587" spans="1:1" x14ac:dyDescent="0.2">
      <c r="A587" s="8">
        <v>-154.24</v>
      </c>
    </row>
    <row r="588" spans="1:1" x14ac:dyDescent="0.2">
      <c r="A588" s="9" t="s">
        <v>38</v>
      </c>
    </row>
    <row r="589" spans="1:1" x14ac:dyDescent="0.2">
      <c r="A589" s="10" t="s">
        <v>54</v>
      </c>
    </row>
    <row r="590" spans="1:1" x14ac:dyDescent="0.2">
      <c r="A590" s="11" t="s">
        <v>89</v>
      </c>
    </row>
    <row r="591" spans="1:1" x14ac:dyDescent="0.2">
      <c r="A591" s="8">
        <v>-149.91999999999999</v>
      </c>
    </row>
    <row r="592" spans="1:1" x14ac:dyDescent="0.2">
      <c r="A592" s="9" t="s">
        <v>27</v>
      </c>
    </row>
    <row r="593" spans="1:1" x14ac:dyDescent="0.2">
      <c r="A593" s="10" t="s">
        <v>25</v>
      </c>
    </row>
    <row r="594" spans="1:1" x14ac:dyDescent="0.2">
      <c r="A594" s="11" t="s">
        <v>43</v>
      </c>
    </row>
    <row r="595" spans="1:1" x14ac:dyDescent="0.2">
      <c r="A595" s="8">
        <v>-149.46</v>
      </c>
    </row>
    <row r="596" spans="1:1" x14ac:dyDescent="0.2">
      <c r="A596" s="9" t="s">
        <v>38</v>
      </c>
    </row>
    <row r="597" spans="1:1" x14ac:dyDescent="0.2">
      <c r="A597" s="10" t="s">
        <v>54</v>
      </c>
    </row>
    <row r="598" spans="1:1" x14ac:dyDescent="0.2">
      <c r="A598" s="11" t="s">
        <v>58</v>
      </c>
    </row>
    <row r="599" spans="1:1" x14ac:dyDescent="0.2">
      <c r="A599" s="8">
        <v>-148.85</v>
      </c>
    </row>
    <row r="600" spans="1:1" x14ac:dyDescent="0.2">
      <c r="A600" s="9" t="s">
        <v>27</v>
      </c>
    </row>
    <row r="601" spans="1:1" x14ac:dyDescent="0.2">
      <c r="A601" s="10" t="s">
        <v>25</v>
      </c>
    </row>
    <row r="602" spans="1:1" x14ac:dyDescent="0.2">
      <c r="A602" s="11" t="s">
        <v>28</v>
      </c>
    </row>
    <row r="603" spans="1:1" x14ac:dyDescent="0.2">
      <c r="A603" s="8">
        <v>-144.27000000000001</v>
      </c>
    </row>
    <row r="604" spans="1:1" x14ac:dyDescent="0.2">
      <c r="A604" s="9" t="s">
        <v>38</v>
      </c>
    </row>
    <row r="605" spans="1:1" x14ac:dyDescent="0.2">
      <c r="A605" s="10" t="s">
        <v>166</v>
      </c>
    </row>
    <row r="606" spans="1:1" x14ac:dyDescent="0.2">
      <c r="A606" s="11" t="s">
        <v>89</v>
      </c>
    </row>
    <row r="607" spans="1:1" x14ac:dyDescent="0.2">
      <c r="A607" s="8">
        <v>-144.19999999999999</v>
      </c>
    </row>
    <row r="608" spans="1:1" x14ac:dyDescent="0.2">
      <c r="A608" s="9" t="s">
        <v>38</v>
      </c>
    </row>
    <row r="609" spans="1:1" x14ac:dyDescent="0.2">
      <c r="A609" s="10" t="s">
        <v>54</v>
      </c>
    </row>
    <row r="610" spans="1:1" x14ac:dyDescent="0.2">
      <c r="A610" s="11" t="s">
        <v>89</v>
      </c>
    </row>
    <row r="611" spans="1:1" x14ac:dyDescent="0.2">
      <c r="A611" s="8">
        <v>-142.66999999999999</v>
      </c>
    </row>
    <row r="612" spans="1:1" x14ac:dyDescent="0.2">
      <c r="A612" s="9" t="s">
        <v>27</v>
      </c>
    </row>
    <row r="613" spans="1:1" x14ac:dyDescent="0.2">
      <c r="A613" s="10" t="s">
        <v>25</v>
      </c>
    </row>
    <row r="614" spans="1:1" x14ac:dyDescent="0.2">
      <c r="A614" s="11" t="s">
        <v>48</v>
      </c>
    </row>
    <row r="615" spans="1:1" x14ac:dyDescent="0.2">
      <c r="A615" s="8">
        <v>-141.12</v>
      </c>
    </row>
    <row r="616" spans="1:1" x14ac:dyDescent="0.2">
      <c r="A616" s="9" t="s">
        <v>27</v>
      </c>
    </row>
    <row r="617" spans="1:1" x14ac:dyDescent="0.2">
      <c r="A617" s="10" t="s">
        <v>25</v>
      </c>
    </row>
    <row r="618" spans="1:1" x14ac:dyDescent="0.2">
      <c r="A618" s="11" t="s">
        <v>42</v>
      </c>
    </row>
    <row r="619" spans="1:1" x14ac:dyDescent="0.2">
      <c r="A619" s="8">
        <v>-139.9</v>
      </c>
    </row>
    <row r="620" spans="1:1" x14ac:dyDescent="0.2">
      <c r="A620" s="9" t="s">
        <v>27</v>
      </c>
    </row>
    <row r="621" spans="1:1" x14ac:dyDescent="0.2">
      <c r="A621" s="10" t="s">
        <v>25</v>
      </c>
    </row>
    <row r="622" spans="1:1" x14ac:dyDescent="0.2">
      <c r="A622" s="11" t="s">
        <v>42</v>
      </c>
    </row>
    <row r="623" spans="1:1" x14ac:dyDescent="0.2">
      <c r="A623" s="8">
        <v>-137.49</v>
      </c>
    </row>
    <row r="624" spans="1:1" x14ac:dyDescent="0.2">
      <c r="A624" s="9" t="s">
        <v>27</v>
      </c>
    </row>
    <row r="625" spans="1:1" x14ac:dyDescent="0.2">
      <c r="A625" s="10" t="s">
        <v>63</v>
      </c>
    </row>
    <row r="626" spans="1:1" x14ac:dyDescent="0.2">
      <c r="A626" s="11" t="s">
        <v>48</v>
      </c>
    </row>
    <row r="627" spans="1:1" x14ac:dyDescent="0.2">
      <c r="A627" s="8">
        <v>-136.25</v>
      </c>
    </row>
    <row r="628" spans="1:1" x14ac:dyDescent="0.2">
      <c r="A628" s="9" t="s">
        <v>27</v>
      </c>
    </row>
    <row r="629" spans="1:1" x14ac:dyDescent="0.2">
      <c r="A629" s="10" t="s">
        <v>25</v>
      </c>
    </row>
    <row r="630" spans="1:1" x14ac:dyDescent="0.2">
      <c r="A630" s="11" t="s">
        <v>48</v>
      </c>
    </row>
    <row r="631" spans="1:1" x14ac:dyDescent="0.2">
      <c r="A631" s="8">
        <v>-135.74</v>
      </c>
    </row>
    <row r="632" spans="1:1" x14ac:dyDescent="0.2">
      <c r="A632" s="9" t="s">
        <v>27</v>
      </c>
    </row>
    <row r="633" spans="1:1" x14ac:dyDescent="0.2">
      <c r="A633" s="10" t="s">
        <v>25</v>
      </c>
    </row>
    <row r="634" spans="1:1" x14ac:dyDescent="0.2">
      <c r="A634" s="11" t="s">
        <v>42</v>
      </c>
    </row>
    <row r="635" spans="1:1" x14ac:dyDescent="0.2">
      <c r="A635" s="8">
        <v>-135.46</v>
      </c>
    </row>
    <row r="636" spans="1:1" x14ac:dyDescent="0.2">
      <c r="A636" s="9" t="s">
        <v>38</v>
      </c>
    </row>
    <row r="637" spans="1:1" x14ac:dyDescent="0.2">
      <c r="A637" s="10" t="s">
        <v>54</v>
      </c>
    </row>
    <row r="638" spans="1:1" x14ac:dyDescent="0.2">
      <c r="A638" s="11" t="s">
        <v>89</v>
      </c>
    </row>
    <row r="639" spans="1:1" x14ac:dyDescent="0.2">
      <c r="A639" s="8">
        <v>-135.4</v>
      </c>
    </row>
    <row r="640" spans="1:1" x14ac:dyDescent="0.2">
      <c r="A640" s="9" t="s">
        <v>38</v>
      </c>
    </row>
    <row r="641" spans="1:1" x14ac:dyDescent="0.2">
      <c r="A641" s="10" t="s">
        <v>25</v>
      </c>
    </row>
    <row r="642" spans="1:1" x14ac:dyDescent="0.2">
      <c r="A642" s="11" t="s">
        <v>89</v>
      </c>
    </row>
    <row r="643" spans="1:1" x14ac:dyDescent="0.2">
      <c r="A643" s="8">
        <v>-133.71</v>
      </c>
    </row>
    <row r="644" spans="1:1" x14ac:dyDescent="0.2">
      <c r="A644" s="9" t="s">
        <v>32</v>
      </c>
    </row>
    <row r="645" spans="1:1" x14ac:dyDescent="0.2">
      <c r="A645" s="10" t="s">
        <v>54</v>
      </c>
    </row>
    <row r="646" spans="1:1" x14ac:dyDescent="0.2">
      <c r="A646" s="11" t="s">
        <v>33</v>
      </c>
    </row>
    <row r="647" spans="1:1" x14ac:dyDescent="0.2">
      <c r="A647" s="8">
        <v>-133.69999999999999</v>
      </c>
    </row>
    <row r="648" spans="1:1" x14ac:dyDescent="0.2">
      <c r="A648" s="9" t="s">
        <v>38</v>
      </c>
    </row>
    <row r="649" spans="1:1" x14ac:dyDescent="0.2">
      <c r="A649" s="10" t="s">
        <v>54</v>
      </c>
    </row>
    <row r="650" spans="1:1" x14ac:dyDescent="0.2">
      <c r="A650" s="11" t="s">
        <v>89</v>
      </c>
    </row>
    <row r="651" spans="1:1" x14ac:dyDescent="0.2">
      <c r="A651" s="8">
        <v>-132.91</v>
      </c>
    </row>
    <row r="652" spans="1:1" x14ac:dyDescent="0.2">
      <c r="A652" s="9" t="s">
        <v>27</v>
      </c>
    </row>
    <row r="653" spans="1:1" x14ac:dyDescent="0.2">
      <c r="A653" s="10" t="s">
        <v>25</v>
      </c>
    </row>
    <row r="654" spans="1:1" x14ac:dyDescent="0.2">
      <c r="A654" s="11" t="s">
        <v>43</v>
      </c>
    </row>
    <row r="655" spans="1:1" x14ac:dyDescent="0.2">
      <c r="A655" s="8">
        <v>-132.63</v>
      </c>
    </row>
    <row r="656" spans="1:1" x14ac:dyDescent="0.2">
      <c r="A656" s="9" t="s">
        <v>27</v>
      </c>
    </row>
    <row r="657" spans="1:1" x14ac:dyDescent="0.2">
      <c r="A657" s="10" t="s">
        <v>63</v>
      </c>
    </row>
    <row r="658" spans="1:1" x14ac:dyDescent="0.2">
      <c r="A658" s="11" t="s">
        <v>48</v>
      </c>
    </row>
    <row r="659" spans="1:1" x14ac:dyDescent="0.2">
      <c r="A659" s="8">
        <v>-131.85</v>
      </c>
    </row>
    <row r="660" spans="1:1" x14ac:dyDescent="0.2">
      <c r="A660" s="9" t="s">
        <v>38</v>
      </c>
    </row>
    <row r="661" spans="1:1" x14ac:dyDescent="0.2">
      <c r="A661" s="10" t="s">
        <v>25</v>
      </c>
    </row>
    <row r="662" spans="1:1" x14ac:dyDescent="0.2">
      <c r="A662" s="11" t="s">
        <v>39</v>
      </c>
    </row>
    <row r="663" spans="1:1" x14ac:dyDescent="0.2">
      <c r="A663" s="8">
        <v>-131.08000000000001</v>
      </c>
    </row>
    <row r="664" spans="1:1" x14ac:dyDescent="0.2">
      <c r="A664" s="9" t="s">
        <v>27</v>
      </c>
    </row>
    <row r="665" spans="1:1" x14ac:dyDescent="0.2">
      <c r="A665" s="10" t="s">
        <v>25</v>
      </c>
    </row>
    <row r="666" spans="1:1" x14ac:dyDescent="0.2">
      <c r="A666" s="11" t="s">
        <v>43</v>
      </c>
    </row>
    <row r="667" spans="1:1" x14ac:dyDescent="0.2">
      <c r="A667" s="8">
        <v>-131.03</v>
      </c>
    </row>
    <row r="668" spans="1:1" x14ac:dyDescent="0.2">
      <c r="A668" s="9" t="s">
        <v>38</v>
      </c>
    </row>
    <row r="669" spans="1:1" x14ac:dyDescent="0.2">
      <c r="A669" s="10" t="s">
        <v>25</v>
      </c>
    </row>
    <row r="670" spans="1:1" x14ac:dyDescent="0.2">
      <c r="A670" s="11" t="s">
        <v>89</v>
      </c>
    </row>
    <row r="671" spans="1:1" x14ac:dyDescent="0.2">
      <c r="A671" s="8">
        <v>-129.97</v>
      </c>
    </row>
    <row r="672" spans="1:1" x14ac:dyDescent="0.2">
      <c r="A672" s="9" t="s">
        <v>27</v>
      </c>
    </row>
    <row r="673" spans="1:1" x14ac:dyDescent="0.2">
      <c r="A673" s="10" t="s">
        <v>25</v>
      </c>
    </row>
    <row r="674" spans="1:1" x14ac:dyDescent="0.2">
      <c r="A674" s="11" t="s">
        <v>43</v>
      </c>
    </row>
    <row r="675" spans="1:1" x14ac:dyDescent="0.2">
      <c r="A675" s="8">
        <v>-129.01</v>
      </c>
    </row>
    <row r="676" spans="1:1" x14ac:dyDescent="0.2">
      <c r="A676" s="9" t="s">
        <v>32</v>
      </c>
    </row>
    <row r="677" spans="1:1" x14ac:dyDescent="0.2">
      <c r="A677" s="10" t="s">
        <v>166</v>
      </c>
    </row>
    <row r="678" spans="1:1" x14ac:dyDescent="0.2">
      <c r="A678" s="11" t="s">
        <v>33</v>
      </c>
    </row>
    <row r="679" spans="1:1" x14ac:dyDescent="0.2">
      <c r="A679" s="8">
        <v>-127.56</v>
      </c>
    </row>
    <row r="680" spans="1:1" x14ac:dyDescent="0.2">
      <c r="A680" s="9" t="s">
        <v>38</v>
      </c>
    </row>
    <row r="681" spans="1:1" x14ac:dyDescent="0.2">
      <c r="A681" s="10" t="s">
        <v>166</v>
      </c>
    </row>
    <row r="682" spans="1:1" x14ac:dyDescent="0.2">
      <c r="A682" s="11" t="s">
        <v>89</v>
      </c>
    </row>
    <row r="683" spans="1:1" x14ac:dyDescent="0.2">
      <c r="A683" s="8">
        <v>-127.11</v>
      </c>
    </row>
    <row r="684" spans="1:1" x14ac:dyDescent="0.2">
      <c r="A684" s="9" t="s">
        <v>38</v>
      </c>
    </row>
    <row r="685" spans="1:1" x14ac:dyDescent="0.2">
      <c r="A685" s="10" t="s">
        <v>25</v>
      </c>
    </row>
    <row r="686" spans="1:1" x14ac:dyDescent="0.2">
      <c r="A686" s="11" t="s">
        <v>89</v>
      </c>
    </row>
    <row r="687" spans="1:1" x14ac:dyDescent="0.2">
      <c r="A687" s="8">
        <v>-127.05</v>
      </c>
    </row>
    <row r="688" spans="1:1" x14ac:dyDescent="0.2">
      <c r="A688" s="9" t="s">
        <v>27</v>
      </c>
    </row>
    <row r="689" spans="1:1" x14ac:dyDescent="0.2">
      <c r="A689" s="10" t="s">
        <v>25</v>
      </c>
    </row>
    <row r="690" spans="1:1" x14ac:dyDescent="0.2">
      <c r="A690" s="11" t="s">
        <v>48</v>
      </c>
    </row>
    <row r="691" spans="1:1" x14ac:dyDescent="0.2">
      <c r="A691" s="8">
        <v>-125.96</v>
      </c>
    </row>
    <row r="692" spans="1:1" x14ac:dyDescent="0.2">
      <c r="A692" s="9" t="s">
        <v>38</v>
      </c>
    </row>
    <row r="693" spans="1:1" x14ac:dyDescent="0.2">
      <c r="A693" s="10" t="s">
        <v>25</v>
      </c>
    </row>
    <row r="694" spans="1:1" x14ac:dyDescent="0.2">
      <c r="A694" s="11" t="s">
        <v>89</v>
      </c>
    </row>
    <row r="695" spans="1:1" x14ac:dyDescent="0.2">
      <c r="A695" s="8">
        <v>-125.29</v>
      </c>
    </row>
    <row r="696" spans="1:1" x14ac:dyDescent="0.2">
      <c r="A696" s="9" t="s">
        <v>27</v>
      </c>
    </row>
    <row r="697" spans="1:1" x14ac:dyDescent="0.2">
      <c r="A697" s="10" t="s">
        <v>54</v>
      </c>
    </row>
    <row r="698" spans="1:1" x14ac:dyDescent="0.2">
      <c r="A698" s="11" t="s">
        <v>42</v>
      </c>
    </row>
    <row r="699" spans="1:1" x14ac:dyDescent="0.2">
      <c r="A699" s="8">
        <v>-121.75</v>
      </c>
    </row>
    <row r="700" spans="1:1" x14ac:dyDescent="0.2">
      <c r="A700" s="9" t="s">
        <v>27</v>
      </c>
    </row>
    <row r="701" spans="1:1" x14ac:dyDescent="0.2">
      <c r="A701" s="10" t="s">
        <v>54</v>
      </c>
    </row>
    <row r="702" spans="1:1" x14ac:dyDescent="0.2">
      <c r="A702" s="11" t="s">
        <v>43</v>
      </c>
    </row>
    <row r="703" spans="1:1" x14ac:dyDescent="0.2">
      <c r="A703" s="8">
        <v>-121.2</v>
      </c>
    </row>
    <row r="704" spans="1:1" x14ac:dyDescent="0.2">
      <c r="A704" s="9" t="s">
        <v>27</v>
      </c>
    </row>
    <row r="705" spans="1:1" x14ac:dyDescent="0.2">
      <c r="A705" s="10" t="s">
        <v>54</v>
      </c>
    </row>
    <row r="706" spans="1:1" x14ac:dyDescent="0.2">
      <c r="A706" s="11" t="s">
        <v>42</v>
      </c>
    </row>
    <row r="707" spans="1:1" x14ac:dyDescent="0.2">
      <c r="A707" s="8">
        <v>-119.48</v>
      </c>
    </row>
    <row r="708" spans="1:1" x14ac:dyDescent="0.2">
      <c r="A708" s="9" t="s">
        <v>27</v>
      </c>
    </row>
    <row r="709" spans="1:1" x14ac:dyDescent="0.2">
      <c r="A709" s="10" t="s">
        <v>25</v>
      </c>
    </row>
    <row r="710" spans="1:1" x14ac:dyDescent="0.2">
      <c r="A710" s="11" t="s">
        <v>42</v>
      </c>
    </row>
    <row r="711" spans="1:1" x14ac:dyDescent="0.2">
      <c r="A711" s="8">
        <v>-118.8</v>
      </c>
    </row>
    <row r="712" spans="1:1" x14ac:dyDescent="0.2">
      <c r="A712" s="9" t="s">
        <v>38</v>
      </c>
    </row>
    <row r="713" spans="1:1" x14ac:dyDescent="0.2">
      <c r="A713" s="10" t="s">
        <v>25</v>
      </c>
    </row>
    <row r="714" spans="1:1" x14ac:dyDescent="0.2">
      <c r="A714" s="11" t="s">
        <v>39</v>
      </c>
    </row>
    <row r="715" spans="1:1" x14ac:dyDescent="0.2">
      <c r="A715" s="8">
        <v>-116.76</v>
      </c>
    </row>
    <row r="716" spans="1:1" x14ac:dyDescent="0.2">
      <c r="A716" s="9" t="s">
        <v>27</v>
      </c>
    </row>
    <row r="717" spans="1:1" x14ac:dyDescent="0.2">
      <c r="A717" s="10" t="s">
        <v>166</v>
      </c>
    </row>
    <row r="718" spans="1:1" x14ac:dyDescent="0.2">
      <c r="A718" s="11" t="s">
        <v>43</v>
      </c>
    </row>
    <row r="719" spans="1:1" x14ac:dyDescent="0.2">
      <c r="A719" s="8">
        <v>-116.51</v>
      </c>
    </row>
    <row r="720" spans="1:1" x14ac:dyDescent="0.2">
      <c r="A720" s="9" t="s">
        <v>38</v>
      </c>
    </row>
    <row r="721" spans="1:1" x14ac:dyDescent="0.2">
      <c r="A721" s="10" t="s">
        <v>63</v>
      </c>
    </row>
    <row r="722" spans="1:1" x14ac:dyDescent="0.2">
      <c r="A722" s="11" t="s">
        <v>39</v>
      </c>
    </row>
    <row r="723" spans="1:1" x14ac:dyDescent="0.2">
      <c r="A723" s="8">
        <v>-115.08</v>
      </c>
    </row>
    <row r="724" spans="1:1" x14ac:dyDescent="0.2">
      <c r="A724" s="9" t="s">
        <v>27</v>
      </c>
    </row>
    <row r="725" spans="1:1" x14ac:dyDescent="0.2">
      <c r="A725" s="10" t="s">
        <v>63</v>
      </c>
    </row>
    <row r="726" spans="1:1" x14ac:dyDescent="0.2">
      <c r="A726" s="11" t="s">
        <v>43</v>
      </c>
    </row>
    <row r="727" spans="1:1" x14ac:dyDescent="0.2">
      <c r="A727" s="8">
        <v>-114.39</v>
      </c>
    </row>
    <row r="728" spans="1:1" x14ac:dyDescent="0.2">
      <c r="A728" s="9" t="s">
        <v>38</v>
      </c>
    </row>
    <row r="729" spans="1:1" x14ac:dyDescent="0.2">
      <c r="A729" s="10" t="s">
        <v>25</v>
      </c>
    </row>
    <row r="730" spans="1:1" x14ac:dyDescent="0.2">
      <c r="A730" s="11" t="s">
        <v>89</v>
      </c>
    </row>
    <row r="731" spans="1:1" x14ac:dyDescent="0.2">
      <c r="A731" s="8">
        <v>-114.2</v>
      </c>
    </row>
    <row r="732" spans="1:1" x14ac:dyDescent="0.2">
      <c r="A732" s="9" t="s">
        <v>27</v>
      </c>
    </row>
    <row r="733" spans="1:1" x14ac:dyDescent="0.2">
      <c r="A733" s="10" t="s">
        <v>63</v>
      </c>
    </row>
    <row r="734" spans="1:1" x14ac:dyDescent="0.2">
      <c r="A734" s="11" t="s">
        <v>43</v>
      </c>
    </row>
    <row r="735" spans="1:1" x14ac:dyDescent="0.2">
      <c r="A735" s="8">
        <v>-113.45</v>
      </c>
    </row>
    <row r="736" spans="1:1" x14ac:dyDescent="0.2">
      <c r="A736" s="9" t="s">
        <v>27</v>
      </c>
    </row>
    <row r="737" spans="1:1" x14ac:dyDescent="0.2">
      <c r="A737" s="10" t="s">
        <v>25</v>
      </c>
    </row>
    <row r="738" spans="1:1" x14ac:dyDescent="0.2">
      <c r="A738" s="11" t="s">
        <v>42</v>
      </c>
    </row>
    <row r="739" spans="1:1" x14ac:dyDescent="0.2">
      <c r="A739" s="8">
        <v>-112.92</v>
      </c>
    </row>
    <row r="740" spans="1:1" x14ac:dyDescent="0.2">
      <c r="A740" s="9" t="s">
        <v>32</v>
      </c>
    </row>
    <row r="741" spans="1:1" x14ac:dyDescent="0.2">
      <c r="A741" s="10" t="s">
        <v>63</v>
      </c>
    </row>
    <row r="742" spans="1:1" x14ac:dyDescent="0.2">
      <c r="A742" s="11" t="s">
        <v>33</v>
      </c>
    </row>
    <row r="743" spans="1:1" x14ac:dyDescent="0.2">
      <c r="A743" s="8">
        <v>-112.24</v>
      </c>
    </row>
    <row r="744" spans="1:1" x14ac:dyDescent="0.2">
      <c r="A744" s="9" t="s">
        <v>38</v>
      </c>
    </row>
    <row r="745" spans="1:1" x14ac:dyDescent="0.2">
      <c r="A745" s="10" t="s">
        <v>54</v>
      </c>
    </row>
    <row r="746" spans="1:1" x14ac:dyDescent="0.2">
      <c r="A746" s="11" t="s">
        <v>39</v>
      </c>
    </row>
    <row r="747" spans="1:1" x14ac:dyDescent="0.2">
      <c r="A747" s="8">
        <v>-111.34</v>
      </c>
    </row>
    <row r="748" spans="1:1" x14ac:dyDescent="0.2">
      <c r="A748" s="9" t="s">
        <v>27</v>
      </c>
    </row>
    <row r="749" spans="1:1" x14ac:dyDescent="0.2">
      <c r="A749" s="10" t="s">
        <v>25</v>
      </c>
    </row>
    <row r="750" spans="1:1" x14ac:dyDescent="0.2">
      <c r="A750" s="11" t="s">
        <v>42</v>
      </c>
    </row>
    <row r="751" spans="1:1" x14ac:dyDescent="0.2">
      <c r="A751" s="8">
        <v>-109.02</v>
      </c>
    </row>
    <row r="752" spans="1:1" x14ac:dyDescent="0.2">
      <c r="A752" s="9" t="s">
        <v>27</v>
      </c>
    </row>
    <row r="753" spans="1:1" x14ac:dyDescent="0.2">
      <c r="A753" s="10" t="s">
        <v>25</v>
      </c>
    </row>
    <row r="754" spans="1:1" x14ac:dyDescent="0.2">
      <c r="A754" s="11" t="s">
        <v>28</v>
      </c>
    </row>
    <row r="755" spans="1:1" x14ac:dyDescent="0.2">
      <c r="A755" s="8">
        <v>-108.55</v>
      </c>
    </row>
    <row r="756" spans="1:1" x14ac:dyDescent="0.2">
      <c r="A756" s="9" t="s">
        <v>38</v>
      </c>
    </row>
    <row r="757" spans="1:1" x14ac:dyDescent="0.2">
      <c r="A757" s="10" t="s">
        <v>25</v>
      </c>
    </row>
    <row r="758" spans="1:1" x14ac:dyDescent="0.2">
      <c r="A758" s="11" t="s">
        <v>89</v>
      </c>
    </row>
    <row r="759" spans="1:1" x14ac:dyDescent="0.2">
      <c r="A759" s="8">
        <v>-108.19</v>
      </c>
    </row>
    <row r="760" spans="1:1" x14ac:dyDescent="0.2">
      <c r="A760" s="9" t="s">
        <v>27</v>
      </c>
    </row>
    <row r="761" spans="1:1" x14ac:dyDescent="0.2">
      <c r="A761" s="10" t="s">
        <v>25</v>
      </c>
    </row>
    <row r="762" spans="1:1" x14ac:dyDescent="0.2">
      <c r="A762" s="11" t="s">
        <v>42</v>
      </c>
    </row>
    <row r="763" spans="1:1" x14ac:dyDescent="0.2">
      <c r="A763" s="8">
        <v>-107.59</v>
      </c>
    </row>
    <row r="764" spans="1:1" x14ac:dyDescent="0.2">
      <c r="A764" s="9" t="s">
        <v>32</v>
      </c>
    </row>
    <row r="765" spans="1:1" x14ac:dyDescent="0.2">
      <c r="A765" s="10" t="s">
        <v>25</v>
      </c>
    </row>
    <row r="766" spans="1:1" x14ac:dyDescent="0.2">
      <c r="A766" s="11" t="s">
        <v>33</v>
      </c>
    </row>
    <row r="767" spans="1:1" x14ac:dyDescent="0.2">
      <c r="A767" s="8">
        <v>-107.51</v>
      </c>
    </row>
    <row r="768" spans="1:1" x14ac:dyDescent="0.2">
      <c r="A768" s="9" t="s">
        <v>27</v>
      </c>
    </row>
    <row r="769" spans="1:1" x14ac:dyDescent="0.2">
      <c r="A769" s="10" t="s">
        <v>54</v>
      </c>
    </row>
    <row r="770" spans="1:1" x14ac:dyDescent="0.2">
      <c r="A770" s="11" t="s">
        <v>48</v>
      </c>
    </row>
    <row r="771" spans="1:1" x14ac:dyDescent="0.2">
      <c r="A771" s="8">
        <v>-106.4</v>
      </c>
    </row>
    <row r="772" spans="1:1" x14ac:dyDescent="0.2">
      <c r="A772" s="9" t="s">
        <v>27</v>
      </c>
    </row>
    <row r="773" spans="1:1" x14ac:dyDescent="0.2">
      <c r="A773" s="10" t="s">
        <v>166</v>
      </c>
    </row>
    <row r="774" spans="1:1" x14ac:dyDescent="0.2">
      <c r="A774" s="11" t="s">
        <v>48</v>
      </c>
    </row>
    <row r="775" spans="1:1" x14ac:dyDescent="0.2">
      <c r="A775" s="8">
        <v>-103.65</v>
      </c>
    </row>
    <row r="776" spans="1:1" x14ac:dyDescent="0.2">
      <c r="A776" s="9" t="s">
        <v>27</v>
      </c>
    </row>
    <row r="777" spans="1:1" x14ac:dyDescent="0.2">
      <c r="A777" s="10" t="s">
        <v>63</v>
      </c>
    </row>
    <row r="778" spans="1:1" x14ac:dyDescent="0.2">
      <c r="A778" s="11" t="s">
        <v>42</v>
      </c>
    </row>
    <row r="779" spans="1:1" x14ac:dyDescent="0.2">
      <c r="A779" s="8">
        <v>-103.63</v>
      </c>
    </row>
    <row r="780" spans="1:1" x14ac:dyDescent="0.2">
      <c r="A780" s="9" t="s">
        <v>32</v>
      </c>
    </row>
    <row r="781" spans="1:1" x14ac:dyDescent="0.2">
      <c r="A781" s="10" t="s">
        <v>63</v>
      </c>
    </row>
    <row r="782" spans="1:1" x14ac:dyDescent="0.2">
      <c r="A782" s="11" t="s">
        <v>86</v>
      </c>
    </row>
    <row r="783" spans="1:1" x14ac:dyDescent="0.2">
      <c r="A783" s="8">
        <v>-103.22</v>
      </c>
    </row>
    <row r="784" spans="1:1" x14ac:dyDescent="0.2">
      <c r="A784" s="9" t="s">
        <v>27</v>
      </c>
    </row>
    <row r="785" spans="1:1" x14ac:dyDescent="0.2">
      <c r="A785" s="10" t="s">
        <v>25</v>
      </c>
    </row>
    <row r="786" spans="1:1" x14ac:dyDescent="0.2">
      <c r="A786" s="11" t="s">
        <v>48</v>
      </c>
    </row>
    <row r="787" spans="1:1" x14ac:dyDescent="0.2">
      <c r="A787" s="8">
        <v>-103.11</v>
      </c>
    </row>
    <row r="788" spans="1:1" x14ac:dyDescent="0.2">
      <c r="A788" s="9" t="s">
        <v>27</v>
      </c>
    </row>
    <row r="789" spans="1:1" x14ac:dyDescent="0.2">
      <c r="A789" s="10" t="s">
        <v>25</v>
      </c>
    </row>
    <row r="790" spans="1:1" x14ac:dyDescent="0.2">
      <c r="A790" s="11" t="s">
        <v>43</v>
      </c>
    </row>
    <row r="791" spans="1:1" x14ac:dyDescent="0.2">
      <c r="A791" s="8">
        <v>-102.93</v>
      </c>
    </row>
    <row r="792" spans="1:1" x14ac:dyDescent="0.2">
      <c r="A792" s="9" t="s">
        <v>32</v>
      </c>
    </row>
    <row r="793" spans="1:1" x14ac:dyDescent="0.2">
      <c r="A793" s="10" t="s">
        <v>25</v>
      </c>
    </row>
    <row r="794" spans="1:1" x14ac:dyDescent="0.2">
      <c r="A794" s="11" t="s">
        <v>33</v>
      </c>
    </row>
    <row r="795" spans="1:1" x14ac:dyDescent="0.2">
      <c r="A795" s="8">
        <v>-102.27</v>
      </c>
    </row>
    <row r="796" spans="1:1" x14ac:dyDescent="0.2">
      <c r="A796" s="9" t="s">
        <v>27</v>
      </c>
    </row>
    <row r="797" spans="1:1" x14ac:dyDescent="0.2">
      <c r="A797" s="10" t="s">
        <v>25</v>
      </c>
    </row>
    <row r="798" spans="1:1" x14ac:dyDescent="0.2">
      <c r="A798" s="11" t="s">
        <v>48</v>
      </c>
    </row>
    <row r="799" spans="1:1" x14ac:dyDescent="0.2">
      <c r="A799" s="8">
        <v>-102.16</v>
      </c>
    </row>
    <row r="800" spans="1:1" x14ac:dyDescent="0.2">
      <c r="A800" s="9" t="s">
        <v>38</v>
      </c>
    </row>
    <row r="801" spans="1:1" x14ac:dyDescent="0.2">
      <c r="A801" s="10" t="s">
        <v>25</v>
      </c>
    </row>
    <row r="802" spans="1:1" x14ac:dyDescent="0.2">
      <c r="A802" s="11" t="s">
        <v>89</v>
      </c>
    </row>
    <row r="803" spans="1:1" x14ac:dyDescent="0.2">
      <c r="A803" s="8">
        <v>-101.28</v>
      </c>
    </row>
    <row r="804" spans="1:1" x14ac:dyDescent="0.2">
      <c r="A804" s="9" t="s">
        <v>27</v>
      </c>
    </row>
    <row r="805" spans="1:1" x14ac:dyDescent="0.2">
      <c r="A805" s="10" t="s">
        <v>25</v>
      </c>
    </row>
    <row r="806" spans="1:1" x14ac:dyDescent="0.2">
      <c r="A806" s="11" t="s">
        <v>42</v>
      </c>
    </row>
    <row r="807" spans="1:1" x14ac:dyDescent="0.2">
      <c r="A807" s="8">
        <v>-100.51</v>
      </c>
    </row>
    <row r="808" spans="1:1" x14ac:dyDescent="0.2">
      <c r="A808" s="9" t="s">
        <v>38</v>
      </c>
    </row>
    <row r="809" spans="1:1" x14ac:dyDescent="0.2">
      <c r="A809" s="10" t="s">
        <v>166</v>
      </c>
    </row>
    <row r="810" spans="1:1" x14ac:dyDescent="0.2">
      <c r="A810" s="11" t="s">
        <v>89</v>
      </c>
    </row>
    <row r="811" spans="1:1" x14ac:dyDescent="0.2">
      <c r="A811" s="8">
        <v>-99.76</v>
      </c>
    </row>
    <row r="812" spans="1:1" x14ac:dyDescent="0.2">
      <c r="A812" s="9" t="s">
        <v>27</v>
      </c>
    </row>
    <row r="813" spans="1:1" x14ac:dyDescent="0.2">
      <c r="A813" s="10" t="s">
        <v>63</v>
      </c>
    </row>
    <row r="814" spans="1:1" x14ac:dyDescent="0.2">
      <c r="A814" s="11" t="s">
        <v>48</v>
      </c>
    </row>
    <row r="815" spans="1:1" x14ac:dyDescent="0.2">
      <c r="A815" s="8">
        <v>-99.55</v>
      </c>
    </row>
    <row r="816" spans="1:1" x14ac:dyDescent="0.2">
      <c r="A816" s="9" t="s">
        <v>38</v>
      </c>
    </row>
    <row r="817" spans="1:1" x14ac:dyDescent="0.2">
      <c r="A817" s="10" t="s">
        <v>63</v>
      </c>
    </row>
    <row r="818" spans="1:1" x14ac:dyDescent="0.2">
      <c r="A818" s="11" t="s">
        <v>89</v>
      </c>
    </row>
    <row r="819" spans="1:1" x14ac:dyDescent="0.2">
      <c r="A819" s="8">
        <v>-99.08</v>
      </c>
    </row>
    <row r="820" spans="1:1" x14ac:dyDescent="0.2">
      <c r="A820" s="9" t="s">
        <v>27</v>
      </c>
    </row>
    <row r="821" spans="1:1" x14ac:dyDescent="0.2">
      <c r="A821" s="10" t="s">
        <v>25</v>
      </c>
    </row>
    <row r="822" spans="1:1" x14ac:dyDescent="0.2">
      <c r="A822" s="11" t="s">
        <v>42</v>
      </c>
    </row>
    <row r="823" spans="1:1" x14ac:dyDescent="0.2">
      <c r="A823" s="8">
        <v>-98.3</v>
      </c>
    </row>
    <row r="824" spans="1:1" x14ac:dyDescent="0.2">
      <c r="A824" s="9" t="s">
        <v>32</v>
      </c>
    </row>
    <row r="825" spans="1:1" x14ac:dyDescent="0.2">
      <c r="A825" s="10" t="s">
        <v>54</v>
      </c>
    </row>
    <row r="826" spans="1:1" x14ac:dyDescent="0.2">
      <c r="A826" s="11" t="s">
        <v>86</v>
      </c>
    </row>
    <row r="827" spans="1:1" x14ac:dyDescent="0.2">
      <c r="A827" s="8">
        <v>-97.47</v>
      </c>
    </row>
    <row r="828" spans="1:1" x14ac:dyDescent="0.2">
      <c r="A828" s="9" t="s">
        <v>32</v>
      </c>
    </row>
    <row r="829" spans="1:1" x14ac:dyDescent="0.2">
      <c r="A829" s="10" t="s">
        <v>25</v>
      </c>
    </row>
    <row r="830" spans="1:1" x14ac:dyDescent="0.2">
      <c r="A830" s="11" t="s">
        <v>86</v>
      </c>
    </row>
    <row r="831" spans="1:1" x14ac:dyDescent="0.2">
      <c r="A831" s="8">
        <v>-97.28</v>
      </c>
    </row>
    <row r="832" spans="1:1" x14ac:dyDescent="0.2">
      <c r="A832" s="9" t="s">
        <v>27</v>
      </c>
    </row>
    <row r="833" spans="1:1" x14ac:dyDescent="0.2">
      <c r="A833" s="10" t="s">
        <v>166</v>
      </c>
    </row>
    <row r="834" spans="1:1" x14ac:dyDescent="0.2">
      <c r="A834" s="11" t="s">
        <v>42</v>
      </c>
    </row>
    <row r="835" spans="1:1" x14ac:dyDescent="0.2">
      <c r="A835" s="8">
        <v>-96.34</v>
      </c>
    </row>
    <row r="836" spans="1:1" x14ac:dyDescent="0.2">
      <c r="A836" s="9" t="s">
        <v>38</v>
      </c>
    </row>
    <row r="837" spans="1:1" x14ac:dyDescent="0.2">
      <c r="A837" s="10" t="s">
        <v>166</v>
      </c>
    </row>
    <row r="838" spans="1:1" x14ac:dyDescent="0.2">
      <c r="A838" s="11" t="s">
        <v>39</v>
      </c>
    </row>
    <row r="839" spans="1:1" x14ac:dyDescent="0.2">
      <c r="A839" s="8">
        <v>-96.03</v>
      </c>
    </row>
    <row r="840" spans="1:1" x14ac:dyDescent="0.2">
      <c r="A840" s="9" t="s">
        <v>32</v>
      </c>
    </row>
    <row r="841" spans="1:1" x14ac:dyDescent="0.2">
      <c r="A841" s="10" t="s">
        <v>63</v>
      </c>
    </row>
    <row r="842" spans="1:1" x14ac:dyDescent="0.2">
      <c r="A842" s="11" t="s">
        <v>33</v>
      </c>
    </row>
    <row r="843" spans="1:1" x14ac:dyDescent="0.2">
      <c r="A843" s="8">
        <v>-95.99</v>
      </c>
    </row>
    <row r="844" spans="1:1" x14ac:dyDescent="0.2">
      <c r="A844" s="9" t="s">
        <v>27</v>
      </c>
    </row>
    <row r="845" spans="1:1" x14ac:dyDescent="0.2">
      <c r="A845" s="10" t="s">
        <v>54</v>
      </c>
    </row>
    <row r="846" spans="1:1" x14ac:dyDescent="0.2">
      <c r="A846" s="11" t="s">
        <v>48</v>
      </c>
    </row>
    <row r="847" spans="1:1" x14ac:dyDescent="0.2">
      <c r="A847" s="8">
        <v>-93.16</v>
      </c>
    </row>
    <row r="848" spans="1:1" x14ac:dyDescent="0.2">
      <c r="A848" s="9" t="s">
        <v>32</v>
      </c>
    </row>
    <row r="849" spans="1:1" x14ac:dyDescent="0.2">
      <c r="A849" s="10" t="s">
        <v>63</v>
      </c>
    </row>
    <row r="850" spans="1:1" x14ac:dyDescent="0.2">
      <c r="A850" s="11" t="s">
        <v>118</v>
      </c>
    </row>
    <row r="851" spans="1:1" x14ac:dyDescent="0.2">
      <c r="A851" s="8">
        <v>-92.96</v>
      </c>
    </row>
    <row r="852" spans="1:1" x14ac:dyDescent="0.2">
      <c r="A852" s="9" t="s">
        <v>38</v>
      </c>
    </row>
    <row r="853" spans="1:1" x14ac:dyDescent="0.2">
      <c r="A853" s="10" t="s">
        <v>166</v>
      </c>
    </row>
    <row r="854" spans="1:1" x14ac:dyDescent="0.2">
      <c r="A854" s="11" t="s">
        <v>39</v>
      </c>
    </row>
    <row r="855" spans="1:1" x14ac:dyDescent="0.2">
      <c r="A855" s="8">
        <v>-92.58</v>
      </c>
    </row>
    <row r="856" spans="1:1" x14ac:dyDescent="0.2">
      <c r="A856" s="9" t="s">
        <v>38</v>
      </c>
    </row>
    <row r="857" spans="1:1" x14ac:dyDescent="0.2">
      <c r="A857" s="10" t="s">
        <v>166</v>
      </c>
    </row>
    <row r="858" spans="1:1" x14ac:dyDescent="0.2">
      <c r="A858" s="11" t="s">
        <v>89</v>
      </c>
    </row>
    <row r="859" spans="1:1" x14ac:dyDescent="0.2">
      <c r="A859" s="8">
        <v>-92.32</v>
      </c>
    </row>
    <row r="860" spans="1:1" x14ac:dyDescent="0.2">
      <c r="A860" s="9" t="s">
        <v>27</v>
      </c>
    </row>
    <row r="861" spans="1:1" x14ac:dyDescent="0.2">
      <c r="A861" s="10" t="s">
        <v>25</v>
      </c>
    </row>
    <row r="862" spans="1:1" x14ac:dyDescent="0.2">
      <c r="A862" s="11" t="s">
        <v>42</v>
      </c>
    </row>
    <row r="863" spans="1:1" x14ac:dyDescent="0.2">
      <c r="A863" s="8">
        <v>-92.1</v>
      </c>
    </row>
    <row r="864" spans="1:1" x14ac:dyDescent="0.2">
      <c r="A864" s="9" t="s">
        <v>38</v>
      </c>
    </row>
    <row r="865" spans="1:1" x14ac:dyDescent="0.2">
      <c r="A865" s="10" t="s">
        <v>25</v>
      </c>
    </row>
    <row r="866" spans="1:1" x14ac:dyDescent="0.2">
      <c r="A866" s="11" t="s">
        <v>89</v>
      </c>
    </row>
    <row r="867" spans="1:1" x14ac:dyDescent="0.2">
      <c r="A867" s="8">
        <v>-92.07</v>
      </c>
    </row>
    <row r="868" spans="1:1" x14ac:dyDescent="0.2">
      <c r="A868" s="9" t="s">
        <v>27</v>
      </c>
    </row>
    <row r="869" spans="1:1" x14ac:dyDescent="0.2">
      <c r="A869" s="10" t="s">
        <v>25</v>
      </c>
    </row>
    <row r="870" spans="1:1" x14ac:dyDescent="0.2">
      <c r="A870" s="11" t="s">
        <v>42</v>
      </c>
    </row>
    <row r="871" spans="1:1" x14ac:dyDescent="0.2">
      <c r="A871" s="8">
        <v>-92.01</v>
      </c>
    </row>
    <row r="872" spans="1:1" x14ac:dyDescent="0.2">
      <c r="A872" s="9" t="s">
        <v>27</v>
      </c>
    </row>
    <row r="873" spans="1:1" x14ac:dyDescent="0.2">
      <c r="A873" s="10" t="s">
        <v>25</v>
      </c>
    </row>
    <row r="874" spans="1:1" x14ac:dyDescent="0.2">
      <c r="A874" s="11" t="s">
        <v>42</v>
      </c>
    </row>
    <row r="875" spans="1:1" x14ac:dyDescent="0.2">
      <c r="A875" s="8">
        <v>-91.61</v>
      </c>
    </row>
    <row r="876" spans="1:1" x14ac:dyDescent="0.2">
      <c r="A876" s="9" t="s">
        <v>27</v>
      </c>
    </row>
    <row r="877" spans="1:1" x14ac:dyDescent="0.2">
      <c r="A877" s="10" t="s">
        <v>25</v>
      </c>
    </row>
    <row r="878" spans="1:1" x14ac:dyDescent="0.2">
      <c r="A878" s="11" t="s">
        <v>42</v>
      </c>
    </row>
    <row r="879" spans="1:1" x14ac:dyDescent="0.2">
      <c r="A879" s="8">
        <v>-91.09</v>
      </c>
    </row>
    <row r="880" spans="1:1" x14ac:dyDescent="0.2">
      <c r="A880" s="9" t="s">
        <v>27</v>
      </c>
    </row>
    <row r="881" spans="1:1" x14ac:dyDescent="0.2">
      <c r="A881" s="10" t="s">
        <v>54</v>
      </c>
    </row>
    <row r="882" spans="1:1" x14ac:dyDescent="0.2">
      <c r="A882" s="11" t="s">
        <v>46</v>
      </c>
    </row>
    <row r="883" spans="1:1" x14ac:dyDescent="0.2">
      <c r="A883" s="8">
        <v>-90.21</v>
      </c>
    </row>
    <row r="884" spans="1:1" x14ac:dyDescent="0.2">
      <c r="A884" s="9" t="s">
        <v>27</v>
      </c>
    </row>
    <row r="885" spans="1:1" x14ac:dyDescent="0.2">
      <c r="A885" s="10" t="s">
        <v>25</v>
      </c>
    </row>
    <row r="886" spans="1:1" x14ac:dyDescent="0.2">
      <c r="A886" s="11" t="s">
        <v>51</v>
      </c>
    </row>
    <row r="887" spans="1:1" x14ac:dyDescent="0.2">
      <c r="A887" s="8">
        <v>-89.5</v>
      </c>
    </row>
    <row r="888" spans="1:1" x14ac:dyDescent="0.2">
      <c r="A888" s="9" t="s">
        <v>38</v>
      </c>
    </row>
    <row r="889" spans="1:1" x14ac:dyDescent="0.2">
      <c r="A889" s="10" t="s">
        <v>25</v>
      </c>
    </row>
    <row r="890" spans="1:1" x14ac:dyDescent="0.2">
      <c r="A890" s="11" t="s">
        <v>89</v>
      </c>
    </row>
    <row r="891" spans="1:1" x14ac:dyDescent="0.2">
      <c r="A891" s="8">
        <v>-89.47</v>
      </c>
    </row>
    <row r="892" spans="1:1" x14ac:dyDescent="0.2">
      <c r="A892" s="9" t="s">
        <v>27</v>
      </c>
    </row>
    <row r="893" spans="1:1" x14ac:dyDescent="0.2">
      <c r="A893" s="10" t="s">
        <v>54</v>
      </c>
    </row>
    <row r="894" spans="1:1" x14ac:dyDescent="0.2">
      <c r="A894" s="11" t="s">
        <v>42</v>
      </c>
    </row>
    <row r="895" spans="1:1" x14ac:dyDescent="0.2">
      <c r="A895" s="8">
        <v>-89.35</v>
      </c>
    </row>
    <row r="896" spans="1:1" x14ac:dyDescent="0.2">
      <c r="A896" s="9" t="s">
        <v>27</v>
      </c>
    </row>
    <row r="897" spans="1:1" x14ac:dyDescent="0.2">
      <c r="A897" s="10" t="s">
        <v>25</v>
      </c>
    </row>
    <row r="898" spans="1:1" x14ac:dyDescent="0.2">
      <c r="A898" s="11" t="s">
        <v>46</v>
      </c>
    </row>
    <row r="899" spans="1:1" x14ac:dyDescent="0.2">
      <c r="A899" s="8">
        <v>-88.35</v>
      </c>
    </row>
    <row r="900" spans="1:1" x14ac:dyDescent="0.2">
      <c r="A900" s="9" t="s">
        <v>32</v>
      </c>
    </row>
    <row r="901" spans="1:1" x14ac:dyDescent="0.2">
      <c r="A901" s="10" t="s">
        <v>25</v>
      </c>
    </row>
    <row r="902" spans="1:1" x14ac:dyDescent="0.2">
      <c r="A902" s="11" t="s">
        <v>33</v>
      </c>
    </row>
    <row r="903" spans="1:1" x14ac:dyDescent="0.2">
      <c r="A903" s="8">
        <v>-87.46</v>
      </c>
    </row>
    <row r="904" spans="1:1" x14ac:dyDescent="0.2">
      <c r="A904" s="9" t="s">
        <v>32</v>
      </c>
    </row>
    <row r="905" spans="1:1" x14ac:dyDescent="0.2">
      <c r="A905" s="10" t="s">
        <v>25</v>
      </c>
    </row>
    <row r="906" spans="1:1" x14ac:dyDescent="0.2">
      <c r="A906" s="11" t="s">
        <v>33</v>
      </c>
    </row>
    <row r="907" spans="1:1" x14ac:dyDescent="0.2">
      <c r="A907" s="8">
        <v>-84.93</v>
      </c>
    </row>
    <row r="908" spans="1:1" x14ac:dyDescent="0.2">
      <c r="A908" s="9" t="s">
        <v>32</v>
      </c>
    </row>
    <row r="909" spans="1:1" x14ac:dyDescent="0.2">
      <c r="A909" s="10" t="s">
        <v>25</v>
      </c>
    </row>
    <row r="910" spans="1:1" x14ac:dyDescent="0.2">
      <c r="A910" s="11" t="s">
        <v>118</v>
      </c>
    </row>
    <row r="911" spans="1:1" x14ac:dyDescent="0.2">
      <c r="A911" s="8">
        <v>-83.96</v>
      </c>
    </row>
    <row r="912" spans="1:1" x14ac:dyDescent="0.2">
      <c r="A912" s="9" t="s">
        <v>27</v>
      </c>
    </row>
    <row r="913" spans="1:1" x14ac:dyDescent="0.2">
      <c r="A913" s="10" t="s">
        <v>63</v>
      </c>
    </row>
    <row r="914" spans="1:1" x14ac:dyDescent="0.2">
      <c r="A914" s="11" t="s">
        <v>46</v>
      </c>
    </row>
    <row r="915" spans="1:1" x14ac:dyDescent="0.2">
      <c r="A915" s="8">
        <v>-83.95</v>
      </c>
    </row>
    <row r="916" spans="1:1" x14ac:dyDescent="0.2">
      <c r="A916" s="9" t="s">
        <v>38</v>
      </c>
    </row>
    <row r="917" spans="1:1" x14ac:dyDescent="0.2">
      <c r="A917" s="10" t="s">
        <v>166</v>
      </c>
    </row>
    <row r="918" spans="1:1" x14ac:dyDescent="0.2">
      <c r="A918" s="11" t="s">
        <v>39</v>
      </c>
    </row>
    <row r="919" spans="1:1" x14ac:dyDescent="0.2">
      <c r="A919" s="8">
        <v>-83.75</v>
      </c>
    </row>
    <row r="920" spans="1:1" x14ac:dyDescent="0.2">
      <c r="A920" s="9" t="s">
        <v>27</v>
      </c>
    </row>
    <row r="921" spans="1:1" x14ac:dyDescent="0.2">
      <c r="A921" s="10" t="s">
        <v>63</v>
      </c>
    </row>
    <row r="922" spans="1:1" x14ac:dyDescent="0.2">
      <c r="A922" s="11" t="s">
        <v>42</v>
      </c>
    </row>
    <row r="923" spans="1:1" x14ac:dyDescent="0.2">
      <c r="A923" s="8">
        <v>-83.42</v>
      </c>
    </row>
    <row r="924" spans="1:1" x14ac:dyDescent="0.2">
      <c r="A924" s="9" t="s">
        <v>27</v>
      </c>
    </row>
    <row r="925" spans="1:1" x14ac:dyDescent="0.2">
      <c r="A925" s="10" t="s">
        <v>25</v>
      </c>
    </row>
    <row r="926" spans="1:1" x14ac:dyDescent="0.2">
      <c r="A926" s="11" t="s">
        <v>42</v>
      </c>
    </row>
    <row r="927" spans="1:1" x14ac:dyDescent="0.2">
      <c r="A927" s="8">
        <v>-82.83</v>
      </c>
    </row>
    <row r="928" spans="1:1" x14ac:dyDescent="0.2">
      <c r="A928" s="9" t="s">
        <v>38</v>
      </c>
    </row>
    <row r="929" spans="1:1" x14ac:dyDescent="0.2">
      <c r="A929" s="10" t="s">
        <v>63</v>
      </c>
    </row>
    <row r="930" spans="1:1" x14ac:dyDescent="0.2">
      <c r="A930" s="11" t="s">
        <v>89</v>
      </c>
    </row>
    <row r="931" spans="1:1" x14ac:dyDescent="0.2">
      <c r="A931" s="8">
        <v>-82.64</v>
      </c>
    </row>
    <row r="932" spans="1:1" x14ac:dyDescent="0.2">
      <c r="A932" s="9" t="s">
        <v>38</v>
      </c>
    </row>
    <row r="933" spans="1:1" x14ac:dyDescent="0.2">
      <c r="A933" s="10" t="s">
        <v>54</v>
      </c>
    </row>
    <row r="934" spans="1:1" x14ac:dyDescent="0.2">
      <c r="A934" s="11" t="s">
        <v>89</v>
      </c>
    </row>
    <row r="935" spans="1:1" x14ac:dyDescent="0.2">
      <c r="A935" s="8">
        <v>-82.5</v>
      </c>
    </row>
    <row r="936" spans="1:1" x14ac:dyDescent="0.2">
      <c r="A936" s="9" t="s">
        <v>27</v>
      </c>
    </row>
    <row r="937" spans="1:1" x14ac:dyDescent="0.2">
      <c r="A937" s="10" t="s">
        <v>25</v>
      </c>
    </row>
    <row r="938" spans="1:1" x14ac:dyDescent="0.2">
      <c r="A938" s="11" t="s">
        <v>43</v>
      </c>
    </row>
    <row r="939" spans="1:1" x14ac:dyDescent="0.2">
      <c r="A939" s="8">
        <v>-80.86</v>
      </c>
    </row>
    <row r="940" spans="1:1" x14ac:dyDescent="0.2">
      <c r="A940" s="9" t="s">
        <v>32</v>
      </c>
    </row>
    <row r="941" spans="1:1" x14ac:dyDescent="0.2">
      <c r="A941" s="10" t="s">
        <v>25</v>
      </c>
    </row>
    <row r="942" spans="1:1" x14ac:dyDescent="0.2">
      <c r="A942" s="11" t="s">
        <v>33</v>
      </c>
    </row>
    <row r="943" spans="1:1" x14ac:dyDescent="0.2">
      <c r="A943" s="8">
        <v>-80.83</v>
      </c>
    </row>
    <row r="944" spans="1:1" x14ac:dyDescent="0.2">
      <c r="A944" s="9" t="s">
        <v>32</v>
      </c>
    </row>
    <row r="945" spans="1:1" x14ac:dyDescent="0.2">
      <c r="A945" s="10" t="s">
        <v>166</v>
      </c>
    </row>
    <row r="946" spans="1:1" x14ac:dyDescent="0.2">
      <c r="A946" s="11" t="s">
        <v>86</v>
      </c>
    </row>
    <row r="947" spans="1:1" x14ac:dyDescent="0.2">
      <c r="A947" s="8">
        <v>-80.75</v>
      </c>
    </row>
    <row r="948" spans="1:1" x14ac:dyDescent="0.2">
      <c r="A948" s="9" t="s">
        <v>32</v>
      </c>
    </row>
    <row r="949" spans="1:1" x14ac:dyDescent="0.2">
      <c r="A949" s="10" t="s">
        <v>54</v>
      </c>
    </row>
    <row r="950" spans="1:1" x14ac:dyDescent="0.2">
      <c r="A950" s="11" t="s">
        <v>33</v>
      </c>
    </row>
    <row r="951" spans="1:1" x14ac:dyDescent="0.2">
      <c r="A951" s="8">
        <v>-78.36</v>
      </c>
    </row>
    <row r="952" spans="1:1" x14ac:dyDescent="0.2">
      <c r="A952" s="9" t="s">
        <v>32</v>
      </c>
    </row>
    <row r="953" spans="1:1" x14ac:dyDescent="0.2">
      <c r="A953" s="10" t="s">
        <v>25</v>
      </c>
    </row>
    <row r="954" spans="1:1" x14ac:dyDescent="0.2">
      <c r="A954" s="11" t="s">
        <v>79</v>
      </c>
    </row>
    <row r="955" spans="1:1" x14ac:dyDescent="0.2">
      <c r="A955" s="8">
        <v>-76.989999999999995</v>
      </c>
    </row>
    <row r="956" spans="1:1" x14ac:dyDescent="0.2">
      <c r="A956" s="9" t="s">
        <v>27</v>
      </c>
    </row>
    <row r="957" spans="1:1" x14ac:dyDescent="0.2">
      <c r="A957" s="10" t="s">
        <v>54</v>
      </c>
    </row>
    <row r="958" spans="1:1" x14ac:dyDescent="0.2">
      <c r="A958" s="11" t="s">
        <v>48</v>
      </c>
    </row>
    <row r="959" spans="1:1" x14ac:dyDescent="0.2">
      <c r="A959" s="8">
        <v>-76.89</v>
      </c>
    </row>
    <row r="960" spans="1:1" x14ac:dyDescent="0.2">
      <c r="A960" s="9" t="s">
        <v>38</v>
      </c>
    </row>
    <row r="961" spans="1:1" x14ac:dyDescent="0.2">
      <c r="A961" s="10" t="s">
        <v>63</v>
      </c>
    </row>
    <row r="962" spans="1:1" x14ac:dyDescent="0.2">
      <c r="A962" s="11" t="s">
        <v>89</v>
      </c>
    </row>
    <row r="963" spans="1:1" x14ac:dyDescent="0.2">
      <c r="A963" s="8">
        <v>-76.86</v>
      </c>
    </row>
    <row r="964" spans="1:1" x14ac:dyDescent="0.2">
      <c r="A964" s="9" t="s">
        <v>38</v>
      </c>
    </row>
    <row r="965" spans="1:1" x14ac:dyDescent="0.2">
      <c r="A965" s="10" t="s">
        <v>166</v>
      </c>
    </row>
    <row r="966" spans="1:1" x14ac:dyDescent="0.2">
      <c r="A966" s="11" t="s">
        <v>39</v>
      </c>
    </row>
    <row r="967" spans="1:1" x14ac:dyDescent="0.2">
      <c r="A967" s="8">
        <v>-76.180000000000007</v>
      </c>
    </row>
    <row r="968" spans="1:1" x14ac:dyDescent="0.2">
      <c r="A968" s="9" t="s">
        <v>27</v>
      </c>
    </row>
    <row r="969" spans="1:1" x14ac:dyDescent="0.2">
      <c r="A969" s="10" t="s">
        <v>25</v>
      </c>
    </row>
    <row r="970" spans="1:1" x14ac:dyDescent="0.2">
      <c r="A970" s="11" t="s">
        <v>43</v>
      </c>
    </row>
    <row r="971" spans="1:1" x14ac:dyDescent="0.2">
      <c r="A971" s="8">
        <v>-76.02</v>
      </c>
    </row>
    <row r="972" spans="1:1" x14ac:dyDescent="0.2">
      <c r="A972" s="9" t="s">
        <v>27</v>
      </c>
    </row>
    <row r="973" spans="1:1" x14ac:dyDescent="0.2">
      <c r="A973" s="10" t="s">
        <v>54</v>
      </c>
    </row>
    <row r="974" spans="1:1" x14ac:dyDescent="0.2">
      <c r="A974" s="11" t="s">
        <v>48</v>
      </c>
    </row>
    <row r="975" spans="1:1" x14ac:dyDescent="0.2">
      <c r="A975" s="8">
        <v>-74.77</v>
      </c>
    </row>
    <row r="976" spans="1:1" x14ac:dyDescent="0.2">
      <c r="A976" s="9" t="s">
        <v>27</v>
      </c>
    </row>
    <row r="977" spans="1:1" x14ac:dyDescent="0.2">
      <c r="A977" s="10" t="s">
        <v>63</v>
      </c>
    </row>
    <row r="978" spans="1:1" x14ac:dyDescent="0.2">
      <c r="A978" s="11" t="s">
        <v>43</v>
      </c>
    </row>
    <row r="979" spans="1:1" x14ac:dyDescent="0.2">
      <c r="A979" s="8">
        <v>-73.19</v>
      </c>
    </row>
    <row r="980" spans="1:1" x14ac:dyDescent="0.2">
      <c r="A980" s="9" t="s">
        <v>27</v>
      </c>
    </row>
    <row r="981" spans="1:1" x14ac:dyDescent="0.2">
      <c r="A981" s="10" t="s">
        <v>25</v>
      </c>
    </row>
    <row r="982" spans="1:1" x14ac:dyDescent="0.2">
      <c r="A982" s="11" t="s">
        <v>28</v>
      </c>
    </row>
    <row r="983" spans="1:1" x14ac:dyDescent="0.2">
      <c r="A983" s="8">
        <v>-72.930000000000007</v>
      </c>
    </row>
    <row r="984" spans="1:1" x14ac:dyDescent="0.2">
      <c r="A984" s="9" t="s">
        <v>27</v>
      </c>
    </row>
    <row r="985" spans="1:1" x14ac:dyDescent="0.2">
      <c r="A985" s="10" t="s">
        <v>25</v>
      </c>
    </row>
    <row r="986" spans="1:1" x14ac:dyDescent="0.2">
      <c r="A986" s="11" t="s">
        <v>42</v>
      </c>
    </row>
    <row r="987" spans="1:1" x14ac:dyDescent="0.2">
      <c r="A987" s="8">
        <v>-72.23</v>
      </c>
    </row>
    <row r="988" spans="1:1" x14ac:dyDescent="0.2">
      <c r="A988" s="9" t="s">
        <v>38</v>
      </c>
    </row>
    <row r="989" spans="1:1" x14ac:dyDescent="0.2">
      <c r="A989" s="10" t="s">
        <v>63</v>
      </c>
    </row>
    <row r="990" spans="1:1" x14ac:dyDescent="0.2">
      <c r="A990" s="11" t="s">
        <v>89</v>
      </c>
    </row>
    <row r="991" spans="1:1" x14ac:dyDescent="0.2">
      <c r="A991" s="8">
        <v>-71</v>
      </c>
    </row>
    <row r="992" spans="1:1" x14ac:dyDescent="0.2">
      <c r="A992" s="9" t="s">
        <v>27</v>
      </c>
    </row>
    <row r="993" spans="1:1" x14ac:dyDescent="0.2">
      <c r="A993" s="10" t="s">
        <v>54</v>
      </c>
    </row>
    <row r="994" spans="1:1" x14ac:dyDescent="0.2">
      <c r="A994" s="11" t="s">
        <v>28</v>
      </c>
    </row>
    <row r="995" spans="1:1" x14ac:dyDescent="0.2">
      <c r="A995" s="8">
        <v>-70.8</v>
      </c>
    </row>
    <row r="996" spans="1:1" x14ac:dyDescent="0.2">
      <c r="A996" s="9" t="s">
        <v>27</v>
      </c>
    </row>
    <row r="997" spans="1:1" x14ac:dyDescent="0.2">
      <c r="A997" s="10" t="s">
        <v>25</v>
      </c>
    </row>
    <row r="998" spans="1:1" x14ac:dyDescent="0.2">
      <c r="A998" s="11" t="s">
        <v>66</v>
      </c>
    </row>
    <row r="999" spans="1:1" x14ac:dyDescent="0.2">
      <c r="A999" s="8">
        <v>-69.87</v>
      </c>
    </row>
    <row r="1000" spans="1:1" x14ac:dyDescent="0.2">
      <c r="A1000" s="9" t="s">
        <v>27</v>
      </c>
    </row>
    <row r="1001" spans="1:1" x14ac:dyDescent="0.2">
      <c r="A1001" s="10" t="s">
        <v>25</v>
      </c>
    </row>
    <row r="1002" spans="1:1" x14ac:dyDescent="0.2">
      <c r="A1002" s="11" t="s">
        <v>48</v>
      </c>
    </row>
    <row r="1003" spans="1:1" x14ac:dyDescent="0.2">
      <c r="A1003" s="8">
        <v>-69.78</v>
      </c>
    </row>
    <row r="1004" spans="1:1" x14ac:dyDescent="0.2">
      <c r="A1004" s="9" t="s">
        <v>38</v>
      </c>
    </row>
    <row r="1005" spans="1:1" x14ac:dyDescent="0.2">
      <c r="A1005" s="10" t="s">
        <v>54</v>
      </c>
    </row>
    <row r="1006" spans="1:1" x14ac:dyDescent="0.2">
      <c r="A1006" s="11" t="s">
        <v>39</v>
      </c>
    </row>
    <row r="1007" spans="1:1" x14ac:dyDescent="0.2">
      <c r="A1007" s="8">
        <v>-69.64</v>
      </c>
    </row>
    <row r="1008" spans="1:1" x14ac:dyDescent="0.2">
      <c r="A1008" s="9" t="s">
        <v>38</v>
      </c>
    </row>
    <row r="1009" spans="1:1" x14ac:dyDescent="0.2">
      <c r="A1009" s="10" t="s">
        <v>25</v>
      </c>
    </row>
    <row r="1010" spans="1:1" x14ac:dyDescent="0.2">
      <c r="A1010" s="11" t="s">
        <v>58</v>
      </c>
    </row>
    <row r="1011" spans="1:1" x14ac:dyDescent="0.2">
      <c r="A1011" s="8">
        <v>-69.53</v>
      </c>
    </row>
    <row r="1012" spans="1:1" x14ac:dyDescent="0.2">
      <c r="A1012" s="9" t="s">
        <v>27</v>
      </c>
    </row>
    <row r="1013" spans="1:1" x14ac:dyDescent="0.2">
      <c r="A1013" s="10" t="s">
        <v>54</v>
      </c>
    </row>
    <row r="1014" spans="1:1" x14ac:dyDescent="0.2">
      <c r="A1014" s="11" t="s">
        <v>48</v>
      </c>
    </row>
    <row r="1015" spans="1:1" x14ac:dyDescent="0.2">
      <c r="A1015" s="8">
        <v>-69.290000000000006</v>
      </c>
    </row>
    <row r="1016" spans="1:1" x14ac:dyDescent="0.2">
      <c r="A1016" s="9" t="s">
        <v>27</v>
      </c>
    </row>
    <row r="1017" spans="1:1" x14ac:dyDescent="0.2">
      <c r="A1017" s="10" t="s">
        <v>54</v>
      </c>
    </row>
    <row r="1018" spans="1:1" x14ac:dyDescent="0.2">
      <c r="A1018" s="11" t="s">
        <v>42</v>
      </c>
    </row>
    <row r="1019" spans="1:1" x14ac:dyDescent="0.2">
      <c r="A1019" s="8">
        <v>-69.23</v>
      </c>
    </row>
    <row r="1020" spans="1:1" x14ac:dyDescent="0.2">
      <c r="A1020" s="9" t="s">
        <v>38</v>
      </c>
    </row>
    <row r="1021" spans="1:1" x14ac:dyDescent="0.2">
      <c r="A1021" s="10" t="s">
        <v>25</v>
      </c>
    </row>
    <row r="1022" spans="1:1" x14ac:dyDescent="0.2">
      <c r="A1022" s="11" t="s">
        <v>89</v>
      </c>
    </row>
    <row r="1023" spans="1:1" x14ac:dyDescent="0.2">
      <c r="A1023" s="8">
        <v>-67.06</v>
      </c>
    </row>
    <row r="1024" spans="1:1" x14ac:dyDescent="0.2">
      <c r="A1024" s="9" t="s">
        <v>27</v>
      </c>
    </row>
    <row r="1025" spans="1:1" x14ac:dyDescent="0.2">
      <c r="A1025" s="10" t="s">
        <v>63</v>
      </c>
    </row>
    <row r="1026" spans="1:1" x14ac:dyDescent="0.2">
      <c r="A1026" s="11" t="s">
        <v>48</v>
      </c>
    </row>
    <row r="1027" spans="1:1" x14ac:dyDescent="0.2">
      <c r="A1027" s="8">
        <v>-66.48</v>
      </c>
    </row>
    <row r="1028" spans="1:1" x14ac:dyDescent="0.2">
      <c r="A1028" s="9" t="s">
        <v>27</v>
      </c>
    </row>
    <row r="1029" spans="1:1" x14ac:dyDescent="0.2">
      <c r="A1029" s="10" t="s">
        <v>25</v>
      </c>
    </row>
    <row r="1030" spans="1:1" x14ac:dyDescent="0.2">
      <c r="A1030" s="11" t="s">
        <v>42</v>
      </c>
    </row>
    <row r="1031" spans="1:1" x14ac:dyDescent="0.2">
      <c r="A1031" s="8">
        <v>-66.349999999999994</v>
      </c>
    </row>
    <row r="1032" spans="1:1" x14ac:dyDescent="0.2">
      <c r="A1032" s="9" t="s">
        <v>27</v>
      </c>
    </row>
    <row r="1033" spans="1:1" x14ac:dyDescent="0.2">
      <c r="A1033" s="10" t="s">
        <v>63</v>
      </c>
    </row>
    <row r="1034" spans="1:1" x14ac:dyDescent="0.2">
      <c r="A1034" s="11" t="s">
        <v>28</v>
      </c>
    </row>
    <row r="1035" spans="1:1" x14ac:dyDescent="0.2">
      <c r="A1035" s="8">
        <v>-65.430000000000007</v>
      </c>
    </row>
    <row r="1036" spans="1:1" x14ac:dyDescent="0.2">
      <c r="A1036" s="9" t="s">
        <v>27</v>
      </c>
    </row>
    <row r="1037" spans="1:1" x14ac:dyDescent="0.2">
      <c r="A1037" s="10" t="s">
        <v>25</v>
      </c>
    </row>
    <row r="1038" spans="1:1" x14ac:dyDescent="0.2">
      <c r="A1038" s="11" t="s">
        <v>42</v>
      </c>
    </row>
    <row r="1039" spans="1:1" x14ac:dyDescent="0.2">
      <c r="A1039" s="8">
        <v>-65.209999999999994</v>
      </c>
    </row>
    <row r="1040" spans="1:1" x14ac:dyDescent="0.2">
      <c r="A1040" s="9" t="s">
        <v>27</v>
      </c>
    </row>
    <row r="1041" spans="1:1" x14ac:dyDescent="0.2">
      <c r="A1041" s="10" t="s">
        <v>25</v>
      </c>
    </row>
    <row r="1042" spans="1:1" x14ac:dyDescent="0.2">
      <c r="A1042" s="11" t="s">
        <v>28</v>
      </c>
    </row>
    <row r="1043" spans="1:1" x14ac:dyDescent="0.2">
      <c r="A1043" s="8">
        <v>-63.87</v>
      </c>
    </row>
    <row r="1044" spans="1:1" x14ac:dyDescent="0.2">
      <c r="A1044" s="9" t="s">
        <v>27</v>
      </c>
    </row>
    <row r="1045" spans="1:1" x14ac:dyDescent="0.2">
      <c r="A1045" s="10" t="s">
        <v>25</v>
      </c>
    </row>
    <row r="1046" spans="1:1" x14ac:dyDescent="0.2">
      <c r="A1046" s="11" t="s">
        <v>42</v>
      </c>
    </row>
    <row r="1047" spans="1:1" x14ac:dyDescent="0.2">
      <c r="A1047" s="8">
        <v>-63.81</v>
      </c>
    </row>
    <row r="1048" spans="1:1" x14ac:dyDescent="0.2">
      <c r="A1048" s="9" t="s">
        <v>27</v>
      </c>
    </row>
    <row r="1049" spans="1:1" x14ac:dyDescent="0.2">
      <c r="A1049" s="10" t="s">
        <v>54</v>
      </c>
    </row>
    <row r="1050" spans="1:1" x14ac:dyDescent="0.2">
      <c r="A1050" s="11" t="s">
        <v>48</v>
      </c>
    </row>
    <row r="1051" spans="1:1" x14ac:dyDescent="0.2">
      <c r="A1051" s="8">
        <v>-63.38</v>
      </c>
    </row>
    <row r="1052" spans="1:1" x14ac:dyDescent="0.2">
      <c r="A1052" s="9" t="s">
        <v>27</v>
      </c>
    </row>
    <row r="1053" spans="1:1" x14ac:dyDescent="0.2">
      <c r="A1053" s="10" t="s">
        <v>54</v>
      </c>
    </row>
    <row r="1054" spans="1:1" x14ac:dyDescent="0.2">
      <c r="A1054" s="11" t="s">
        <v>48</v>
      </c>
    </row>
    <row r="1055" spans="1:1" x14ac:dyDescent="0.2">
      <c r="A1055" s="8">
        <v>-62.73</v>
      </c>
    </row>
    <row r="1056" spans="1:1" x14ac:dyDescent="0.2">
      <c r="A1056" s="9" t="s">
        <v>38</v>
      </c>
    </row>
    <row r="1057" spans="1:1" x14ac:dyDescent="0.2">
      <c r="A1057" s="10" t="s">
        <v>166</v>
      </c>
    </row>
    <row r="1058" spans="1:1" x14ac:dyDescent="0.2">
      <c r="A1058" s="11" t="s">
        <v>89</v>
      </c>
    </row>
    <row r="1059" spans="1:1" x14ac:dyDescent="0.2">
      <c r="A1059" s="8">
        <v>-62.43</v>
      </c>
    </row>
    <row r="1060" spans="1:1" x14ac:dyDescent="0.2">
      <c r="A1060" s="9" t="s">
        <v>27</v>
      </c>
    </row>
    <row r="1061" spans="1:1" x14ac:dyDescent="0.2">
      <c r="A1061" s="10" t="s">
        <v>63</v>
      </c>
    </row>
    <row r="1062" spans="1:1" x14ac:dyDescent="0.2">
      <c r="A1062" s="11" t="s">
        <v>42</v>
      </c>
    </row>
    <row r="1063" spans="1:1" x14ac:dyDescent="0.2">
      <c r="A1063" s="8">
        <v>-62.29</v>
      </c>
    </row>
    <row r="1064" spans="1:1" x14ac:dyDescent="0.2">
      <c r="A1064" s="9" t="s">
        <v>32</v>
      </c>
    </row>
    <row r="1065" spans="1:1" x14ac:dyDescent="0.2">
      <c r="A1065" s="10" t="s">
        <v>25</v>
      </c>
    </row>
    <row r="1066" spans="1:1" x14ac:dyDescent="0.2">
      <c r="A1066" s="11" t="s">
        <v>118</v>
      </c>
    </row>
    <row r="1067" spans="1:1" x14ac:dyDescent="0.2">
      <c r="A1067" s="8">
        <v>-62.28</v>
      </c>
    </row>
    <row r="1068" spans="1:1" x14ac:dyDescent="0.2">
      <c r="A1068" s="9" t="s">
        <v>38</v>
      </c>
    </row>
    <row r="1069" spans="1:1" x14ac:dyDescent="0.2">
      <c r="A1069" s="10" t="s">
        <v>25</v>
      </c>
    </row>
    <row r="1070" spans="1:1" x14ac:dyDescent="0.2">
      <c r="A1070" s="11" t="s">
        <v>89</v>
      </c>
    </row>
    <row r="1071" spans="1:1" x14ac:dyDescent="0.2">
      <c r="A1071" s="8">
        <v>-62</v>
      </c>
    </row>
    <row r="1072" spans="1:1" x14ac:dyDescent="0.2">
      <c r="A1072" s="9" t="s">
        <v>27</v>
      </c>
    </row>
    <row r="1073" spans="1:1" x14ac:dyDescent="0.2">
      <c r="A1073" s="10" t="s">
        <v>25</v>
      </c>
    </row>
    <row r="1074" spans="1:1" x14ac:dyDescent="0.2">
      <c r="A1074" s="11" t="s">
        <v>42</v>
      </c>
    </row>
    <row r="1075" spans="1:1" x14ac:dyDescent="0.2">
      <c r="A1075" s="8">
        <v>-60.73</v>
      </c>
    </row>
    <row r="1076" spans="1:1" x14ac:dyDescent="0.2">
      <c r="A1076" s="9" t="s">
        <v>27</v>
      </c>
    </row>
    <row r="1077" spans="1:1" x14ac:dyDescent="0.2">
      <c r="A1077" s="10" t="s">
        <v>54</v>
      </c>
    </row>
    <row r="1078" spans="1:1" x14ac:dyDescent="0.2">
      <c r="A1078" s="11" t="s">
        <v>43</v>
      </c>
    </row>
    <row r="1079" spans="1:1" x14ac:dyDescent="0.2">
      <c r="A1079" s="8">
        <v>-60.66</v>
      </c>
    </row>
    <row r="1080" spans="1:1" x14ac:dyDescent="0.2">
      <c r="A1080" s="9" t="s">
        <v>32</v>
      </c>
    </row>
    <row r="1081" spans="1:1" x14ac:dyDescent="0.2">
      <c r="A1081" s="10" t="s">
        <v>25</v>
      </c>
    </row>
    <row r="1082" spans="1:1" x14ac:dyDescent="0.2">
      <c r="A1082" s="11" t="s">
        <v>33</v>
      </c>
    </row>
    <row r="1083" spans="1:1" x14ac:dyDescent="0.2">
      <c r="A1083" s="8">
        <v>-60.61</v>
      </c>
    </row>
    <row r="1084" spans="1:1" x14ac:dyDescent="0.2">
      <c r="A1084" s="9" t="s">
        <v>32</v>
      </c>
    </row>
    <row r="1085" spans="1:1" x14ac:dyDescent="0.2">
      <c r="A1085" s="10" t="s">
        <v>54</v>
      </c>
    </row>
    <row r="1086" spans="1:1" x14ac:dyDescent="0.2">
      <c r="A1086" s="11" t="s">
        <v>33</v>
      </c>
    </row>
    <row r="1087" spans="1:1" x14ac:dyDescent="0.2">
      <c r="A1087" s="8">
        <v>-59.75</v>
      </c>
    </row>
    <row r="1088" spans="1:1" x14ac:dyDescent="0.2">
      <c r="A1088" s="9" t="s">
        <v>27</v>
      </c>
    </row>
    <row r="1089" spans="1:1" x14ac:dyDescent="0.2">
      <c r="A1089" s="10" t="s">
        <v>25</v>
      </c>
    </row>
    <row r="1090" spans="1:1" x14ac:dyDescent="0.2">
      <c r="A1090" s="11" t="s">
        <v>42</v>
      </c>
    </row>
    <row r="1091" spans="1:1" x14ac:dyDescent="0.2">
      <c r="A1091" s="8">
        <v>-59.06</v>
      </c>
    </row>
    <row r="1092" spans="1:1" x14ac:dyDescent="0.2">
      <c r="A1092" s="9" t="s">
        <v>27</v>
      </c>
    </row>
    <row r="1093" spans="1:1" x14ac:dyDescent="0.2">
      <c r="A1093" s="10" t="s">
        <v>25</v>
      </c>
    </row>
    <row r="1094" spans="1:1" x14ac:dyDescent="0.2">
      <c r="A1094" s="11" t="s">
        <v>43</v>
      </c>
    </row>
    <row r="1095" spans="1:1" x14ac:dyDescent="0.2">
      <c r="A1095" s="8">
        <v>-58.83</v>
      </c>
    </row>
    <row r="1096" spans="1:1" x14ac:dyDescent="0.2">
      <c r="A1096" s="9" t="s">
        <v>27</v>
      </c>
    </row>
    <row r="1097" spans="1:1" x14ac:dyDescent="0.2">
      <c r="A1097" s="10" t="s">
        <v>25</v>
      </c>
    </row>
    <row r="1098" spans="1:1" x14ac:dyDescent="0.2">
      <c r="A1098" s="11" t="s">
        <v>72</v>
      </c>
    </row>
    <row r="1099" spans="1:1" x14ac:dyDescent="0.2">
      <c r="A1099" s="8">
        <v>-58.13</v>
      </c>
    </row>
    <row r="1100" spans="1:1" x14ac:dyDescent="0.2">
      <c r="A1100" s="9" t="s">
        <v>27</v>
      </c>
    </row>
    <row r="1101" spans="1:1" x14ac:dyDescent="0.2">
      <c r="A1101" s="10" t="s">
        <v>25</v>
      </c>
    </row>
    <row r="1102" spans="1:1" x14ac:dyDescent="0.2">
      <c r="A1102" s="11" t="s">
        <v>43</v>
      </c>
    </row>
    <row r="1103" spans="1:1" x14ac:dyDescent="0.2">
      <c r="A1103" s="8">
        <v>-57.54</v>
      </c>
    </row>
    <row r="1104" spans="1:1" x14ac:dyDescent="0.2">
      <c r="A1104" s="9" t="s">
        <v>38</v>
      </c>
    </row>
    <row r="1105" spans="1:1" x14ac:dyDescent="0.2">
      <c r="A1105" s="10" t="s">
        <v>63</v>
      </c>
    </row>
    <row r="1106" spans="1:1" x14ac:dyDescent="0.2">
      <c r="A1106" s="11" t="s">
        <v>39</v>
      </c>
    </row>
    <row r="1107" spans="1:1" x14ac:dyDescent="0.2">
      <c r="A1107" s="8">
        <v>-56.35</v>
      </c>
    </row>
    <row r="1108" spans="1:1" x14ac:dyDescent="0.2">
      <c r="A1108" s="9" t="s">
        <v>27</v>
      </c>
    </row>
    <row r="1109" spans="1:1" x14ac:dyDescent="0.2">
      <c r="A1109" s="10" t="s">
        <v>54</v>
      </c>
    </row>
    <row r="1110" spans="1:1" x14ac:dyDescent="0.2">
      <c r="A1110" s="11" t="s">
        <v>42</v>
      </c>
    </row>
    <row r="1111" spans="1:1" x14ac:dyDescent="0.2">
      <c r="A1111" s="8">
        <v>-56.3</v>
      </c>
    </row>
    <row r="1112" spans="1:1" x14ac:dyDescent="0.2">
      <c r="A1112" s="9" t="s">
        <v>38</v>
      </c>
    </row>
    <row r="1113" spans="1:1" x14ac:dyDescent="0.2">
      <c r="A1113" s="10" t="s">
        <v>25</v>
      </c>
    </row>
    <row r="1114" spans="1:1" x14ac:dyDescent="0.2">
      <c r="A1114" s="11" t="s">
        <v>89</v>
      </c>
    </row>
    <row r="1115" spans="1:1" x14ac:dyDescent="0.2">
      <c r="A1115" s="8">
        <v>-55.95</v>
      </c>
    </row>
    <row r="1116" spans="1:1" x14ac:dyDescent="0.2">
      <c r="A1116" s="9" t="s">
        <v>27</v>
      </c>
    </row>
    <row r="1117" spans="1:1" x14ac:dyDescent="0.2">
      <c r="A1117" s="10" t="s">
        <v>25</v>
      </c>
    </row>
    <row r="1118" spans="1:1" x14ac:dyDescent="0.2">
      <c r="A1118" s="11" t="s">
        <v>48</v>
      </c>
    </row>
    <row r="1119" spans="1:1" x14ac:dyDescent="0.2">
      <c r="A1119" s="8">
        <v>-55.72</v>
      </c>
    </row>
    <row r="1120" spans="1:1" x14ac:dyDescent="0.2">
      <c r="A1120" s="9" t="s">
        <v>27</v>
      </c>
    </row>
    <row r="1121" spans="1:1" x14ac:dyDescent="0.2">
      <c r="A1121" s="10" t="s">
        <v>25</v>
      </c>
    </row>
    <row r="1122" spans="1:1" x14ac:dyDescent="0.2">
      <c r="A1122" s="11" t="s">
        <v>66</v>
      </c>
    </row>
    <row r="1123" spans="1:1" x14ac:dyDescent="0.2">
      <c r="A1123" s="8">
        <v>-54.63</v>
      </c>
    </row>
    <row r="1124" spans="1:1" x14ac:dyDescent="0.2">
      <c r="A1124" s="9" t="s">
        <v>27</v>
      </c>
    </row>
    <row r="1125" spans="1:1" x14ac:dyDescent="0.2">
      <c r="A1125" s="10" t="s">
        <v>54</v>
      </c>
    </row>
    <row r="1126" spans="1:1" x14ac:dyDescent="0.2">
      <c r="A1126" s="11" t="s">
        <v>61</v>
      </c>
    </row>
    <row r="1127" spans="1:1" x14ac:dyDescent="0.2">
      <c r="A1127" s="8">
        <v>-54.57</v>
      </c>
    </row>
    <row r="1128" spans="1:1" x14ac:dyDescent="0.2">
      <c r="A1128" s="9" t="s">
        <v>27</v>
      </c>
    </row>
    <row r="1129" spans="1:1" x14ac:dyDescent="0.2">
      <c r="A1129" s="10" t="s">
        <v>54</v>
      </c>
    </row>
    <row r="1130" spans="1:1" x14ac:dyDescent="0.2">
      <c r="A1130" s="11" t="s">
        <v>48</v>
      </c>
    </row>
    <row r="1131" spans="1:1" x14ac:dyDescent="0.2">
      <c r="A1131" s="8">
        <v>-53.75</v>
      </c>
    </row>
    <row r="1132" spans="1:1" x14ac:dyDescent="0.2">
      <c r="A1132" s="9" t="s">
        <v>27</v>
      </c>
    </row>
    <row r="1133" spans="1:1" x14ac:dyDescent="0.2">
      <c r="A1133" s="10" t="s">
        <v>54</v>
      </c>
    </row>
    <row r="1134" spans="1:1" x14ac:dyDescent="0.2">
      <c r="A1134" s="11" t="s">
        <v>28</v>
      </c>
    </row>
    <row r="1135" spans="1:1" x14ac:dyDescent="0.2">
      <c r="A1135" s="8">
        <v>-53.3</v>
      </c>
    </row>
    <row r="1136" spans="1:1" x14ac:dyDescent="0.2">
      <c r="A1136" s="9" t="s">
        <v>38</v>
      </c>
    </row>
    <row r="1137" spans="1:1" x14ac:dyDescent="0.2">
      <c r="A1137" s="10" t="s">
        <v>25</v>
      </c>
    </row>
    <row r="1138" spans="1:1" x14ac:dyDescent="0.2">
      <c r="A1138" s="11" t="s">
        <v>58</v>
      </c>
    </row>
    <row r="1139" spans="1:1" x14ac:dyDescent="0.2">
      <c r="A1139" s="8">
        <v>-52.92</v>
      </c>
    </row>
    <row r="1140" spans="1:1" x14ac:dyDescent="0.2">
      <c r="A1140" s="9" t="s">
        <v>38</v>
      </c>
    </row>
    <row r="1141" spans="1:1" x14ac:dyDescent="0.2">
      <c r="A1141" s="10" t="s">
        <v>63</v>
      </c>
    </row>
    <row r="1142" spans="1:1" x14ac:dyDescent="0.2">
      <c r="A1142" s="11" t="s">
        <v>89</v>
      </c>
    </row>
    <row r="1143" spans="1:1" x14ac:dyDescent="0.2">
      <c r="A1143" s="8">
        <v>-52.54</v>
      </c>
    </row>
    <row r="1144" spans="1:1" x14ac:dyDescent="0.2">
      <c r="A1144" s="9" t="s">
        <v>27</v>
      </c>
    </row>
    <row r="1145" spans="1:1" x14ac:dyDescent="0.2">
      <c r="A1145" s="10" t="s">
        <v>54</v>
      </c>
    </row>
    <row r="1146" spans="1:1" x14ac:dyDescent="0.2">
      <c r="A1146" s="11" t="s">
        <v>46</v>
      </c>
    </row>
    <row r="1147" spans="1:1" x14ac:dyDescent="0.2">
      <c r="A1147" s="8">
        <v>-52.33</v>
      </c>
    </row>
    <row r="1148" spans="1:1" x14ac:dyDescent="0.2">
      <c r="A1148" s="9" t="s">
        <v>27</v>
      </c>
    </row>
    <row r="1149" spans="1:1" x14ac:dyDescent="0.2">
      <c r="A1149" s="10" t="s">
        <v>25</v>
      </c>
    </row>
    <row r="1150" spans="1:1" x14ac:dyDescent="0.2">
      <c r="A1150" s="11" t="s">
        <v>43</v>
      </c>
    </row>
    <row r="1151" spans="1:1" x14ac:dyDescent="0.2">
      <c r="A1151" s="8">
        <v>-51.75</v>
      </c>
    </row>
    <row r="1152" spans="1:1" x14ac:dyDescent="0.2">
      <c r="A1152" s="9" t="s">
        <v>27</v>
      </c>
    </row>
    <row r="1153" spans="1:1" x14ac:dyDescent="0.2">
      <c r="A1153" s="10" t="s">
        <v>63</v>
      </c>
    </row>
    <row r="1154" spans="1:1" x14ac:dyDescent="0.2">
      <c r="A1154" s="11" t="s">
        <v>48</v>
      </c>
    </row>
    <row r="1155" spans="1:1" x14ac:dyDescent="0.2">
      <c r="A1155" s="8">
        <v>-51.5</v>
      </c>
    </row>
    <row r="1156" spans="1:1" x14ac:dyDescent="0.2">
      <c r="A1156" s="9" t="s">
        <v>27</v>
      </c>
    </row>
    <row r="1157" spans="1:1" x14ac:dyDescent="0.2">
      <c r="A1157" s="10" t="s">
        <v>25</v>
      </c>
    </row>
    <row r="1158" spans="1:1" x14ac:dyDescent="0.2">
      <c r="A1158" s="11" t="s">
        <v>28</v>
      </c>
    </row>
    <row r="1159" spans="1:1" x14ac:dyDescent="0.2">
      <c r="A1159" s="8">
        <v>-50.64</v>
      </c>
    </row>
    <row r="1160" spans="1:1" x14ac:dyDescent="0.2">
      <c r="A1160" s="9" t="s">
        <v>27</v>
      </c>
    </row>
    <row r="1161" spans="1:1" x14ac:dyDescent="0.2">
      <c r="A1161" s="10" t="s">
        <v>25</v>
      </c>
    </row>
    <row r="1162" spans="1:1" x14ac:dyDescent="0.2">
      <c r="A1162" s="11" t="s">
        <v>42</v>
      </c>
    </row>
    <row r="1163" spans="1:1" x14ac:dyDescent="0.2">
      <c r="A1163" s="8">
        <v>-50.43</v>
      </c>
    </row>
    <row r="1164" spans="1:1" x14ac:dyDescent="0.2">
      <c r="A1164" s="9" t="s">
        <v>27</v>
      </c>
    </row>
    <row r="1165" spans="1:1" x14ac:dyDescent="0.2">
      <c r="A1165" s="10" t="s">
        <v>25</v>
      </c>
    </row>
    <row r="1166" spans="1:1" x14ac:dyDescent="0.2">
      <c r="A1166" s="11" t="s">
        <v>51</v>
      </c>
    </row>
    <row r="1167" spans="1:1" x14ac:dyDescent="0.2">
      <c r="A1167" s="8">
        <v>-49.31</v>
      </c>
    </row>
    <row r="1168" spans="1:1" x14ac:dyDescent="0.2">
      <c r="A1168" s="9" t="s">
        <v>27</v>
      </c>
    </row>
    <row r="1169" spans="1:1" x14ac:dyDescent="0.2">
      <c r="A1169" s="10" t="s">
        <v>166</v>
      </c>
    </row>
    <row r="1170" spans="1:1" x14ac:dyDescent="0.2">
      <c r="A1170" s="11" t="s">
        <v>66</v>
      </c>
    </row>
    <row r="1171" spans="1:1" x14ac:dyDescent="0.2">
      <c r="A1171" s="8">
        <v>-48.97</v>
      </c>
    </row>
    <row r="1172" spans="1:1" x14ac:dyDescent="0.2">
      <c r="A1172" s="9" t="s">
        <v>27</v>
      </c>
    </row>
    <row r="1173" spans="1:1" x14ac:dyDescent="0.2">
      <c r="A1173" s="10" t="s">
        <v>54</v>
      </c>
    </row>
    <row r="1174" spans="1:1" x14ac:dyDescent="0.2">
      <c r="A1174" s="11" t="s">
        <v>43</v>
      </c>
    </row>
    <row r="1175" spans="1:1" x14ac:dyDescent="0.2">
      <c r="A1175" s="8">
        <v>-48.88</v>
      </c>
    </row>
    <row r="1176" spans="1:1" x14ac:dyDescent="0.2">
      <c r="A1176" s="9" t="s">
        <v>27</v>
      </c>
    </row>
    <row r="1177" spans="1:1" x14ac:dyDescent="0.2">
      <c r="A1177" s="10" t="s">
        <v>166</v>
      </c>
    </row>
    <row r="1178" spans="1:1" x14ac:dyDescent="0.2">
      <c r="A1178" s="11" t="s">
        <v>48</v>
      </c>
    </row>
    <row r="1179" spans="1:1" x14ac:dyDescent="0.2">
      <c r="A1179" s="8">
        <v>-48.57</v>
      </c>
    </row>
    <row r="1180" spans="1:1" x14ac:dyDescent="0.2">
      <c r="A1180" s="9" t="s">
        <v>27</v>
      </c>
    </row>
    <row r="1181" spans="1:1" x14ac:dyDescent="0.2">
      <c r="A1181" s="10" t="s">
        <v>25</v>
      </c>
    </row>
    <row r="1182" spans="1:1" x14ac:dyDescent="0.2">
      <c r="A1182" s="11" t="s">
        <v>51</v>
      </c>
    </row>
    <row r="1183" spans="1:1" x14ac:dyDescent="0.2">
      <c r="A1183" s="8">
        <v>-48.55</v>
      </c>
    </row>
    <row r="1184" spans="1:1" x14ac:dyDescent="0.2">
      <c r="A1184" s="9" t="s">
        <v>32</v>
      </c>
    </row>
    <row r="1185" spans="1:1" x14ac:dyDescent="0.2">
      <c r="A1185" s="10" t="s">
        <v>25</v>
      </c>
    </row>
    <row r="1186" spans="1:1" x14ac:dyDescent="0.2">
      <c r="A1186" s="11" t="s">
        <v>33</v>
      </c>
    </row>
    <row r="1187" spans="1:1" x14ac:dyDescent="0.2">
      <c r="A1187" s="8">
        <v>-48.22</v>
      </c>
    </row>
    <row r="1188" spans="1:1" x14ac:dyDescent="0.2">
      <c r="A1188" s="9" t="s">
        <v>27</v>
      </c>
    </row>
    <row r="1189" spans="1:1" x14ac:dyDescent="0.2">
      <c r="A1189" s="10" t="s">
        <v>54</v>
      </c>
    </row>
    <row r="1190" spans="1:1" x14ac:dyDescent="0.2">
      <c r="A1190" s="11" t="s">
        <v>48</v>
      </c>
    </row>
    <row r="1191" spans="1:1" x14ac:dyDescent="0.2">
      <c r="A1191" s="8">
        <v>-47.28</v>
      </c>
    </row>
    <row r="1192" spans="1:1" x14ac:dyDescent="0.2">
      <c r="A1192" s="9" t="s">
        <v>27</v>
      </c>
    </row>
    <row r="1193" spans="1:1" x14ac:dyDescent="0.2">
      <c r="A1193" s="10" t="s">
        <v>25</v>
      </c>
    </row>
    <row r="1194" spans="1:1" x14ac:dyDescent="0.2">
      <c r="A1194" s="11" t="s">
        <v>28</v>
      </c>
    </row>
    <row r="1195" spans="1:1" x14ac:dyDescent="0.2">
      <c r="A1195" s="8">
        <v>-46.25</v>
      </c>
    </row>
    <row r="1196" spans="1:1" x14ac:dyDescent="0.2">
      <c r="A1196" s="9" t="s">
        <v>27</v>
      </c>
    </row>
    <row r="1197" spans="1:1" x14ac:dyDescent="0.2">
      <c r="A1197" s="10" t="s">
        <v>166</v>
      </c>
    </row>
    <row r="1198" spans="1:1" x14ac:dyDescent="0.2">
      <c r="A1198" s="11" t="s">
        <v>28</v>
      </c>
    </row>
    <row r="1199" spans="1:1" x14ac:dyDescent="0.2">
      <c r="A1199" s="8">
        <v>-46.12</v>
      </c>
    </row>
    <row r="1200" spans="1:1" x14ac:dyDescent="0.2">
      <c r="A1200" s="9" t="s">
        <v>27</v>
      </c>
    </row>
    <row r="1201" spans="1:1" x14ac:dyDescent="0.2">
      <c r="A1201" s="10" t="s">
        <v>54</v>
      </c>
    </row>
    <row r="1202" spans="1:1" x14ac:dyDescent="0.2">
      <c r="A1202" s="11" t="s">
        <v>48</v>
      </c>
    </row>
    <row r="1203" spans="1:1" x14ac:dyDescent="0.2">
      <c r="A1203" s="8">
        <v>-45.1</v>
      </c>
    </row>
    <row r="1204" spans="1:1" x14ac:dyDescent="0.2">
      <c r="A1204" s="9" t="s">
        <v>38</v>
      </c>
    </row>
    <row r="1205" spans="1:1" x14ac:dyDescent="0.2">
      <c r="A1205" s="10" t="s">
        <v>166</v>
      </c>
    </row>
    <row r="1206" spans="1:1" x14ac:dyDescent="0.2">
      <c r="A1206" s="11" t="s">
        <v>89</v>
      </c>
    </row>
    <row r="1207" spans="1:1" x14ac:dyDescent="0.2">
      <c r="A1207" s="8">
        <v>-44.92</v>
      </c>
    </row>
    <row r="1208" spans="1:1" x14ac:dyDescent="0.2">
      <c r="A1208" s="9" t="s">
        <v>27</v>
      </c>
    </row>
    <row r="1209" spans="1:1" x14ac:dyDescent="0.2">
      <c r="A1209" s="10" t="s">
        <v>166</v>
      </c>
    </row>
    <row r="1210" spans="1:1" x14ac:dyDescent="0.2">
      <c r="A1210" s="11" t="s">
        <v>48</v>
      </c>
    </row>
    <row r="1211" spans="1:1" x14ac:dyDescent="0.2">
      <c r="A1211" s="8">
        <v>-44.66</v>
      </c>
    </row>
    <row r="1212" spans="1:1" x14ac:dyDescent="0.2">
      <c r="A1212" s="9" t="s">
        <v>27</v>
      </c>
    </row>
    <row r="1213" spans="1:1" x14ac:dyDescent="0.2">
      <c r="A1213" s="10" t="s">
        <v>54</v>
      </c>
    </row>
    <row r="1214" spans="1:1" x14ac:dyDescent="0.2">
      <c r="A1214" s="11" t="s">
        <v>42</v>
      </c>
    </row>
    <row r="1215" spans="1:1" x14ac:dyDescent="0.2">
      <c r="A1215" s="8">
        <v>-44.07</v>
      </c>
    </row>
    <row r="1216" spans="1:1" x14ac:dyDescent="0.2">
      <c r="A1216" s="9" t="s">
        <v>27</v>
      </c>
    </row>
    <row r="1217" spans="1:1" x14ac:dyDescent="0.2">
      <c r="A1217" s="10" t="s">
        <v>166</v>
      </c>
    </row>
    <row r="1218" spans="1:1" x14ac:dyDescent="0.2">
      <c r="A1218" s="11" t="s">
        <v>48</v>
      </c>
    </row>
    <row r="1219" spans="1:1" x14ac:dyDescent="0.2">
      <c r="A1219" s="8">
        <v>-44.05</v>
      </c>
    </row>
    <row r="1220" spans="1:1" x14ac:dyDescent="0.2">
      <c r="A1220" s="9" t="s">
        <v>27</v>
      </c>
    </row>
    <row r="1221" spans="1:1" x14ac:dyDescent="0.2">
      <c r="A1221" s="10" t="s">
        <v>25</v>
      </c>
    </row>
    <row r="1222" spans="1:1" x14ac:dyDescent="0.2">
      <c r="A1222" s="11" t="s">
        <v>46</v>
      </c>
    </row>
    <row r="1223" spans="1:1" x14ac:dyDescent="0.2">
      <c r="A1223" s="8">
        <v>-43.52</v>
      </c>
    </row>
    <row r="1224" spans="1:1" x14ac:dyDescent="0.2">
      <c r="A1224" s="9" t="s">
        <v>27</v>
      </c>
    </row>
    <row r="1225" spans="1:1" x14ac:dyDescent="0.2">
      <c r="A1225" s="10" t="s">
        <v>25</v>
      </c>
    </row>
    <row r="1226" spans="1:1" x14ac:dyDescent="0.2">
      <c r="A1226" s="11" t="s">
        <v>46</v>
      </c>
    </row>
    <row r="1227" spans="1:1" x14ac:dyDescent="0.2">
      <c r="A1227" s="8">
        <v>-43.1</v>
      </c>
    </row>
    <row r="1228" spans="1:1" x14ac:dyDescent="0.2">
      <c r="A1228" s="9" t="s">
        <v>27</v>
      </c>
    </row>
    <row r="1229" spans="1:1" x14ac:dyDescent="0.2">
      <c r="A1229" s="10" t="s">
        <v>166</v>
      </c>
    </row>
    <row r="1230" spans="1:1" x14ac:dyDescent="0.2">
      <c r="A1230" s="11" t="s">
        <v>28</v>
      </c>
    </row>
    <row r="1231" spans="1:1" x14ac:dyDescent="0.2">
      <c r="A1231" s="8">
        <v>-43</v>
      </c>
    </row>
    <row r="1232" spans="1:1" x14ac:dyDescent="0.2">
      <c r="A1232" s="9" t="s">
        <v>38</v>
      </c>
    </row>
    <row r="1233" spans="1:1" x14ac:dyDescent="0.2">
      <c r="A1233" s="10" t="s">
        <v>25</v>
      </c>
    </row>
    <row r="1234" spans="1:1" x14ac:dyDescent="0.2">
      <c r="A1234" s="11" t="s">
        <v>39</v>
      </c>
    </row>
    <row r="1235" spans="1:1" x14ac:dyDescent="0.2">
      <c r="A1235" s="8">
        <v>-42.72</v>
      </c>
    </row>
    <row r="1236" spans="1:1" x14ac:dyDescent="0.2">
      <c r="A1236" s="9" t="s">
        <v>27</v>
      </c>
    </row>
    <row r="1237" spans="1:1" x14ac:dyDescent="0.2">
      <c r="A1237" s="10" t="s">
        <v>25</v>
      </c>
    </row>
    <row r="1238" spans="1:1" x14ac:dyDescent="0.2">
      <c r="A1238" s="11" t="s">
        <v>42</v>
      </c>
    </row>
    <row r="1239" spans="1:1" x14ac:dyDescent="0.2">
      <c r="A1239" s="8">
        <v>-42.1</v>
      </c>
    </row>
    <row r="1240" spans="1:1" x14ac:dyDescent="0.2">
      <c r="A1240" s="9" t="s">
        <v>38</v>
      </c>
    </row>
    <row r="1241" spans="1:1" x14ac:dyDescent="0.2">
      <c r="A1241" s="10" t="s">
        <v>25</v>
      </c>
    </row>
    <row r="1242" spans="1:1" x14ac:dyDescent="0.2">
      <c r="A1242" s="11" t="s">
        <v>89</v>
      </c>
    </row>
    <row r="1243" spans="1:1" x14ac:dyDescent="0.2">
      <c r="A1243" s="8">
        <v>-41.58</v>
      </c>
    </row>
    <row r="1244" spans="1:1" x14ac:dyDescent="0.2">
      <c r="A1244" s="9" t="s">
        <v>27</v>
      </c>
    </row>
    <row r="1245" spans="1:1" x14ac:dyDescent="0.2">
      <c r="A1245" s="10" t="s">
        <v>54</v>
      </c>
    </row>
    <row r="1246" spans="1:1" x14ac:dyDescent="0.2">
      <c r="A1246" s="11" t="s">
        <v>42</v>
      </c>
    </row>
    <row r="1247" spans="1:1" x14ac:dyDescent="0.2">
      <c r="A1247" s="8">
        <v>-41.32</v>
      </c>
    </row>
    <row r="1248" spans="1:1" x14ac:dyDescent="0.2">
      <c r="A1248" s="9" t="s">
        <v>32</v>
      </c>
    </row>
    <row r="1249" spans="1:1" x14ac:dyDescent="0.2">
      <c r="A1249" s="10" t="s">
        <v>25</v>
      </c>
    </row>
    <row r="1250" spans="1:1" x14ac:dyDescent="0.2">
      <c r="A1250" s="11" t="s">
        <v>33</v>
      </c>
    </row>
    <row r="1251" spans="1:1" x14ac:dyDescent="0.2">
      <c r="A1251" s="8">
        <v>-40.72</v>
      </c>
    </row>
    <row r="1252" spans="1:1" x14ac:dyDescent="0.2">
      <c r="A1252" s="9" t="s">
        <v>27</v>
      </c>
    </row>
    <row r="1253" spans="1:1" x14ac:dyDescent="0.2">
      <c r="A1253" s="10" t="s">
        <v>25</v>
      </c>
    </row>
    <row r="1254" spans="1:1" x14ac:dyDescent="0.2">
      <c r="A1254" s="11" t="s">
        <v>43</v>
      </c>
    </row>
    <row r="1255" spans="1:1" x14ac:dyDescent="0.2">
      <c r="A1255" s="8">
        <v>-39.33</v>
      </c>
    </row>
    <row r="1256" spans="1:1" x14ac:dyDescent="0.2">
      <c r="A1256" s="9" t="s">
        <v>27</v>
      </c>
    </row>
    <row r="1257" spans="1:1" x14ac:dyDescent="0.2">
      <c r="A1257" s="10" t="s">
        <v>25</v>
      </c>
    </row>
    <row r="1258" spans="1:1" x14ac:dyDescent="0.2">
      <c r="A1258" s="11" t="s">
        <v>28</v>
      </c>
    </row>
    <row r="1259" spans="1:1" x14ac:dyDescent="0.2">
      <c r="A1259" s="8">
        <v>-38.93</v>
      </c>
    </row>
    <row r="1260" spans="1:1" x14ac:dyDescent="0.2">
      <c r="A1260" s="9" t="s">
        <v>27</v>
      </c>
    </row>
    <row r="1261" spans="1:1" x14ac:dyDescent="0.2">
      <c r="A1261" s="10" t="s">
        <v>25</v>
      </c>
    </row>
    <row r="1262" spans="1:1" x14ac:dyDescent="0.2">
      <c r="A1262" s="11" t="s">
        <v>28</v>
      </c>
    </row>
    <row r="1263" spans="1:1" x14ac:dyDescent="0.2">
      <c r="A1263" s="8">
        <v>-38.9</v>
      </c>
    </row>
    <row r="1264" spans="1:1" x14ac:dyDescent="0.2">
      <c r="A1264" s="9" t="s">
        <v>27</v>
      </c>
    </row>
    <row r="1265" spans="1:1" x14ac:dyDescent="0.2">
      <c r="A1265" s="10" t="s">
        <v>54</v>
      </c>
    </row>
    <row r="1266" spans="1:1" x14ac:dyDescent="0.2">
      <c r="A1266" s="11" t="s">
        <v>61</v>
      </c>
    </row>
    <row r="1267" spans="1:1" x14ac:dyDescent="0.2">
      <c r="A1267" s="8">
        <v>-38.89</v>
      </c>
    </row>
    <row r="1268" spans="1:1" x14ac:dyDescent="0.2">
      <c r="A1268" s="9" t="s">
        <v>27</v>
      </c>
    </row>
    <row r="1269" spans="1:1" x14ac:dyDescent="0.2">
      <c r="A1269" s="10" t="s">
        <v>54</v>
      </c>
    </row>
    <row r="1270" spans="1:1" x14ac:dyDescent="0.2">
      <c r="A1270" s="11" t="s">
        <v>28</v>
      </c>
    </row>
    <row r="1271" spans="1:1" x14ac:dyDescent="0.2">
      <c r="A1271" s="8">
        <v>-38.72</v>
      </c>
    </row>
    <row r="1272" spans="1:1" x14ac:dyDescent="0.2">
      <c r="A1272" s="9" t="s">
        <v>27</v>
      </c>
    </row>
    <row r="1273" spans="1:1" x14ac:dyDescent="0.2">
      <c r="A1273" s="10" t="s">
        <v>63</v>
      </c>
    </row>
    <row r="1274" spans="1:1" x14ac:dyDescent="0.2">
      <c r="A1274" s="11" t="s">
        <v>42</v>
      </c>
    </row>
    <row r="1275" spans="1:1" x14ac:dyDescent="0.2">
      <c r="A1275" s="8">
        <v>-38.380000000000003</v>
      </c>
    </row>
    <row r="1276" spans="1:1" x14ac:dyDescent="0.2">
      <c r="A1276" s="9" t="s">
        <v>32</v>
      </c>
    </row>
    <row r="1277" spans="1:1" x14ac:dyDescent="0.2">
      <c r="A1277" s="10" t="s">
        <v>54</v>
      </c>
    </row>
    <row r="1278" spans="1:1" x14ac:dyDescent="0.2">
      <c r="A1278" s="11" t="s">
        <v>33</v>
      </c>
    </row>
    <row r="1279" spans="1:1" x14ac:dyDescent="0.2">
      <c r="A1279" s="8">
        <v>-37.6</v>
      </c>
    </row>
    <row r="1280" spans="1:1" x14ac:dyDescent="0.2">
      <c r="A1280" s="9" t="s">
        <v>27</v>
      </c>
    </row>
    <row r="1281" spans="1:1" x14ac:dyDescent="0.2">
      <c r="A1281" s="10" t="s">
        <v>54</v>
      </c>
    </row>
    <row r="1282" spans="1:1" x14ac:dyDescent="0.2">
      <c r="A1282" s="11" t="s">
        <v>66</v>
      </c>
    </row>
    <row r="1283" spans="1:1" x14ac:dyDescent="0.2">
      <c r="A1283" s="8">
        <v>-37.39</v>
      </c>
    </row>
    <row r="1284" spans="1:1" x14ac:dyDescent="0.2">
      <c r="A1284" s="9" t="s">
        <v>32</v>
      </c>
    </row>
    <row r="1285" spans="1:1" x14ac:dyDescent="0.2">
      <c r="A1285" s="10" t="s">
        <v>166</v>
      </c>
    </row>
    <row r="1286" spans="1:1" x14ac:dyDescent="0.2">
      <c r="A1286" s="11" t="s">
        <v>33</v>
      </c>
    </row>
    <row r="1287" spans="1:1" x14ac:dyDescent="0.2">
      <c r="A1287" s="8">
        <v>-36.770000000000003</v>
      </c>
    </row>
    <row r="1288" spans="1:1" x14ac:dyDescent="0.2">
      <c r="A1288" s="9" t="s">
        <v>32</v>
      </c>
    </row>
    <row r="1289" spans="1:1" x14ac:dyDescent="0.2">
      <c r="A1289" s="10" t="s">
        <v>54</v>
      </c>
    </row>
    <row r="1290" spans="1:1" x14ac:dyDescent="0.2">
      <c r="A1290" s="11" t="s">
        <v>33</v>
      </c>
    </row>
    <row r="1291" spans="1:1" x14ac:dyDescent="0.2">
      <c r="A1291" s="9" t="s">
        <v>38</v>
      </c>
    </row>
    <row r="1292" spans="1:1" x14ac:dyDescent="0.2">
      <c r="A1292" s="10" t="s">
        <v>25</v>
      </c>
    </row>
    <row r="1293" spans="1:1" x14ac:dyDescent="0.2">
      <c r="A1293" s="11" t="s">
        <v>58</v>
      </c>
    </row>
    <row r="1294" spans="1:1" x14ac:dyDescent="0.2">
      <c r="A1294" s="8">
        <v>-35.75</v>
      </c>
    </row>
    <row r="1295" spans="1:1" x14ac:dyDescent="0.2">
      <c r="A1295" s="9" t="s">
        <v>27</v>
      </c>
    </row>
    <row r="1296" spans="1:1" x14ac:dyDescent="0.2">
      <c r="A1296" s="10" t="s">
        <v>54</v>
      </c>
    </row>
    <row r="1297" spans="1:1" x14ac:dyDescent="0.2">
      <c r="A1297" s="11" t="s">
        <v>28</v>
      </c>
    </row>
    <row r="1298" spans="1:1" x14ac:dyDescent="0.2">
      <c r="A1298" s="8">
        <v>-35.69</v>
      </c>
    </row>
    <row r="1299" spans="1:1" x14ac:dyDescent="0.2">
      <c r="A1299" s="9" t="s">
        <v>27</v>
      </c>
    </row>
    <row r="1300" spans="1:1" x14ac:dyDescent="0.2">
      <c r="A1300" s="10" t="s">
        <v>25</v>
      </c>
    </row>
    <row r="1301" spans="1:1" x14ac:dyDescent="0.2">
      <c r="A1301" s="11" t="s">
        <v>66</v>
      </c>
    </row>
    <row r="1302" spans="1:1" x14ac:dyDescent="0.2">
      <c r="A1302" s="8">
        <v>-35.520000000000003</v>
      </c>
    </row>
    <row r="1303" spans="1:1" x14ac:dyDescent="0.2">
      <c r="A1303" s="9" t="s">
        <v>27</v>
      </c>
    </row>
    <row r="1304" spans="1:1" x14ac:dyDescent="0.2">
      <c r="A1304" s="10" t="s">
        <v>25</v>
      </c>
    </row>
    <row r="1305" spans="1:1" x14ac:dyDescent="0.2">
      <c r="A1305" s="11" t="s">
        <v>42</v>
      </c>
    </row>
    <row r="1306" spans="1:1" x14ac:dyDescent="0.2">
      <c r="A1306" s="8">
        <v>-35.08</v>
      </c>
    </row>
    <row r="1307" spans="1:1" x14ac:dyDescent="0.2">
      <c r="A1307" s="9" t="s">
        <v>27</v>
      </c>
    </row>
    <row r="1308" spans="1:1" x14ac:dyDescent="0.2">
      <c r="A1308" s="10" t="s">
        <v>166</v>
      </c>
    </row>
    <row r="1309" spans="1:1" x14ac:dyDescent="0.2">
      <c r="A1309" s="11" t="s">
        <v>43</v>
      </c>
    </row>
    <row r="1310" spans="1:1" x14ac:dyDescent="0.2">
      <c r="A1310" s="8">
        <v>-34.42</v>
      </c>
    </row>
    <row r="1311" spans="1:1" x14ac:dyDescent="0.2">
      <c r="A1311" s="9" t="s">
        <v>27</v>
      </c>
    </row>
    <row r="1312" spans="1:1" x14ac:dyDescent="0.2">
      <c r="A1312" s="10" t="s">
        <v>25</v>
      </c>
    </row>
    <row r="1313" spans="1:1" x14ac:dyDescent="0.2">
      <c r="A1313" s="11" t="s">
        <v>48</v>
      </c>
    </row>
    <row r="1314" spans="1:1" x14ac:dyDescent="0.2">
      <c r="A1314" s="8">
        <v>-34.29</v>
      </c>
    </row>
    <row r="1315" spans="1:1" x14ac:dyDescent="0.2">
      <c r="A1315" s="9" t="s">
        <v>32</v>
      </c>
    </row>
    <row r="1316" spans="1:1" x14ac:dyDescent="0.2">
      <c r="A1316" s="10" t="s">
        <v>25</v>
      </c>
    </row>
    <row r="1317" spans="1:1" x14ac:dyDescent="0.2">
      <c r="A1317" s="11" t="s">
        <v>33</v>
      </c>
    </row>
    <row r="1318" spans="1:1" x14ac:dyDescent="0.2">
      <c r="A1318" s="8">
        <v>-33.950000000000003</v>
      </c>
    </row>
    <row r="1319" spans="1:1" x14ac:dyDescent="0.2">
      <c r="A1319" s="9" t="s">
        <v>32</v>
      </c>
    </row>
    <row r="1320" spans="1:1" x14ac:dyDescent="0.2">
      <c r="A1320" s="10" t="s">
        <v>25</v>
      </c>
    </row>
    <row r="1321" spans="1:1" x14ac:dyDescent="0.2">
      <c r="A1321" s="11" t="s">
        <v>33</v>
      </c>
    </row>
    <row r="1322" spans="1:1" x14ac:dyDescent="0.2">
      <c r="A1322" s="8">
        <v>-33.340000000000003</v>
      </c>
    </row>
    <row r="1323" spans="1:1" x14ac:dyDescent="0.2">
      <c r="A1323" s="9" t="s">
        <v>27</v>
      </c>
    </row>
    <row r="1324" spans="1:1" x14ac:dyDescent="0.2">
      <c r="A1324" s="10" t="s">
        <v>54</v>
      </c>
    </row>
    <row r="1325" spans="1:1" x14ac:dyDescent="0.2">
      <c r="A1325" s="11" t="s">
        <v>28</v>
      </c>
    </row>
    <row r="1326" spans="1:1" x14ac:dyDescent="0.2">
      <c r="A1326" s="8">
        <v>-33.31</v>
      </c>
    </row>
    <row r="1327" spans="1:1" x14ac:dyDescent="0.2">
      <c r="A1327" s="9" t="s">
        <v>38</v>
      </c>
    </row>
    <row r="1328" spans="1:1" x14ac:dyDescent="0.2">
      <c r="A1328" s="10" t="s">
        <v>54</v>
      </c>
    </row>
    <row r="1329" spans="1:1" x14ac:dyDescent="0.2">
      <c r="A1329" s="11" t="s">
        <v>39</v>
      </c>
    </row>
    <row r="1330" spans="1:1" x14ac:dyDescent="0.2">
      <c r="A1330" s="8">
        <v>-33.19</v>
      </c>
    </row>
    <row r="1331" spans="1:1" x14ac:dyDescent="0.2">
      <c r="A1331" s="9" t="s">
        <v>27</v>
      </c>
    </row>
    <row r="1332" spans="1:1" x14ac:dyDescent="0.2">
      <c r="A1332" s="10" t="s">
        <v>54</v>
      </c>
    </row>
    <row r="1333" spans="1:1" x14ac:dyDescent="0.2">
      <c r="A1333" s="11" t="s">
        <v>48</v>
      </c>
    </row>
    <row r="1334" spans="1:1" x14ac:dyDescent="0.2">
      <c r="A1334" s="8">
        <v>-32.15</v>
      </c>
    </row>
    <row r="1335" spans="1:1" x14ac:dyDescent="0.2">
      <c r="A1335" s="9" t="s">
        <v>27</v>
      </c>
    </row>
    <row r="1336" spans="1:1" x14ac:dyDescent="0.2">
      <c r="A1336" s="10" t="s">
        <v>25</v>
      </c>
    </row>
    <row r="1337" spans="1:1" x14ac:dyDescent="0.2">
      <c r="A1337" s="11" t="s">
        <v>72</v>
      </c>
    </row>
    <row r="1338" spans="1:1" x14ac:dyDescent="0.2">
      <c r="A1338" s="8">
        <v>-31.39</v>
      </c>
    </row>
    <row r="1339" spans="1:1" x14ac:dyDescent="0.2">
      <c r="A1339" s="9" t="s">
        <v>27</v>
      </c>
    </row>
    <row r="1340" spans="1:1" x14ac:dyDescent="0.2">
      <c r="A1340" s="10" t="s">
        <v>25</v>
      </c>
    </row>
    <row r="1341" spans="1:1" x14ac:dyDescent="0.2">
      <c r="A1341" s="11" t="s">
        <v>46</v>
      </c>
    </row>
    <row r="1342" spans="1:1" x14ac:dyDescent="0.2">
      <c r="A1342" s="8">
        <v>-31.38</v>
      </c>
    </row>
    <row r="1343" spans="1:1" x14ac:dyDescent="0.2">
      <c r="A1343" s="9" t="s">
        <v>38</v>
      </c>
    </row>
    <row r="1344" spans="1:1" x14ac:dyDescent="0.2">
      <c r="A1344" s="10" t="s">
        <v>63</v>
      </c>
    </row>
    <row r="1345" spans="1:1" x14ac:dyDescent="0.2">
      <c r="A1345" s="11" t="s">
        <v>89</v>
      </c>
    </row>
    <row r="1346" spans="1:1" x14ac:dyDescent="0.2">
      <c r="A1346" s="8">
        <v>-31.24</v>
      </c>
    </row>
    <row r="1347" spans="1:1" x14ac:dyDescent="0.2">
      <c r="A1347" s="9" t="s">
        <v>27</v>
      </c>
    </row>
    <row r="1348" spans="1:1" x14ac:dyDescent="0.2">
      <c r="A1348" s="10" t="s">
        <v>25</v>
      </c>
    </row>
    <row r="1349" spans="1:1" x14ac:dyDescent="0.2">
      <c r="A1349" s="11" t="s">
        <v>42</v>
      </c>
    </row>
    <row r="1350" spans="1:1" x14ac:dyDescent="0.2">
      <c r="A1350" s="8">
        <v>-30.06</v>
      </c>
    </row>
    <row r="1351" spans="1:1" x14ac:dyDescent="0.2">
      <c r="A1351" s="9" t="s">
        <v>27</v>
      </c>
    </row>
    <row r="1352" spans="1:1" x14ac:dyDescent="0.2">
      <c r="A1352" s="10" t="s">
        <v>63</v>
      </c>
    </row>
    <row r="1353" spans="1:1" x14ac:dyDescent="0.2">
      <c r="A1353" s="11" t="s">
        <v>42</v>
      </c>
    </row>
    <row r="1354" spans="1:1" x14ac:dyDescent="0.2">
      <c r="A1354" s="8">
        <v>-29.9</v>
      </c>
    </row>
    <row r="1355" spans="1:1" x14ac:dyDescent="0.2">
      <c r="A1355" s="9" t="s">
        <v>27</v>
      </c>
    </row>
    <row r="1356" spans="1:1" x14ac:dyDescent="0.2">
      <c r="A1356" s="10" t="s">
        <v>63</v>
      </c>
    </row>
    <row r="1357" spans="1:1" x14ac:dyDescent="0.2">
      <c r="A1357" s="11" t="s">
        <v>66</v>
      </c>
    </row>
    <row r="1358" spans="1:1" x14ac:dyDescent="0.2">
      <c r="A1358" s="8">
        <v>-29.02</v>
      </c>
    </row>
    <row r="1359" spans="1:1" x14ac:dyDescent="0.2">
      <c r="A1359" s="9" t="s">
        <v>27</v>
      </c>
    </row>
    <row r="1360" spans="1:1" x14ac:dyDescent="0.2">
      <c r="A1360" s="10" t="s">
        <v>166</v>
      </c>
    </row>
    <row r="1361" spans="1:1" x14ac:dyDescent="0.2">
      <c r="A1361" s="11" t="s">
        <v>42</v>
      </c>
    </row>
    <row r="1362" spans="1:1" x14ac:dyDescent="0.2">
      <c r="A1362" s="8">
        <v>-28.45</v>
      </c>
    </row>
    <row r="1363" spans="1:1" x14ac:dyDescent="0.2">
      <c r="A1363" s="9" t="s">
        <v>27</v>
      </c>
    </row>
    <row r="1364" spans="1:1" x14ac:dyDescent="0.2">
      <c r="A1364" s="10" t="s">
        <v>25</v>
      </c>
    </row>
    <row r="1365" spans="1:1" x14ac:dyDescent="0.2">
      <c r="A1365" s="11" t="s">
        <v>42</v>
      </c>
    </row>
    <row r="1366" spans="1:1" x14ac:dyDescent="0.2">
      <c r="A1366" s="10" t="s">
        <v>54</v>
      </c>
    </row>
    <row r="1367" spans="1:1" x14ac:dyDescent="0.2">
      <c r="A1367" s="11" t="s">
        <v>42</v>
      </c>
    </row>
    <row r="1368" spans="1:1" x14ac:dyDescent="0.2">
      <c r="A1368" s="8">
        <v>-28.44</v>
      </c>
    </row>
    <row r="1369" spans="1:1" x14ac:dyDescent="0.2">
      <c r="A1369" s="9" t="s">
        <v>38</v>
      </c>
    </row>
    <row r="1370" spans="1:1" x14ac:dyDescent="0.2">
      <c r="A1370" s="10" t="s">
        <v>54</v>
      </c>
    </row>
    <row r="1371" spans="1:1" x14ac:dyDescent="0.2">
      <c r="A1371" s="11" t="s">
        <v>39</v>
      </c>
    </row>
    <row r="1372" spans="1:1" x14ac:dyDescent="0.2">
      <c r="A1372" s="8">
        <v>-26.32</v>
      </c>
    </row>
    <row r="1373" spans="1:1" x14ac:dyDescent="0.2">
      <c r="A1373" s="9" t="s">
        <v>27</v>
      </c>
    </row>
    <row r="1374" spans="1:1" x14ac:dyDescent="0.2">
      <c r="A1374" s="10" t="s">
        <v>25</v>
      </c>
    </row>
    <row r="1375" spans="1:1" x14ac:dyDescent="0.2">
      <c r="A1375" s="11" t="s">
        <v>43</v>
      </c>
    </row>
    <row r="1376" spans="1:1" x14ac:dyDescent="0.2">
      <c r="A1376" s="8">
        <v>-26.29</v>
      </c>
    </row>
    <row r="1377" spans="1:1" x14ac:dyDescent="0.2">
      <c r="A1377" s="9" t="s">
        <v>27</v>
      </c>
    </row>
    <row r="1378" spans="1:1" x14ac:dyDescent="0.2">
      <c r="A1378" s="10" t="s">
        <v>25</v>
      </c>
    </row>
    <row r="1379" spans="1:1" x14ac:dyDescent="0.2">
      <c r="A1379" s="11" t="s">
        <v>28</v>
      </c>
    </row>
    <row r="1380" spans="1:1" x14ac:dyDescent="0.2">
      <c r="A1380" s="8">
        <v>-26.05</v>
      </c>
    </row>
    <row r="1381" spans="1:1" x14ac:dyDescent="0.2">
      <c r="A1381" s="9" t="s">
        <v>38</v>
      </c>
    </row>
    <row r="1382" spans="1:1" x14ac:dyDescent="0.2">
      <c r="A1382" s="10" t="s">
        <v>25</v>
      </c>
    </row>
    <row r="1383" spans="1:1" x14ac:dyDescent="0.2">
      <c r="A1383" s="11" t="s">
        <v>39</v>
      </c>
    </row>
    <row r="1384" spans="1:1" x14ac:dyDescent="0.2">
      <c r="A1384" s="8">
        <v>-25.99</v>
      </c>
    </row>
    <row r="1385" spans="1:1" x14ac:dyDescent="0.2">
      <c r="A1385" s="9" t="s">
        <v>27</v>
      </c>
    </row>
    <row r="1386" spans="1:1" x14ac:dyDescent="0.2">
      <c r="A1386" s="10" t="s">
        <v>25</v>
      </c>
    </row>
    <row r="1387" spans="1:1" x14ac:dyDescent="0.2">
      <c r="A1387" s="11" t="s">
        <v>66</v>
      </c>
    </row>
    <row r="1388" spans="1:1" x14ac:dyDescent="0.2">
      <c r="A1388" s="8">
        <v>-25.38</v>
      </c>
    </row>
    <row r="1389" spans="1:1" x14ac:dyDescent="0.2">
      <c r="A1389" s="9" t="s">
        <v>32</v>
      </c>
    </row>
    <row r="1390" spans="1:1" x14ac:dyDescent="0.2">
      <c r="A1390" s="10" t="s">
        <v>25</v>
      </c>
    </row>
    <row r="1391" spans="1:1" x14ac:dyDescent="0.2">
      <c r="A1391" s="11" t="s">
        <v>33</v>
      </c>
    </row>
    <row r="1392" spans="1:1" x14ac:dyDescent="0.2">
      <c r="A1392" s="8">
        <v>-25.13</v>
      </c>
    </row>
    <row r="1393" spans="1:1" x14ac:dyDescent="0.2">
      <c r="A1393" s="9" t="s">
        <v>27</v>
      </c>
    </row>
    <row r="1394" spans="1:1" x14ac:dyDescent="0.2">
      <c r="A1394" s="10" t="s">
        <v>54</v>
      </c>
    </row>
    <row r="1395" spans="1:1" x14ac:dyDescent="0.2">
      <c r="A1395" s="11" t="s">
        <v>46</v>
      </c>
    </row>
    <row r="1396" spans="1:1" x14ac:dyDescent="0.2">
      <c r="A1396" s="8">
        <v>-25</v>
      </c>
    </row>
    <row r="1397" spans="1:1" x14ac:dyDescent="0.2">
      <c r="A1397" s="9" t="s">
        <v>32</v>
      </c>
    </row>
    <row r="1398" spans="1:1" x14ac:dyDescent="0.2">
      <c r="A1398" s="10" t="s">
        <v>63</v>
      </c>
    </row>
    <row r="1399" spans="1:1" x14ac:dyDescent="0.2">
      <c r="A1399" s="11" t="s">
        <v>33</v>
      </c>
    </row>
    <row r="1400" spans="1:1" x14ac:dyDescent="0.2">
      <c r="A1400" s="8">
        <v>-23.83</v>
      </c>
    </row>
    <row r="1401" spans="1:1" x14ac:dyDescent="0.2">
      <c r="A1401" s="9" t="s">
        <v>38</v>
      </c>
    </row>
    <row r="1402" spans="1:1" x14ac:dyDescent="0.2">
      <c r="A1402" s="10" t="s">
        <v>54</v>
      </c>
    </row>
    <row r="1403" spans="1:1" x14ac:dyDescent="0.2">
      <c r="A1403" s="11" t="s">
        <v>39</v>
      </c>
    </row>
    <row r="1404" spans="1:1" x14ac:dyDescent="0.2">
      <c r="A1404" s="8">
        <v>-23.29</v>
      </c>
    </row>
    <row r="1405" spans="1:1" x14ac:dyDescent="0.2">
      <c r="A1405" s="9" t="s">
        <v>27</v>
      </c>
    </row>
    <row r="1406" spans="1:1" x14ac:dyDescent="0.2">
      <c r="A1406" s="10" t="s">
        <v>63</v>
      </c>
    </row>
    <row r="1407" spans="1:1" x14ac:dyDescent="0.2">
      <c r="A1407" s="11" t="s">
        <v>42</v>
      </c>
    </row>
    <row r="1408" spans="1:1" x14ac:dyDescent="0.2">
      <c r="A1408" s="8">
        <v>-23.25</v>
      </c>
    </row>
    <row r="1409" spans="1:1" x14ac:dyDescent="0.2">
      <c r="A1409" s="9" t="s">
        <v>27</v>
      </c>
    </row>
    <row r="1410" spans="1:1" x14ac:dyDescent="0.2">
      <c r="A1410" s="10" t="s">
        <v>25</v>
      </c>
    </row>
    <row r="1411" spans="1:1" x14ac:dyDescent="0.2">
      <c r="A1411" s="11" t="s">
        <v>42</v>
      </c>
    </row>
    <row r="1412" spans="1:1" x14ac:dyDescent="0.2">
      <c r="A1412" s="8">
        <v>-23.2</v>
      </c>
    </row>
    <row r="1413" spans="1:1" x14ac:dyDescent="0.2">
      <c r="A1413" s="9" t="s">
        <v>27</v>
      </c>
    </row>
    <row r="1414" spans="1:1" x14ac:dyDescent="0.2">
      <c r="A1414" s="10" t="s">
        <v>25</v>
      </c>
    </row>
    <row r="1415" spans="1:1" x14ac:dyDescent="0.2">
      <c r="A1415" s="11" t="s">
        <v>42</v>
      </c>
    </row>
    <row r="1416" spans="1:1" x14ac:dyDescent="0.2">
      <c r="A1416" s="8">
        <v>-22.82</v>
      </c>
    </row>
    <row r="1417" spans="1:1" x14ac:dyDescent="0.2">
      <c r="A1417" s="9" t="s">
        <v>27</v>
      </c>
    </row>
    <row r="1418" spans="1:1" x14ac:dyDescent="0.2">
      <c r="A1418" s="10" t="s">
        <v>25</v>
      </c>
    </row>
    <row r="1419" spans="1:1" x14ac:dyDescent="0.2">
      <c r="A1419" s="11" t="s">
        <v>42</v>
      </c>
    </row>
    <row r="1420" spans="1:1" x14ac:dyDescent="0.2">
      <c r="A1420" s="8">
        <v>-22.57</v>
      </c>
    </row>
    <row r="1421" spans="1:1" x14ac:dyDescent="0.2">
      <c r="A1421" s="9" t="s">
        <v>27</v>
      </c>
    </row>
    <row r="1422" spans="1:1" x14ac:dyDescent="0.2">
      <c r="A1422" s="10" t="s">
        <v>25</v>
      </c>
    </row>
    <row r="1423" spans="1:1" x14ac:dyDescent="0.2">
      <c r="A1423" s="11" t="s">
        <v>42</v>
      </c>
    </row>
    <row r="1424" spans="1:1" x14ac:dyDescent="0.2">
      <c r="A1424" s="8">
        <v>-22.48</v>
      </c>
    </row>
    <row r="1425" spans="1:1" x14ac:dyDescent="0.2">
      <c r="A1425" s="9" t="s">
        <v>27</v>
      </c>
    </row>
    <row r="1426" spans="1:1" x14ac:dyDescent="0.2">
      <c r="A1426" s="10" t="s">
        <v>25</v>
      </c>
    </row>
    <row r="1427" spans="1:1" x14ac:dyDescent="0.2">
      <c r="A1427" s="11" t="s">
        <v>51</v>
      </c>
    </row>
    <row r="1428" spans="1:1" x14ac:dyDescent="0.2">
      <c r="A1428" s="8">
        <v>-22.37</v>
      </c>
    </row>
    <row r="1429" spans="1:1" x14ac:dyDescent="0.2">
      <c r="A1429" s="9" t="s">
        <v>27</v>
      </c>
    </row>
    <row r="1430" spans="1:1" x14ac:dyDescent="0.2">
      <c r="A1430" s="10" t="s">
        <v>63</v>
      </c>
    </row>
    <row r="1431" spans="1:1" x14ac:dyDescent="0.2">
      <c r="A1431" s="11" t="s">
        <v>46</v>
      </c>
    </row>
    <row r="1432" spans="1:1" x14ac:dyDescent="0.2">
      <c r="A1432" s="8">
        <v>-22.36</v>
      </c>
    </row>
    <row r="1433" spans="1:1" x14ac:dyDescent="0.2">
      <c r="A1433" s="9" t="s">
        <v>27</v>
      </c>
    </row>
    <row r="1434" spans="1:1" x14ac:dyDescent="0.2">
      <c r="A1434" s="10" t="s">
        <v>25</v>
      </c>
    </row>
    <row r="1435" spans="1:1" x14ac:dyDescent="0.2">
      <c r="A1435" s="11" t="s">
        <v>42</v>
      </c>
    </row>
    <row r="1436" spans="1:1" x14ac:dyDescent="0.2">
      <c r="A1436" s="8">
        <v>-22.28</v>
      </c>
    </row>
    <row r="1437" spans="1:1" x14ac:dyDescent="0.2">
      <c r="A1437" s="9" t="s">
        <v>27</v>
      </c>
    </row>
    <row r="1438" spans="1:1" x14ac:dyDescent="0.2">
      <c r="A1438" s="10" t="s">
        <v>166</v>
      </c>
    </row>
    <row r="1439" spans="1:1" x14ac:dyDescent="0.2">
      <c r="A1439" s="11" t="s">
        <v>48</v>
      </c>
    </row>
    <row r="1440" spans="1:1" x14ac:dyDescent="0.2">
      <c r="A1440" s="8">
        <v>-22.12</v>
      </c>
    </row>
    <row r="1441" spans="1:1" x14ac:dyDescent="0.2">
      <c r="A1441" s="9" t="s">
        <v>32</v>
      </c>
    </row>
    <row r="1442" spans="1:1" x14ac:dyDescent="0.2">
      <c r="A1442" s="10" t="s">
        <v>63</v>
      </c>
    </row>
    <row r="1443" spans="1:1" x14ac:dyDescent="0.2">
      <c r="A1443" s="11" t="s">
        <v>33</v>
      </c>
    </row>
    <row r="1444" spans="1:1" x14ac:dyDescent="0.2">
      <c r="A1444" s="8">
        <v>-21.9</v>
      </c>
    </row>
    <row r="1445" spans="1:1" x14ac:dyDescent="0.2">
      <c r="A1445" s="9" t="s">
        <v>27</v>
      </c>
    </row>
    <row r="1446" spans="1:1" x14ac:dyDescent="0.2">
      <c r="A1446" s="10" t="s">
        <v>54</v>
      </c>
    </row>
    <row r="1447" spans="1:1" x14ac:dyDescent="0.2">
      <c r="A1447" s="11" t="s">
        <v>48</v>
      </c>
    </row>
    <row r="1448" spans="1:1" x14ac:dyDescent="0.2">
      <c r="A1448" s="8">
        <v>-21.65</v>
      </c>
    </row>
    <row r="1449" spans="1:1" x14ac:dyDescent="0.2">
      <c r="A1449" s="9" t="s">
        <v>27</v>
      </c>
    </row>
    <row r="1450" spans="1:1" x14ac:dyDescent="0.2">
      <c r="A1450" s="10" t="s">
        <v>54</v>
      </c>
    </row>
    <row r="1451" spans="1:1" x14ac:dyDescent="0.2">
      <c r="A1451" s="11" t="s">
        <v>46</v>
      </c>
    </row>
    <row r="1452" spans="1:1" x14ac:dyDescent="0.2">
      <c r="A1452" s="8">
        <v>-21.41</v>
      </c>
    </row>
    <row r="1453" spans="1:1" x14ac:dyDescent="0.2">
      <c r="A1453" s="9" t="s">
        <v>27</v>
      </c>
    </row>
    <row r="1454" spans="1:1" x14ac:dyDescent="0.2">
      <c r="A1454" s="10" t="s">
        <v>63</v>
      </c>
    </row>
    <row r="1455" spans="1:1" x14ac:dyDescent="0.2">
      <c r="A1455" s="11" t="s">
        <v>42</v>
      </c>
    </row>
    <row r="1456" spans="1:1" x14ac:dyDescent="0.2">
      <c r="A1456" s="8">
        <v>-21.26</v>
      </c>
    </row>
    <row r="1457" spans="1:1" x14ac:dyDescent="0.2">
      <c r="A1457" s="9" t="s">
        <v>27</v>
      </c>
    </row>
    <row r="1458" spans="1:1" x14ac:dyDescent="0.2">
      <c r="A1458" s="10" t="s">
        <v>25</v>
      </c>
    </row>
    <row r="1459" spans="1:1" x14ac:dyDescent="0.2">
      <c r="A1459" s="11" t="s">
        <v>48</v>
      </c>
    </row>
    <row r="1460" spans="1:1" x14ac:dyDescent="0.2">
      <c r="A1460" s="8">
        <v>-21.03</v>
      </c>
    </row>
    <row r="1461" spans="1:1" x14ac:dyDescent="0.2">
      <c r="A1461" s="9" t="s">
        <v>27</v>
      </c>
    </row>
    <row r="1462" spans="1:1" x14ac:dyDescent="0.2">
      <c r="A1462" s="10" t="s">
        <v>25</v>
      </c>
    </row>
    <row r="1463" spans="1:1" x14ac:dyDescent="0.2">
      <c r="A1463" s="11" t="s">
        <v>46</v>
      </c>
    </row>
    <row r="1464" spans="1:1" x14ac:dyDescent="0.2">
      <c r="A1464" s="8">
        <v>-20.39</v>
      </c>
    </row>
    <row r="1465" spans="1:1" x14ac:dyDescent="0.2">
      <c r="A1465" s="9" t="s">
        <v>27</v>
      </c>
    </row>
    <row r="1466" spans="1:1" x14ac:dyDescent="0.2">
      <c r="A1466" s="10" t="s">
        <v>63</v>
      </c>
    </row>
    <row r="1467" spans="1:1" x14ac:dyDescent="0.2">
      <c r="A1467" s="11" t="s">
        <v>48</v>
      </c>
    </row>
    <row r="1468" spans="1:1" x14ac:dyDescent="0.2">
      <c r="A1468" s="8">
        <v>-20.32</v>
      </c>
    </row>
    <row r="1469" spans="1:1" x14ac:dyDescent="0.2">
      <c r="A1469" s="9" t="s">
        <v>27</v>
      </c>
    </row>
    <row r="1470" spans="1:1" x14ac:dyDescent="0.2">
      <c r="A1470" s="10" t="s">
        <v>54</v>
      </c>
    </row>
    <row r="1471" spans="1:1" x14ac:dyDescent="0.2">
      <c r="A1471" s="11" t="s">
        <v>48</v>
      </c>
    </row>
    <row r="1472" spans="1:1" x14ac:dyDescent="0.2">
      <c r="A1472" s="8">
        <v>-20.25</v>
      </c>
    </row>
    <row r="1473" spans="1:1" x14ac:dyDescent="0.2">
      <c r="A1473" s="9" t="s">
        <v>38</v>
      </c>
    </row>
    <row r="1474" spans="1:1" x14ac:dyDescent="0.2">
      <c r="A1474" s="10" t="s">
        <v>63</v>
      </c>
    </row>
    <row r="1475" spans="1:1" x14ac:dyDescent="0.2">
      <c r="A1475" s="11" t="s">
        <v>89</v>
      </c>
    </row>
    <row r="1476" spans="1:1" x14ac:dyDescent="0.2">
      <c r="A1476" s="8">
        <v>-20.23</v>
      </c>
    </row>
    <row r="1477" spans="1:1" x14ac:dyDescent="0.2">
      <c r="A1477" s="9" t="s">
        <v>27</v>
      </c>
    </row>
    <row r="1478" spans="1:1" x14ac:dyDescent="0.2">
      <c r="A1478" s="10" t="s">
        <v>25</v>
      </c>
    </row>
    <row r="1479" spans="1:1" x14ac:dyDescent="0.2">
      <c r="A1479" s="11" t="s">
        <v>48</v>
      </c>
    </row>
    <row r="1480" spans="1:1" x14ac:dyDescent="0.2">
      <c r="A1480" s="8">
        <v>-20.2</v>
      </c>
    </row>
    <row r="1481" spans="1:1" x14ac:dyDescent="0.2">
      <c r="A1481" s="9" t="s">
        <v>27</v>
      </c>
    </row>
    <row r="1482" spans="1:1" x14ac:dyDescent="0.2">
      <c r="A1482" s="10" t="s">
        <v>25</v>
      </c>
    </row>
    <row r="1483" spans="1:1" x14ac:dyDescent="0.2">
      <c r="A1483" s="11" t="s">
        <v>28</v>
      </c>
    </row>
    <row r="1484" spans="1:1" x14ac:dyDescent="0.2">
      <c r="A1484" s="8">
        <v>-20.16</v>
      </c>
    </row>
    <row r="1485" spans="1:1" x14ac:dyDescent="0.2">
      <c r="A1485" s="9" t="s">
        <v>27</v>
      </c>
    </row>
    <row r="1486" spans="1:1" x14ac:dyDescent="0.2">
      <c r="A1486" s="10" t="s">
        <v>63</v>
      </c>
    </row>
    <row r="1487" spans="1:1" x14ac:dyDescent="0.2">
      <c r="A1487" s="11" t="s">
        <v>42</v>
      </c>
    </row>
    <row r="1488" spans="1:1" x14ac:dyDescent="0.2">
      <c r="A1488" s="8">
        <v>-19.739999999999998</v>
      </c>
    </row>
    <row r="1489" spans="1:1" x14ac:dyDescent="0.2">
      <c r="A1489" s="9" t="s">
        <v>27</v>
      </c>
    </row>
    <row r="1490" spans="1:1" x14ac:dyDescent="0.2">
      <c r="A1490" s="10" t="s">
        <v>63</v>
      </c>
    </row>
    <row r="1491" spans="1:1" x14ac:dyDescent="0.2">
      <c r="A1491" s="11" t="s">
        <v>46</v>
      </c>
    </row>
    <row r="1492" spans="1:1" x14ac:dyDescent="0.2">
      <c r="A1492" s="8">
        <v>-19.52</v>
      </c>
    </row>
    <row r="1493" spans="1:1" x14ac:dyDescent="0.2">
      <c r="A1493" s="9" t="s">
        <v>27</v>
      </c>
    </row>
    <row r="1494" spans="1:1" x14ac:dyDescent="0.2">
      <c r="A1494" s="10" t="s">
        <v>63</v>
      </c>
    </row>
    <row r="1495" spans="1:1" x14ac:dyDescent="0.2">
      <c r="A1495" s="11" t="s">
        <v>42</v>
      </c>
    </row>
    <row r="1496" spans="1:1" x14ac:dyDescent="0.2">
      <c r="A1496" s="8">
        <v>-19.329999999999998</v>
      </c>
    </row>
    <row r="1497" spans="1:1" x14ac:dyDescent="0.2">
      <c r="A1497" s="9" t="s">
        <v>32</v>
      </c>
    </row>
    <row r="1498" spans="1:1" x14ac:dyDescent="0.2">
      <c r="A1498" s="10" t="s">
        <v>63</v>
      </c>
    </row>
    <row r="1499" spans="1:1" x14ac:dyDescent="0.2">
      <c r="A1499" s="11" t="s">
        <v>33</v>
      </c>
    </row>
    <row r="1500" spans="1:1" x14ac:dyDescent="0.2">
      <c r="A1500" s="8">
        <v>-18.190000000000001</v>
      </c>
    </row>
    <row r="1501" spans="1:1" x14ac:dyDescent="0.2">
      <c r="A1501" s="9" t="s">
        <v>27</v>
      </c>
    </row>
    <row r="1502" spans="1:1" x14ac:dyDescent="0.2">
      <c r="A1502" s="10" t="s">
        <v>166</v>
      </c>
    </row>
    <row r="1503" spans="1:1" x14ac:dyDescent="0.2">
      <c r="A1503" s="11" t="s">
        <v>46</v>
      </c>
    </row>
    <row r="1504" spans="1:1" x14ac:dyDescent="0.2">
      <c r="A1504" s="8">
        <v>-17.75</v>
      </c>
    </row>
    <row r="1505" spans="1:1" x14ac:dyDescent="0.2">
      <c r="A1505" s="9" t="s">
        <v>32</v>
      </c>
    </row>
    <row r="1506" spans="1:1" x14ac:dyDescent="0.2">
      <c r="A1506" s="10" t="s">
        <v>166</v>
      </c>
    </row>
    <row r="1507" spans="1:1" x14ac:dyDescent="0.2">
      <c r="A1507" s="11" t="s">
        <v>33</v>
      </c>
    </row>
    <row r="1508" spans="1:1" x14ac:dyDescent="0.2">
      <c r="A1508" s="8">
        <v>-17.37</v>
      </c>
    </row>
    <row r="1509" spans="1:1" x14ac:dyDescent="0.2">
      <c r="A1509" s="9" t="s">
        <v>27</v>
      </c>
    </row>
    <row r="1510" spans="1:1" x14ac:dyDescent="0.2">
      <c r="A1510" s="10" t="s">
        <v>63</v>
      </c>
    </row>
    <row r="1511" spans="1:1" x14ac:dyDescent="0.2">
      <c r="A1511" s="11" t="s">
        <v>48</v>
      </c>
    </row>
    <row r="1512" spans="1:1" x14ac:dyDescent="0.2">
      <c r="A1512" s="8">
        <v>-17.2</v>
      </c>
    </row>
    <row r="1513" spans="1:1" x14ac:dyDescent="0.2">
      <c r="A1513" s="9" t="s">
        <v>27</v>
      </c>
    </row>
    <row r="1514" spans="1:1" x14ac:dyDescent="0.2">
      <c r="A1514" s="10" t="s">
        <v>54</v>
      </c>
    </row>
    <row r="1515" spans="1:1" x14ac:dyDescent="0.2">
      <c r="A1515" s="11" t="s">
        <v>48</v>
      </c>
    </row>
    <row r="1516" spans="1:1" x14ac:dyDescent="0.2">
      <c r="A1516" s="8">
        <v>-16.920000000000002</v>
      </c>
    </row>
    <row r="1517" spans="1:1" x14ac:dyDescent="0.2">
      <c r="A1517" s="9" t="s">
        <v>27</v>
      </c>
    </row>
    <row r="1518" spans="1:1" x14ac:dyDescent="0.2">
      <c r="A1518" s="10" t="s">
        <v>54</v>
      </c>
    </row>
    <row r="1519" spans="1:1" x14ac:dyDescent="0.2">
      <c r="A1519" s="11" t="s">
        <v>46</v>
      </c>
    </row>
    <row r="1520" spans="1:1" x14ac:dyDescent="0.2">
      <c r="A1520" s="8">
        <v>-16.3</v>
      </c>
    </row>
    <row r="1521" spans="1:1" x14ac:dyDescent="0.2">
      <c r="A1521" s="9" t="s">
        <v>27</v>
      </c>
    </row>
    <row r="1522" spans="1:1" x14ac:dyDescent="0.2">
      <c r="A1522" s="10" t="s">
        <v>25</v>
      </c>
    </row>
    <row r="1523" spans="1:1" x14ac:dyDescent="0.2">
      <c r="A1523" s="11" t="s">
        <v>28</v>
      </c>
    </row>
    <row r="1524" spans="1:1" x14ac:dyDescent="0.2">
      <c r="A1524" s="8">
        <v>-16.149999999999999</v>
      </c>
    </row>
    <row r="1525" spans="1:1" x14ac:dyDescent="0.2">
      <c r="A1525" s="9" t="s">
        <v>27</v>
      </c>
    </row>
    <row r="1526" spans="1:1" x14ac:dyDescent="0.2">
      <c r="A1526" s="10" t="s">
        <v>63</v>
      </c>
    </row>
    <row r="1527" spans="1:1" x14ac:dyDescent="0.2">
      <c r="A1527" s="11" t="s">
        <v>51</v>
      </c>
    </row>
    <row r="1528" spans="1:1" x14ac:dyDescent="0.2">
      <c r="A1528" s="8">
        <v>-15.92</v>
      </c>
    </row>
    <row r="1529" spans="1:1" x14ac:dyDescent="0.2">
      <c r="A1529" s="9" t="s">
        <v>27</v>
      </c>
    </row>
    <row r="1530" spans="1:1" x14ac:dyDescent="0.2">
      <c r="A1530" s="10" t="s">
        <v>63</v>
      </c>
    </row>
    <row r="1531" spans="1:1" x14ac:dyDescent="0.2">
      <c r="A1531" s="11" t="s">
        <v>46</v>
      </c>
    </row>
    <row r="1532" spans="1:1" x14ac:dyDescent="0.2">
      <c r="A1532" s="8">
        <v>-15.56</v>
      </c>
    </row>
    <row r="1533" spans="1:1" x14ac:dyDescent="0.2">
      <c r="A1533" s="9" t="s">
        <v>27</v>
      </c>
    </row>
    <row r="1534" spans="1:1" x14ac:dyDescent="0.2">
      <c r="A1534" s="10" t="s">
        <v>25</v>
      </c>
    </row>
    <row r="1535" spans="1:1" x14ac:dyDescent="0.2">
      <c r="A1535" s="11" t="s">
        <v>48</v>
      </c>
    </row>
    <row r="1536" spans="1:1" x14ac:dyDescent="0.2">
      <c r="A1536" s="8">
        <v>-15.53</v>
      </c>
    </row>
    <row r="1537" spans="1:1" x14ac:dyDescent="0.2">
      <c r="A1537" s="9" t="s">
        <v>27</v>
      </c>
    </row>
    <row r="1538" spans="1:1" x14ac:dyDescent="0.2">
      <c r="A1538" s="10" t="s">
        <v>54</v>
      </c>
    </row>
    <row r="1539" spans="1:1" x14ac:dyDescent="0.2">
      <c r="A1539" s="11" t="s">
        <v>48</v>
      </c>
    </row>
    <row r="1540" spans="1:1" x14ac:dyDescent="0.2">
      <c r="A1540" s="8">
        <v>-15.46</v>
      </c>
    </row>
    <row r="1541" spans="1:1" x14ac:dyDescent="0.2">
      <c r="A1541" s="9" t="s">
        <v>27</v>
      </c>
    </row>
    <row r="1542" spans="1:1" x14ac:dyDescent="0.2">
      <c r="A1542" s="10" t="s">
        <v>25</v>
      </c>
    </row>
    <row r="1543" spans="1:1" x14ac:dyDescent="0.2">
      <c r="A1543" s="11" t="s">
        <v>48</v>
      </c>
    </row>
    <row r="1544" spans="1:1" x14ac:dyDescent="0.2">
      <c r="A1544" s="8">
        <v>-15.3</v>
      </c>
    </row>
    <row r="1545" spans="1:1" x14ac:dyDescent="0.2">
      <c r="A1545" s="9" t="s">
        <v>32</v>
      </c>
    </row>
    <row r="1546" spans="1:1" x14ac:dyDescent="0.2">
      <c r="A1546" s="10" t="s">
        <v>25</v>
      </c>
    </row>
    <row r="1547" spans="1:1" x14ac:dyDescent="0.2">
      <c r="A1547" s="11" t="s">
        <v>33</v>
      </c>
    </row>
    <row r="1548" spans="1:1" x14ac:dyDescent="0.2">
      <c r="A1548" s="8">
        <v>-14.03</v>
      </c>
    </row>
    <row r="1549" spans="1:1" x14ac:dyDescent="0.2">
      <c r="A1549" s="9" t="s">
        <v>27</v>
      </c>
    </row>
    <row r="1550" spans="1:1" x14ac:dyDescent="0.2">
      <c r="A1550" s="10" t="s">
        <v>54</v>
      </c>
    </row>
    <row r="1551" spans="1:1" x14ac:dyDescent="0.2">
      <c r="A1551" s="11" t="s">
        <v>51</v>
      </c>
    </row>
    <row r="1552" spans="1:1" x14ac:dyDescent="0.2">
      <c r="A1552" s="8">
        <v>-13.77</v>
      </c>
    </row>
    <row r="1553" spans="1:1" x14ac:dyDescent="0.2">
      <c r="A1553" s="9" t="s">
        <v>38</v>
      </c>
    </row>
    <row r="1554" spans="1:1" x14ac:dyDescent="0.2">
      <c r="A1554" s="10" t="s">
        <v>25</v>
      </c>
    </row>
    <row r="1555" spans="1:1" x14ac:dyDescent="0.2">
      <c r="A1555" s="11" t="s">
        <v>89</v>
      </c>
    </row>
    <row r="1556" spans="1:1" x14ac:dyDescent="0.2">
      <c r="A1556" s="8">
        <v>-13.67</v>
      </c>
    </row>
    <row r="1557" spans="1:1" x14ac:dyDescent="0.2">
      <c r="A1557" s="9" t="s">
        <v>27</v>
      </c>
    </row>
    <row r="1558" spans="1:1" x14ac:dyDescent="0.2">
      <c r="A1558" s="10" t="s">
        <v>63</v>
      </c>
    </row>
    <row r="1559" spans="1:1" x14ac:dyDescent="0.2">
      <c r="A1559" s="11" t="s">
        <v>42</v>
      </c>
    </row>
    <row r="1560" spans="1:1" x14ac:dyDescent="0.2">
      <c r="A1560" s="8">
        <v>-13.1</v>
      </c>
    </row>
    <row r="1561" spans="1:1" x14ac:dyDescent="0.2">
      <c r="A1561" s="9" t="s">
        <v>38</v>
      </c>
    </row>
    <row r="1562" spans="1:1" x14ac:dyDescent="0.2">
      <c r="A1562" s="10" t="s">
        <v>25</v>
      </c>
    </row>
    <row r="1563" spans="1:1" x14ac:dyDescent="0.2">
      <c r="A1563" s="11" t="s">
        <v>58</v>
      </c>
    </row>
    <row r="1564" spans="1:1" x14ac:dyDescent="0.2">
      <c r="A1564" s="8">
        <v>-12.95</v>
      </c>
    </row>
    <row r="1565" spans="1:1" x14ac:dyDescent="0.2">
      <c r="A1565" s="9" t="s">
        <v>32</v>
      </c>
    </row>
    <row r="1566" spans="1:1" x14ac:dyDescent="0.2">
      <c r="A1566" s="10" t="s">
        <v>166</v>
      </c>
    </row>
    <row r="1567" spans="1:1" x14ac:dyDescent="0.2">
      <c r="A1567" s="11" t="s">
        <v>33</v>
      </c>
    </row>
    <row r="1568" spans="1:1" x14ac:dyDescent="0.2">
      <c r="A1568" s="8">
        <v>-12.72</v>
      </c>
    </row>
    <row r="1569" spans="1:1" x14ac:dyDescent="0.2">
      <c r="A1569" s="9" t="s">
        <v>27</v>
      </c>
    </row>
    <row r="1570" spans="1:1" x14ac:dyDescent="0.2">
      <c r="A1570" s="10" t="s">
        <v>25</v>
      </c>
    </row>
    <row r="1571" spans="1:1" x14ac:dyDescent="0.2">
      <c r="A1571" s="11" t="s">
        <v>48</v>
      </c>
    </row>
    <row r="1572" spans="1:1" x14ac:dyDescent="0.2">
      <c r="A1572" s="8">
        <v>-12.16</v>
      </c>
    </row>
    <row r="1573" spans="1:1" x14ac:dyDescent="0.2">
      <c r="A1573" s="9" t="s">
        <v>27</v>
      </c>
    </row>
    <row r="1574" spans="1:1" x14ac:dyDescent="0.2">
      <c r="A1574" s="10" t="s">
        <v>166</v>
      </c>
    </row>
    <row r="1575" spans="1:1" x14ac:dyDescent="0.2">
      <c r="A1575" s="11" t="s">
        <v>48</v>
      </c>
    </row>
    <row r="1576" spans="1:1" x14ac:dyDescent="0.2">
      <c r="A1576" s="8">
        <v>-11.94</v>
      </c>
    </row>
    <row r="1577" spans="1:1" x14ac:dyDescent="0.2">
      <c r="A1577" s="9" t="s">
        <v>27</v>
      </c>
    </row>
    <row r="1578" spans="1:1" x14ac:dyDescent="0.2">
      <c r="A1578" s="10" t="s">
        <v>63</v>
      </c>
    </row>
    <row r="1579" spans="1:1" x14ac:dyDescent="0.2">
      <c r="A1579" s="11" t="s">
        <v>48</v>
      </c>
    </row>
    <row r="1580" spans="1:1" x14ac:dyDescent="0.2">
      <c r="A1580" s="8">
        <v>-11.28</v>
      </c>
    </row>
    <row r="1581" spans="1:1" x14ac:dyDescent="0.2">
      <c r="A1581" s="9" t="s">
        <v>27</v>
      </c>
    </row>
    <row r="1582" spans="1:1" x14ac:dyDescent="0.2">
      <c r="A1582" s="10" t="s">
        <v>54</v>
      </c>
    </row>
    <row r="1583" spans="1:1" x14ac:dyDescent="0.2">
      <c r="A1583" s="11" t="s">
        <v>48</v>
      </c>
    </row>
    <row r="1584" spans="1:1" x14ac:dyDescent="0.2">
      <c r="A1584" s="8">
        <v>-10.9</v>
      </c>
    </row>
    <row r="1585" spans="1:1" x14ac:dyDescent="0.2">
      <c r="A1585" s="9" t="s">
        <v>27</v>
      </c>
    </row>
    <row r="1586" spans="1:1" x14ac:dyDescent="0.2">
      <c r="A1586" s="10" t="s">
        <v>54</v>
      </c>
    </row>
    <row r="1587" spans="1:1" x14ac:dyDescent="0.2">
      <c r="A1587" s="11" t="s">
        <v>66</v>
      </c>
    </row>
    <row r="1588" spans="1:1" x14ac:dyDescent="0.2">
      <c r="A1588" s="8">
        <v>-10.7</v>
      </c>
    </row>
    <row r="1589" spans="1:1" x14ac:dyDescent="0.2">
      <c r="A1589" s="9" t="s">
        <v>27</v>
      </c>
    </row>
    <row r="1590" spans="1:1" x14ac:dyDescent="0.2">
      <c r="A1590" s="10" t="s">
        <v>54</v>
      </c>
    </row>
    <row r="1591" spans="1:1" x14ac:dyDescent="0.2">
      <c r="A1591" s="11" t="s">
        <v>42</v>
      </c>
    </row>
    <row r="1592" spans="1:1" x14ac:dyDescent="0.2">
      <c r="A1592" s="8">
        <v>-9.81</v>
      </c>
    </row>
    <row r="1593" spans="1:1" x14ac:dyDescent="0.2">
      <c r="A1593" s="9" t="s">
        <v>32</v>
      </c>
    </row>
    <row r="1594" spans="1:1" x14ac:dyDescent="0.2">
      <c r="A1594" s="10" t="s">
        <v>25</v>
      </c>
    </row>
    <row r="1595" spans="1:1" x14ac:dyDescent="0.2">
      <c r="A1595" s="11" t="s">
        <v>33</v>
      </c>
    </row>
    <row r="1596" spans="1:1" x14ac:dyDescent="0.2">
      <c r="A1596" s="8">
        <v>-9.68</v>
      </c>
    </row>
    <row r="1597" spans="1:1" x14ac:dyDescent="0.2">
      <c r="A1597" s="9" t="s">
        <v>27</v>
      </c>
    </row>
    <row r="1598" spans="1:1" x14ac:dyDescent="0.2">
      <c r="A1598" s="10" t="s">
        <v>54</v>
      </c>
    </row>
    <row r="1599" spans="1:1" x14ac:dyDescent="0.2">
      <c r="A1599" s="11" t="s">
        <v>72</v>
      </c>
    </row>
    <row r="1600" spans="1:1" x14ac:dyDescent="0.2">
      <c r="A1600" s="8">
        <v>-9.18</v>
      </c>
    </row>
    <row r="1601" spans="1:1" x14ac:dyDescent="0.2">
      <c r="A1601" s="9" t="s">
        <v>27</v>
      </c>
    </row>
    <row r="1602" spans="1:1" x14ac:dyDescent="0.2">
      <c r="A1602" s="10" t="s">
        <v>54</v>
      </c>
    </row>
    <row r="1603" spans="1:1" x14ac:dyDescent="0.2">
      <c r="A1603" s="11" t="s">
        <v>48</v>
      </c>
    </row>
    <row r="1604" spans="1:1" x14ac:dyDescent="0.2">
      <c r="A1604" s="8">
        <v>-9.1300000000000008</v>
      </c>
    </row>
    <row r="1605" spans="1:1" x14ac:dyDescent="0.2">
      <c r="A1605" s="9" t="s">
        <v>32</v>
      </c>
    </row>
    <row r="1606" spans="1:1" x14ac:dyDescent="0.2">
      <c r="A1606" s="10" t="s">
        <v>63</v>
      </c>
    </row>
    <row r="1607" spans="1:1" x14ac:dyDescent="0.2">
      <c r="A1607" s="11" t="s">
        <v>33</v>
      </c>
    </row>
    <row r="1608" spans="1:1" x14ac:dyDescent="0.2">
      <c r="A1608" s="8">
        <v>-9.11</v>
      </c>
    </row>
    <row r="1609" spans="1:1" x14ac:dyDescent="0.2">
      <c r="A1609" s="9" t="s">
        <v>38</v>
      </c>
    </row>
    <row r="1610" spans="1:1" x14ac:dyDescent="0.2">
      <c r="A1610" s="10" t="s">
        <v>54</v>
      </c>
    </row>
    <row r="1611" spans="1:1" x14ac:dyDescent="0.2">
      <c r="A1611" s="11" t="s">
        <v>39</v>
      </c>
    </row>
    <row r="1612" spans="1:1" x14ac:dyDescent="0.2">
      <c r="A1612" s="8">
        <v>-8.93</v>
      </c>
    </row>
    <row r="1613" spans="1:1" x14ac:dyDescent="0.2">
      <c r="A1613" s="9" t="s">
        <v>32</v>
      </c>
    </row>
    <row r="1614" spans="1:1" x14ac:dyDescent="0.2">
      <c r="A1614" s="10" t="s">
        <v>25</v>
      </c>
    </row>
    <row r="1615" spans="1:1" x14ac:dyDescent="0.2">
      <c r="A1615" s="11" t="s">
        <v>33</v>
      </c>
    </row>
    <row r="1616" spans="1:1" x14ac:dyDescent="0.2">
      <c r="A1616" s="8">
        <v>-8.77</v>
      </c>
    </row>
    <row r="1617" spans="1:1" x14ac:dyDescent="0.2">
      <c r="A1617" s="9" t="s">
        <v>27</v>
      </c>
    </row>
    <row r="1618" spans="1:1" x14ac:dyDescent="0.2">
      <c r="A1618" s="10" t="s">
        <v>54</v>
      </c>
    </row>
    <row r="1619" spans="1:1" x14ac:dyDescent="0.2">
      <c r="A1619" s="11" t="s">
        <v>28</v>
      </c>
    </row>
    <row r="1620" spans="1:1" x14ac:dyDescent="0.2">
      <c r="A1620" s="8">
        <v>-8.08</v>
      </c>
    </row>
    <row r="1621" spans="1:1" x14ac:dyDescent="0.2">
      <c r="A1621" s="9" t="s">
        <v>27</v>
      </c>
    </row>
    <row r="1622" spans="1:1" x14ac:dyDescent="0.2">
      <c r="A1622" s="10" t="s">
        <v>63</v>
      </c>
    </row>
    <row r="1623" spans="1:1" x14ac:dyDescent="0.2">
      <c r="A1623" s="11" t="s">
        <v>48</v>
      </c>
    </row>
    <row r="1624" spans="1:1" x14ac:dyDescent="0.2">
      <c r="A1624" s="8">
        <v>-7.94</v>
      </c>
    </row>
    <row r="1625" spans="1:1" x14ac:dyDescent="0.2">
      <c r="A1625" s="9" t="s">
        <v>27</v>
      </c>
    </row>
    <row r="1626" spans="1:1" x14ac:dyDescent="0.2">
      <c r="A1626" s="10" t="s">
        <v>63</v>
      </c>
    </row>
    <row r="1627" spans="1:1" x14ac:dyDescent="0.2">
      <c r="A1627" s="11" t="s">
        <v>42</v>
      </c>
    </row>
    <row r="1628" spans="1:1" x14ac:dyDescent="0.2">
      <c r="A1628" s="8">
        <v>-7.9</v>
      </c>
    </row>
    <row r="1629" spans="1:1" x14ac:dyDescent="0.2">
      <c r="A1629" s="9" t="s">
        <v>27</v>
      </c>
    </row>
    <row r="1630" spans="1:1" x14ac:dyDescent="0.2">
      <c r="A1630" s="10" t="s">
        <v>25</v>
      </c>
    </row>
    <row r="1631" spans="1:1" x14ac:dyDescent="0.2">
      <c r="A1631" s="11" t="s">
        <v>42</v>
      </c>
    </row>
    <row r="1632" spans="1:1" x14ac:dyDescent="0.2">
      <c r="A1632" s="8">
        <v>-7.51</v>
      </c>
    </row>
    <row r="1633" spans="1:1" x14ac:dyDescent="0.2">
      <c r="A1633" s="9" t="s">
        <v>27</v>
      </c>
    </row>
    <row r="1634" spans="1:1" x14ac:dyDescent="0.2">
      <c r="A1634" s="10" t="s">
        <v>63</v>
      </c>
    </row>
    <row r="1635" spans="1:1" x14ac:dyDescent="0.2">
      <c r="A1635" s="11" t="s">
        <v>28</v>
      </c>
    </row>
    <row r="1636" spans="1:1" x14ac:dyDescent="0.2">
      <c r="A1636" s="8">
        <v>-7.25</v>
      </c>
    </row>
    <row r="1637" spans="1:1" x14ac:dyDescent="0.2">
      <c r="A1637" s="9" t="s">
        <v>27</v>
      </c>
    </row>
    <row r="1638" spans="1:1" x14ac:dyDescent="0.2">
      <c r="A1638" s="10" t="s">
        <v>25</v>
      </c>
    </row>
    <row r="1639" spans="1:1" x14ac:dyDescent="0.2">
      <c r="A1639" s="11" t="s">
        <v>51</v>
      </c>
    </row>
    <row r="1640" spans="1:1" x14ac:dyDescent="0.2">
      <c r="A1640" s="8">
        <v>-7.04</v>
      </c>
    </row>
    <row r="1641" spans="1:1" x14ac:dyDescent="0.2">
      <c r="A1641" s="9" t="s">
        <v>27</v>
      </c>
    </row>
    <row r="1642" spans="1:1" x14ac:dyDescent="0.2">
      <c r="A1642" s="10" t="s">
        <v>63</v>
      </c>
    </row>
    <row r="1643" spans="1:1" x14ac:dyDescent="0.2">
      <c r="A1643" s="11" t="s">
        <v>72</v>
      </c>
    </row>
    <row r="1644" spans="1:1" x14ac:dyDescent="0.2">
      <c r="A1644" s="8">
        <v>-7.01</v>
      </c>
    </row>
    <row r="1645" spans="1:1" x14ac:dyDescent="0.2">
      <c r="A1645" s="9" t="s">
        <v>32</v>
      </c>
    </row>
    <row r="1646" spans="1:1" x14ac:dyDescent="0.2">
      <c r="A1646" s="10" t="s">
        <v>25</v>
      </c>
    </row>
    <row r="1647" spans="1:1" x14ac:dyDescent="0.2">
      <c r="A1647" s="11" t="s">
        <v>118</v>
      </c>
    </row>
    <row r="1648" spans="1:1" x14ac:dyDescent="0.2">
      <c r="A1648" s="8">
        <v>-6.71</v>
      </c>
    </row>
    <row r="1649" spans="1:1" x14ac:dyDescent="0.2">
      <c r="A1649" s="9" t="s">
        <v>27</v>
      </c>
    </row>
    <row r="1650" spans="1:1" x14ac:dyDescent="0.2">
      <c r="A1650" s="10" t="s">
        <v>63</v>
      </c>
    </row>
    <row r="1651" spans="1:1" x14ac:dyDescent="0.2">
      <c r="A1651" s="11" t="s">
        <v>42</v>
      </c>
    </row>
    <row r="1652" spans="1:1" x14ac:dyDescent="0.2">
      <c r="A1652" s="8">
        <v>-6.68</v>
      </c>
    </row>
    <row r="1653" spans="1:1" x14ac:dyDescent="0.2">
      <c r="A1653" s="9" t="s">
        <v>27</v>
      </c>
    </row>
    <row r="1654" spans="1:1" x14ac:dyDescent="0.2">
      <c r="A1654" s="10" t="s">
        <v>63</v>
      </c>
    </row>
    <row r="1655" spans="1:1" x14ac:dyDescent="0.2">
      <c r="A1655" s="11" t="s">
        <v>43</v>
      </c>
    </row>
    <row r="1656" spans="1:1" x14ac:dyDescent="0.2">
      <c r="A1656" s="8">
        <v>-6.61</v>
      </c>
    </row>
    <row r="1657" spans="1:1" x14ac:dyDescent="0.2">
      <c r="A1657" s="9" t="s">
        <v>27</v>
      </c>
    </row>
    <row r="1658" spans="1:1" x14ac:dyDescent="0.2">
      <c r="A1658" s="10" t="s">
        <v>63</v>
      </c>
    </row>
    <row r="1659" spans="1:1" x14ac:dyDescent="0.2">
      <c r="A1659" s="11" t="s">
        <v>51</v>
      </c>
    </row>
    <row r="1660" spans="1:1" x14ac:dyDescent="0.2">
      <c r="A1660" s="9" t="s">
        <v>38</v>
      </c>
    </row>
    <row r="1661" spans="1:1" x14ac:dyDescent="0.2">
      <c r="A1661" s="10" t="s">
        <v>25</v>
      </c>
    </row>
    <row r="1662" spans="1:1" x14ac:dyDescent="0.2">
      <c r="A1662" s="11" t="s">
        <v>58</v>
      </c>
    </row>
    <row r="1663" spans="1:1" x14ac:dyDescent="0.2">
      <c r="A1663" s="8">
        <v>-6.34</v>
      </c>
    </row>
    <row r="1664" spans="1:1" x14ac:dyDescent="0.2">
      <c r="A1664" s="9" t="s">
        <v>27</v>
      </c>
    </row>
    <row r="1665" spans="1:1" x14ac:dyDescent="0.2">
      <c r="A1665" s="10" t="s">
        <v>25</v>
      </c>
    </row>
    <row r="1666" spans="1:1" x14ac:dyDescent="0.2">
      <c r="A1666" s="11" t="s">
        <v>28</v>
      </c>
    </row>
    <row r="1667" spans="1:1" x14ac:dyDescent="0.2">
      <c r="A1667" s="8">
        <v>-6.2</v>
      </c>
    </row>
    <row r="1668" spans="1:1" x14ac:dyDescent="0.2">
      <c r="A1668" s="9" t="s">
        <v>27</v>
      </c>
    </row>
    <row r="1669" spans="1:1" x14ac:dyDescent="0.2">
      <c r="A1669" s="10" t="s">
        <v>63</v>
      </c>
    </row>
    <row r="1670" spans="1:1" x14ac:dyDescent="0.2">
      <c r="A1670" s="11" t="s">
        <v>28</v>
      </c>
    </row>
    <row r="1671" spans="1:1" x14ac:dyDescent="0.2">
      <c r="A1671" s="8">
        <v>-6.15</v>
      </c>
    </row>
    <row r="1672" spans="1:1" x14ac:dyDescent="0.2">
      <c r="A1672" s="9" t="s">
        <v>32</v>
      </c>
    </row>
    <row r="1673" spans="1:1" x14ac:dyDescent="0.2">
      <c r="A1673" s="10" t="s">
        <v>54</v>
      </c>
    </row>
    <row r="1674" spans="1:1" x14ac:dyDescent="0.2">
      <c r="A1674" s="11" t="s">
        <v>33</v>
      </c>
    </row>
    <row r="1675" spans="1:1" x14ac:dyDescent="0.2">
      <c r="A1675" s="8">
        <v>-6.12</v>
      </c>
    </row>
    <row r="1676" spans="1:1" x14ac:dyDescent="0.2">
      <c r="A1676" s="9" t="s">
        <v>27</v>
      </c>
    </row>
    <row r="1677" spans="1:1" x14ac:dyDescent="0.2">
      <c r="A1677" s="10" t="s">
        <v>25</v>
      </c>
    </row>
    <row r="1678" spans="1:1" x14ac:dyDescent="0.2">
      <c r="A1678" s="11" t="s">
        <v>72</v>
      </c>
    </row>
    <row r="1679" spans="1:1" x14ac:dyDescent="0.2">
      <c r="A1679" s="8">
        <v>-5.54</v>
      </c>
    </row>
    <row r="1680" spans="1:1" x14ac:dyDescent="0.2">
      <c r="A1680" s="9" t="s">
        <v>27</v>
      </c>
    </row>
    <row r="1681" spans="1:1" x14ac:dyDescent="0.2">
      <c r="A1681" s="10" t="s">
        <v>63</v>
      </c>
    </row>
    <row r="1682" spans="1:1" x14ac:dyDescent="0.2">
      <c r="A1682" s="11" t="s">
        <v>28</v>
      </c>
    </row>
    <row r="1683" spans="1:1" x14ac:dyDescent="0.2">
      <c r="A1683" s="10" t="s">
        <v>54</v>
      </c>
    </row>
    <row r="1684" spans="1:1" x14ac:dyDescent="0.2">
      <c r="A1684" s="11" t="s">
        <v>28</v>
      </c>
    </row>
    <row r="1685" spans="1:1" x14ac:dyDescent="0.2">
      <c r="A1685" s="8">
        <v>-5.46</v>
      </c>
    </row>
    <row r="1686" spans="1:1" x14ac:dyDescent="0.2">
      <c r="A1686" s="9" t="s">
        <v>27</v>
      </c>
    </row>
    <row r="1687" spans="1:1" x14ac:dyDescent="0.2">
      <c r="A1687" s="10" t="s">
        <v>25</v>
      </c>
    </row>
    <row r="1688" spans="1:1" x14ac:dyDescent="0.2">
      <c r="A1688" s="11" t="s">
        <v>42</v>
      </c>
    </row>
    <row r="1689" spans="1:1" x14ac:dyDescent="0.2">
      <c r="A1689" s="8">
        <v>-5.28</v>
      </c>
    </row>
    <row r="1690" spans="1:1" x14ac:dyDescent="0.2">
      <c r="A1690" s="9" t="s">
        <v>27</v>
      </c>
    </row>
    <row r="1691" spans="1:1" x14ac:dyDescent="0.2">
      <c r="A1691" s="10" t="s">
        <v>25</v>
      </c>
    </row>
    <row r="1692" spans="1:1" x14ac:dyDescent="0.2">
      <c r="A1692" s="11" t="s">
        <v>43</v>
      </c>
    </row>
    <row r="1693" spans="1:1" x14ac:dyDescent="0.2">
      <c r="A1693" s="8">
        <v>-5.0199999999999996</v>
      </c>
    </row>
    <row r="1694" spans="1:1" x14ac:dyDescent="0.2">
      <c r="A1694" s="9" t="s">
        <v>27</v>
      </c>
    </row>
    <row r="1695" spans="1:1" x14ac:dyDescent="0.2">
      <c r="A1695" s="10" t="s">
        <v>54</v>
      </c>
    </row>
    <row r="1696" spans="1:1" x14ac:dyDescent="0.2">
      <c r="A1696" s="11" t="s">
        <v>72</v>
      </c>
    </row>
    <row r="1697" spans="1:1" x14ac:dyDescent="0.2">
      <c r="A1697" s="8">
        <v>-4.7300000000000004</v>
      </c>
    </row>
    <row r="1698" spans="1:1" x14ac:dyDescent="0.2">
      <c r="A1698" s="9" t="s">
        <v>27</v>
      </c>
    </row>
    <row r="1699" spans="1:1" x14ac:dyDescent="0.2">
      <c r="A1699" s="10" t="s">
        <v>54</v>
      </c>
    </row>
    <row r="1700" spans="1:1" x14ac:dyDescent="0.2">
      <c r="A1700" s="11" t="s">
        <v>28</v>
      </c>
    </row>
    <row r="1701" spans="1:1" x14ac:dyDescent="0.2">
      <c r="A1701" s="8">
        <v>-4.46</v>
      </c>
    </row>
    <row r="1702" spans="1:1" x14ac:dyDescent="0.2">
      <c r="A1702" s="9" t="s">
        <v>27</v>
      </c>
    </row>
    <row r="1703" spans="1:1" x14ac:dyDescent="0.2">
      <c r="A1703" s="10" t="s">
        <v>54</v>
      </c>
    </row>
    <row r="1704" spans="1:1" x14ac:dyDescent="0.2">
      <c r="A1704" s="11" t="s">
        <v>42</v>
      </c>
    </row>
    <row r="1705" spans="1:1" x14ac:dyDescent="0.2">
      <c r="A1705" s="8">
        <v>-4.3499999999999996</v>
      </c>
    </row>
    <row r="1706" spans="1:1" x14ac:dyDescent="0.2">
      <c r="A1706" s="9" t="s">
        <v>27</v>
      </c>
    </row>
    <row r="1707" spans="1:1" x14ac:dyDescent="0.2">
      <c r="A1707" s="10" t="s">
        <v>25</v>
      </c>
    </row>
    <row r="1708" spans="1:1" x14ac:dyDescent="0.2">
      <c r="A1708" s="11" t="s">
        <v>42</v>
      </c>
    </row>
    <row r="1709" spans="1:1" x14ac:dyDescent="0.2">
      <c r="A1709" s="8">
        <v>-4.34</v>
      </c>
    </row>
    <row r="1710" spans="1:1" x14ac:dyDescent="0.2">
      <c r="A1710" s="9" t="s">
        <v>32</v>
      </c>
    </row>
    <row r="1711" spans="1:1" x14ac:dyDescent="0.2">
      <c r="A1711" s="10" t="s">
        <v>25</v>
      </c>
    </row>
    <row r="1712" spans="1:1" x14ac:dyDescent="0.2">
      <c r="A1712" s="11" t="s">
        <v>118</v>
      </c>
    </row>
    <row r="1713" spans="1:1" x14ac:dyDescent="0.2">
      <c r="A1713" s="8">
        <v>-4.28</v>
      </c>
    </row>
    <row r="1714" spans="1:1" x14ac:dyDescent="0.2">
      <c r="A1714" s="9" t="s">
        <v>27</v>
      </c>
    </row>
    <row r="1715" spans="1:1" x14ac:dyDescent="0.2">
      <c r="A1715" s="10" t="s">
        <v>25</v>
      </c>
    </row>
    <row r="1716" spans="1:1" x14ac:dyDescent="0.2">
      <c r="A1716" s="11" t="s">
        <v>28</v>
      </c>
    </row>
    <row r="1717" spans="1:1" x14ac:dyDescent="0.2">
      <c r="A1717" s="8">
        <v>-4.2</v>
      </c>
    </row>
    <row r="1718" spans="1:1" x14ac:dyDescent="0.2">
      <c r="A1718" s="9" t="s">
        <v>27</v>
      </c>
    </row>
    <row r="1719" spans="1:1" x14ac:dyDescent="0.2">
      <c r="A1719" s="10" t="s">
        <v>25</v>
      </c>
    </row>
    <row r="1720" spans="1:1" x14ac:dyDescent="0.2">
      <c r="A1720" s="11" t="s">
        <v>28</v>
      </c>
    </row>
    <row r="1721" spans="1:1" x14ac:dyDescent="0.2">
      <c r="A1721" s="8">
        <v>-4.1399999999999997</v>
      </c>
    </row>
    <row r="1722" spans="1:1" x14ac:dyDescent="0.2">
      <c r="A1722" s="9" t="s">
        <v>27</v>
      </c>
    </row>
    <row r="1723" spans="1:1" x14ac:dyDescent="0.2">
      <c r="A1723" s="10" t="s">
        <v>25</v>
      </c>
    </row>
    <row r="1724" spans="1:1" x14ac:dyDescent="0.2">
      <c r="A1724" s="11" t="s">
        <v>42</v>
      </c>
    </row>
    <row r="1725" spans="1:1" x14ac:dyDescent="0.2">
      <c r="A1725" s="8">
        <v>-4.09</v>
      </c>
    </row>
    <row r="1726" spans="1:1" x14ac:dyDescent="0.2">
      <c r="A1726" s="9" t="s">
        <v>27</v>
      </c>
    </row>
    <row r="1727" spans="1:1" x14ac:dyDescent="0.2">
      <c r="A1727" s="10" t="s">
        <v>63</v>
      </c>
    </row>
    <row r="1728" spans="1:1" x14ac:dyDescent="0.2">
      <c r="A1728" s="11" t="s">
        <v>28</v>
      </c>
    </row>
    <row r="1729" spans="1:1" x14ac:dyDescent="0.2">
      <c r="A1729" s="8">
        <v>-4.04</v>
      </c>
    </row>
    <row r="1730" spans="1:1" x14ac:dyDescent="0.2">
      <c r="A1730" s="9" t="s">
        <v>27</v>
      </c>
    </row>
    <row r="1731" spans="1:1" x14ac:dyDescent="0.2">
      <c r="A1731" s="10" t="s">
        <v>25</v>
      </c>
    </row>
    <row r="1732" spans="1:1" x14ac:dyDescent="0.2">
      <c r="A1732" s="11" t="s">
        <v>28</v>
      </c>
    </row>
    <row r="1733" spans="1:1" x14ac:dyDescent="0.2">
      <c r="A1733" s="8">
        <v>-3.88</v>
      </c>
    </row>
    <row r="1734" spans="1:1" x14ac:dyDescent="0.2">
      <c r="A1734" s="9" t="s">
        <v>27</v>
      </c>
    </row>
    <row r="1735" spans="1:1" x14ac:dyDescent="0.2">
      <c r="A1735" s="10" t="s">
        <v>166</v>
      </c>
    </row>
    <row r="1736" spans="1:1" x14ac:dyDescent="0.2">
      <c r="A1736" s="11" t="s">
        <v>42</v>
      </c>
    </row>
    <row r="1737" spans="1:1" x14ac:dyDescent="0.2">
      <c r="A1737" s="8">
        <v>-3.51</v>
      </c>
    </row>
    <row r="1738" spans="1:1" x14ac:dyDescent="0.2">
      <c r="A1738" s="9" t="s">
        <v>27</v>
      </c>
    </row>
    <row r="1739" spans="1:1" x14ac:dyDescent="0.2">
      <c r="A1739" s="10" t="s">
        <v>63</v>
      </c>
    </row>
    <row r="1740" spans="1:1" x14ac:dyDescent="0.2">
      <c r="A1740" s="11" t="s">
        <v>28</v>
      </c>
    </row>
    <row r="1741" spans="1:1" x14ac:dyDescent="0.2">
      <c r="A1741" s="8">
        <v>-3.48</v>
      </c>
    </row>
    <row r="1742" spans="1:1" x14ac:dyDescent="0.2">
      <c r="A1742" s="9" t="s">
        <v>27</v>
      </c>
    </row>
    <row r="1743" spans="1:1" x14ac:dyDescent="0.2">
      <c r="A1743" s="10" t="s">
        <v>25</v>
      </c>
    </row>
    <row r="1744" spans="1:1" x14ac:dyDescent="0.2">
      <c r="A1744" s="11" t="s">
        <v>28</v>
      </c>
    </row>
    <row r="1745" spans="1:1" x14ac:dyDescent="0.2">
      <c r="A1745" s="8">
        <v>-2.42</v>
      </c>
    </row>
    <row r="1746" spans="1:1" x14ac:dyDescent="0.2">
      <c r="A1746" s="9" t="s">
        <v>27</v>
      </c>
    </row>
    <row r="1747" spans="1:1" x14ac:dyDescent="0.2">
      <c r="A1747" s="10" t="s">
        <v>25</v>
      </c>
    </row>
    <row r="1748" spans="1:1" x14ac:dyDescent="0.2">
      <c r="A1748" s="11" t="s">
        <v>61</v>
      </c>
    </row>
    <row r="1749" spans="1:1" x14ac:dyDescent="0.2">
      <c r="A1749" s="8">
        <v>-2.39</v>
      </c>
    </row>
    <row r="1750" spans="1:1" x14ac:dyDescent="0.2">
      <c r="A1750" s="9" t="s">
        <v>27</v>
      </c>
    </row>
    <row r="1751" spans="1:1" x14ac:dyDescent="0.2">
      <c r="A1751" s="10" t="s">
        <v>25</v>
      </c>
    </row>
    <row r="1752" spans="1:1" x14ac:dyDescent="0.2">
      <c r="A1752" s="11" t="s">
        <v>48</v>
      </c>
    </row>
    <row r="1753" spans="1:1" x14ac:dyDescent="0.2">
      <c r="A1753" s="8">
        <v>-2.06</v>
      </c>
    </row>
    <row r="1754" spans="1:1" x14ac:dyDescent="0.2">
      <c r="A1754" s="9" t="s">
        <v>27</v>
      </c>
    </row>
    <row r="1755" spans="1:1" x14ac:dyDescent="0.2">
      <c r="A1755" s="10" t="s">
        <v>63</v>
      </c>
    </row>
    <row r="1756" spans="1:1" x14ac:dyDescent="0.2">
      <c r="A1756" s="11" t="s">
        <v>28</v>
      </c>
    </row>
    <row r="1757" spans="1:1" x14ac:dyDescent="0.2">
      <c r="A1757" s="10" t="s">
        <v>54</v>
      </c>
    </row>
    <row r="1758" spans="1:1" x14ac:dyDescent="0.2">
      <c r="A1758" s="11" t="s">
        <v>61</v>
      </c>
    </row>
    <row r="1759" spans="1:1" x14ac:dyDescent="0.2">
      <c r="A1759" s="8">
        <v>-1.84</v>
      </c>
    </row>
    <row r="1760" spans="1:1" x14ac:dyDescent="0.2">
      <c r="A1760" s="9" t="s">
        <v>27</v>
      </c>
    </row>
    <row r="1761" spans="1:1" x14ac:dyDescent="0.2">
      <c r="A1761" s="10" t="s">
        <v>54</v>
      </c>
    </row>
    <row r="1762" spans="1:1" x14ac:dyDescent="0.2">
      <c r="A1762" s="11" t="s">
        <v>28</v>
      </c>
    </row>
    <row r="1763" spans="1:1" x14ac:dyDescent="0.2">
      <c r="A1763" s="8">
        <v>-1.82</v>
      </c>
    </row>
    <row r="1764" spans="1:1" x14ac:dyDescent="0.2">
      <c r="A1764" s="9" t="s">
        <v>27</v>
      </c>
    </row>
    <row r="1765" spans="1:1" x14ac:dyDescent="0.2">
      <c r="A1765" s="10" t="s">
        <v>25</v>
      </c>
    </row>
    <row r="1766" spans="1:1" x14ac:dyDescent="0.2">
      <c r="A1766" s="11" t="s">
        <v>28</v>
      </c>
    </row>
    <row r="1767" spans="1:1" x14ac:dyDescent="0.2">
      <c r="A1767" s="8">
        <v>-1.68</v>
      </c>
    </row>
    <row r="1768" spans="1:1" x14ac:dyDescent="0.2">
      <c r="A1768" s="9" t="s">
        <v>32</v>
      </c>
    </row>
    <row r="1769" spans="1:1" x14ac:dyDescent="0.2">
      <c r="A1769" s="10" t="s">
        <v>25</v>
      </c>
    </row>
    <row r="1770" spans="1:1" x14ac:dyDescent="0.2">
      <c r="A1770" s="11" t="s">
        <v>86</v>
      </c>
    </row>
    <row r="1771" spans="1:1" x14ac:dyDescent="0.2">
      <c r="A1771" s="8">
        <v>-1.63</v>
      </c>
    </row>
    <row r="1772" spans="1:1" x14ac:dyDescent="0.2">
      <c r="A1772" s="9" t="s">
        <v>38</v>
      </c>
    </row>
    <row r="1773" spans="1:1" x14ac:dyDescent="0.2">
      <c r="A1773" s="10" t="s">
        <v>54</v>
      </c>
    </row>
    <row r="1774" spans="1:1" x14ac:dyDescent="0.2">
      <c r="A1774" s="11" t="s">
        <v>39</v>
      </c>
    </row>
    <row r="1775" spans="1:1" x14ac:dyDescent="0.2">
      <c r="A1775" s="8">
        <v>-1.44</v>
      </c>
    </row>
    <row r="1776" spans="1:1" x14ac:dyDescent="0.2">
      <c r="A1776" s="9" t="s">
        <v>38</v>
      </c>
    </row>
    <row r="1777" spans="1:1" x14ac:dyDescent="0.2">
      <c r="A1777" s="10" t="s">
        <v>25</v>
      </c>
    </row>
    <row r="1778" spans="1:1" x14ac:dyDescent="0.2">
      <c r="A1778" s="11" t="s">
        <v>58</v>
      </c>
    </row>
    <row r="1779" spans="1:1" x14ac:dyDescent="0.2">
      <c r="A1779" s="8">
        <v>-1.18</v>
      </c>
    </row>
    <row r="1780" spans="1:1" x14ac:dyDescent="0.2">
      <c r="A1780" s="9" t="s">
        <v>27</v>
      </c>
    </row>
    <row r="1781" spans="1:1" x14ac:dyDescent="0.2">
      <c r="A1781" s="10" t="s">
        <v>63</v>
      </c>
    </row>
    <row r="1782" spans="1:1" x14ac:dyDescent="0.2">
      <c r="A1782" s="11" t="s">
        <v>28</v>
      </c>
    </row>
    <row r="1783" spans="1:1" x14ac:dyDescent="0.2">
      <c r="A1783" s="8">
        <v>-1</v>
      </c>
    </row>
    <row r="1784" spans="1:1" x14ac:dyDescent="0.2">
      <c r="A1784" s="9" t="s">
        <v>27</v>
      </c>
    </row>
    <row r="1785" spans="1:1" x14ac:dyDescent="0.2">
      <c r="A1785" s="10" t="s">
        <v>63</v>
      </c>
    </row>
    <row r="1786" spans="1:1" x14ac:dyDescent="0.2">
      <c r="A1786" s="11" t="s">
        <v>72</v>
      </c>
    </row>
    <row r="1787" spans="1:1" x14ac:dyDescent="0.2">
      <c r="A1787" s="8">
        <v>-0.81</v>
      </c>
    </row>
    <row r="1788" spans="1:1" x14ac:dyDescent="0.2">
      <c r="A1788" s="9" t="s">
        <v>27</v>
      </c>
    </row>
    <row r="1789" spans="1:1" x14ac:dyDescent="0.2">
      <c r="A1789" s="10" t="s">
        <v>25</v>
      </c>
    </row>
    <row r="1790" spans="1:1" x14ac:dyDescent="0.2">
      <c r="A1790" s="11" t="s">
        <v>28</v>
      </c>
    </row>
    <row r="1791" spans="1:1" x14ac:dyDescent="0.2">
      <c r="A1791" s="8">
        <v>-0.13</v>
      </c>
    </row>
    <row r="1792" spans="1:1" x14ac:dyDescent="0.2">
      <c r="A1792" s="9" t="s">
        <v>27</v>
      </c>
    </row>
    <row r="1793" spans="1:1" x14ac:dyDescent="0.2">
      <c r="A1793" s="10" t="s">
        <v>25</v>
      </c>
    </row>
    <row r="1794" spans="1:1" x14ac:dyDescent="0.2">
      <c r="A1794" s="11" t="s">
        <v>42</v>
      </c>
    </row>
    <row r="1795" spans="1:1" x14ac:dyDescent="0.2">
      <c r="A1795" s="8">
        <v>-0.11</v>
      </c>
    </row>
    <row r="1796" spans="1:1" x14ac:dyDescent="0.2">
      <c r="A1796" s="9" t="s">
        <v>27</v>
      </c>
    </row>
    <row r="1797" spans="1:1" x14ac:dyDescent="0.2">
      <c r="A1797" s="10" t="s">
        <v>25</v>
      </c>
    </row>
    <row r="1798" spans="1:1" x14ac:dyDescent="0.2">
      <c r="A1798" s="11" t="s">
        <v>28</v>
      </c>
    </row>
    <row r="1799" spans="1:1" x14ac:dyDescent="0.2">
      <c r="A1799" s="10" t="s">
        <v>54</v>
      </c>
    </row>
    <row r="1800" spans="1:1" x14ac:dyDescent="0.2">
      <c r="A1800" s="11" t="s">
        <v>51</v>
      </c>
    </row>
    <row r="1801" spans="1:1" x14ac:dyDescent="0.2">
      <c r="A1801" s="8">
        <v>-0.01</v>
      </c>
    </row>
    <row r="1802" spans="1:1" x14ac:dyDescent="0.2">
      <c r="A1802" s="9" t="s">
        <v>27</v>
      </c>
    </row>
    <row r="1803" spans="1:1" x14ac:dyDescent="0.2">
      <c r="A1803" s="10" t="s">
        <v>63</v>
      </c>
    </row>
    <row r="1804" spans="1:1" x14ac:dyDescent="0.2">
      <c r="A1804" s="11" t="s">
        <v>28</v>
      </c>
    </row>
    <row r="1805" spans="1:1" x14ac:dyDescent="0.2">
      <c r="A1805" s="8">
        <v>0.35</v>
      </c>
    </row>
    <row r="1806" spans="1:1" x14ac:dyDescent="0.2">
      <c r="A1806" s="9" t="s">
        <v>27</v>
      </c>
    </row>
    <row r="1807" spans="1:1" x14ac:dyDescent="0.2">
      <c r="A1807" s="10" t="s">
        <v>25</v>
      </c>
    </row>
    <row r="1808" spans="1:1" x14ac:dyDescent="0.2">
      <c r="A1808" s="11" t="s">
        <v>28</v>
      </c>
    </row>
    <row r="1809" spans="1:1" x14ac:dyDescent="0.2">
      <c r="A1809" s="8">
        <v>0.51</v>
      </c>
    </row>
    <row r="1810" spans="1:1" x14ac:dyDescent="0.2">
      <c r="A1810" s="9" t="s">
        <v>27</v>
      </c>
    </row>
    <row r="1811" spans="1:1" x14ac:dyDescent="0.2">
      <c r="A1811" s="10" t="s">
        <v>25</v>
      </c>
    </row>
    <row r="1812" spans="1:1" x14ac:dyDescent="0.2">
      <c r="A1812" s="11" t="s">
        <v>28</v>
      </c>
    </row>
    <row r="1813" spans="1:1" x14ac:dyDescent="0.2">
      <c r="A1813" s="8">
        <v>1.33</v>
      </c>
    </row>
    <row r="1814" spans="1:1" x14ac:dyDescent="0.2">
      <c r="A1814" s="9" t="s">
        <v>27</v>
      </c>
    </row>
    <row r="1815" spans="1:1" x14ac:dyDescent="0.2">
      <c r="A1815" s="10" t="s">
        <v>63</v>
      </c>
    </row>
    <row r="1816" spans="1:1" x14ac:dyDescent="0.2">
      <c r="A1816" s="11" t="s">
        <v>28</v>
      </c>
    </row>
    <row r="1817" spans="1:1" x14ac:dyDescent="0.2">
      <c r="A1817" s="8">
        <v>1.35</v>
      </c>
    </row>
    <row r="1818" spans="1:1" x14ac:dyDescent="0.2">
      <c r="A1818" s="9" t="s">
        <v>32</v>
      </c>
    </row>
    <row r="1819" spans="1:1" x14ac:dyDescent="0.2">
      <c r="A1819" s="10" t="s">
        <v>63</v>
      </c>
    </row>
    <row r="1820" spans="1:1" x14ac:dyDescent="0.2">
      <c r="A1820" s="11" t="s">
        <v>33</v>
      </c>
    </row>
    <row r="1821" spans="1:1" x14ac:dyDescent="0.2">
      <c r="A1821" s="8">
        <v>1.73</v>
      </c>
    </row>
    <row r="1822" spans="1:1" x14ac:dyDescent="0.2">
      <c r="A1822" s="9" t="s">
        <v>27</v>
      </c>
    </row>
    <row r="1823" spans="1:1" x14ac:dyDescent="0.2">
      <c r="A1823" s="10" t="s">
        <v>54</v>
      </c>
    </row>
    <row r="1824" spans="1:1" x14ac:dyDescent="0.2">
      <c r="A1824" s="11" t="s">
        <v>42</v>
      </c>
    </row>
    <row r="1825" spans="1:1" x14ac:dyDescent="0.2">
      <c r="A1825" s="8">
        <v>2.39</v>
      </c>
    </row>
    <row r="1826" spans="1:1" x14ac:dyDescent="0.2">
      <c r="A1826" s="9" t="s">
        <v>32</v>
      </c>
    </row>
    <row r="1827" spans="1:1" x14ac:dyDescent="0.2">
      <c r="A1827" s="10" t="s">
        <v>25</v>
      </c>
    </row>
    <row r="1828" spans="1:1" x14ac:dyDescent="0.2">
      <c r="A1828" s="11" t="s">
        <v>33</v>
      </c>
    </row>
    <row r="1829" spans="1:1" x14ac:dyDescent="0.2">
      <c r="A1829" s="8">
        <v>2.69</v>
      </c>
    </row>
    <row r="1830" spans="1:1" x14ac:dyDescent="0.2">
      <c r="A1830" s="9" t="s">
        <v>27</v>
      </c>
    </row>
    <row r="1831" spans="1:1" x14ac:dyDescent="0.2">
      <c r="A1831" s="10" t="s">
        <v>25</v>
      </c>
    </row>
    <row r="1832" spans="1:1" x14ac:dyDescent="0.2">
      <c r="A1832" s="11" t="s">
        <v>43</v>
      </c>
    </row>
    <row r="1833" spans="1:1" x14ac:dyDescent="0.2">
      <c r="A1833" s="8">
        <v>2.98</v>
      </c>
    </row>
    <row r="1834" spans="1:1" x14ac:dyDescent="0.2">
      <c r="A1834" s="9" t="s">
        <v>27</v>
      </c>
    </row>
    <row r="1835" spans="1:1" x14ac:dyDescent="0.2">
      <c r="A1835" s="10" t="s">
        <v>54</v>
      </c>
    </row>
    <row r="1836" spans="1:1" x14ac:dyDescent="0.2">
      <c r="A1836" s="11" t="s">
        <v>61</v>
      </c>
    </row>
    <row r="1837" spans="1:1" x14ac:dyDescent="0.2">
      <c r="A1837" s="8">
        <v>3.5</v>
      </c>
    </row>
    <row r="1838" spans="1:1" x14ac:dyDescent="0.2">
      <c r="A1838" s="9" t="s">
        <v>27</v>
      </c>
    </row>
    <row r="1839" spans="1:1" x14ac:dyDescent="0.2">
      <c r="A1839" s="10" t="s">
        <v>25</v>
      </c>
    </row>
    <row r="1840" spans="1:1" x14ac:dyDescent="0.2">
      <c r="A1840" s="11" t="s">
        <v>48</v>
      </c>
    </row>
    <row r="1841" spans="1:1" x14ac:dyDescent="0.2">
      <c r="A1841" s="8">
        <v>4.3899999999999997</v>
      </c>
    </row>
    <row r="1842" spans="1:1" x14ac:dyDescent="0.2">
      <c r="A1842" s="9" t="s">
        <v>38</v>
      </c>
    </row>
    <row r="1843" spans="1:1" x14ac:dyDescent="0.2">
      <c r="A1843" s="10" t="s">
        <v>166</v>
      </c>
    </row>
    <row r="1844" spans="1:1" x14ac:dyDescent="0.2">
      <c r="A1844" s="11" t="s">
        <v>39</v>
      </c>
    </row>
    <row r="1845" spans="1:1" x14ac:dyDescent="0.2">
      <c r="A1845" s="8">
        <v>4.6900000000000004</v>
      </c>
    </row>
    <row r="1846" spans="1:1" x14ac:dyDescent="0.2">
      <c r="A1846" s="9" t="s">
        <v>27</v>
      </c>
    </row>
    <row r="1847" spans="1:1" x14ac:dyDescent="0.2">
      <c r="A1847" s="10" t="s">
        <v>63</v>
      </c>
    </row>
    <row r="1848" spans="1:1" x14ac:dyDescent="0.2">
      <c r="A1848" s="11" t="s">
        <v>43</v>
      </c>
    </row>
    <row r="1849" spans="1:1" x14ac:dyDescent="0.2">
      <c r="A1849" s="8">
        <v>4.75</v>
      </c>
    </row>
    <row r="1850" spans="1:1" x14ac:dyDescent="0.2">
      <c r="A1850" s="9" t="s">
        <v>38</v>
      </c>
    </row>
    <row r="1851" spans="1:1" x14ac:dyDescent="0.2">
      <c r="A1851" s="10" t="s">
        <v>25</v>
      </c>
    </row>
    <row r="1852" spans="1:1" x14ac:dyDescent="0.2">
      <c r="A1852" s="11" t="s">
        <v>39</v>
      </c>
    </row>
    <row r="1853" spans="1:1" x14ac:dyDescent="0.2">
      <c r="A1853" s="8">
        <v>5.3</v>
      </c>
    </row>
    <row r="1854" spans="1:1" x14ac:dyDescent="0.2">
      <c r="A1854" s="9" t="s">
        <v>27</v>
      </c>
    </row>
    <row r="1855" spans="1:1" x14ac:dyDescent="0.2">
      <c r="A1855" s="10" t="s">
        <v>54</v>
      </c>
    </row>
    <row r="1856" spans="1:1" x14ac:dyDescent="0.2">
      <c r="A1856" s="11" t="s">
        <v>48</v>
      </c>
    </row>
    <row r="1857" spans="1:1" x14ac:dyDescent="0.2">
      <c r="A1857" s="8">
        <v>5.53</v>
      </c>
    </row>
    <row r="1858" spans="1:1" x14ac:dyDescent="0.2">
      <c r="A1858" s="9" t="s">
        <v>27</v>
      </c>
    </row>
    <row r="1859" spans="1:1" x14ac:dyDescent="0.2">
      <c r="A1859" s="10" t="s">
        <v>166</v>
      </c>
    </row>
    <row r="1860" spans="1:1" x14ac:dyDescent="0.2">
      <c r="A1860" s="11" t="s">
        <v>72</v>
      </c>
    </row>
    <row r="1861" spans="1:1" x14ac:dyDescent="0.2">
      <c r="A1861" s="8">
        <v>5.81</v>
      </c>
    </row>
    <row r="1862" spans="1:1" x14ac:dyDescent="0.2">
      <c r="A1862" s="9" t="s">
        <v>27</v>
      </c>
    </row>
    <row r="1863" spans="1:1" x14ac:dyDescent="0.2">
      <c r="A1863" s="10" t="s">
        <v>63</v>
      </c>
    </row>
    <row r="1864" spans="1:1" x14ac:dyDescent="0.2">
      <c r="A1864" s="11" t="s">
        <v>28</v>
      </c>
    </row>
    <row r="1865" spans="1:1" x14ac:dyDescent="0.2">
      <c r="A1865" s="8">
        <v>6.73</v>
      </c>
    </row>
    <row r="1866" spans="1:1" x14ac:dyDescent="0.2">
      <c r="A1866" s="9" t="s">
        <v>27</v>
      </c>
    </row>
    <row r="1867" spans="1:1" x14ac:dyDescent="0.2">
      <c r="A1867" s="10" t="s">
        <v>25</v>
      </c>
    </row>
    <row r="1868" spans="1:1" x14ac:dyDescent="0.2">
      <c r="A1868" s="11" t="s">
        <v>48</v>
      </c>
    </row>
    <row r="1869" spans="1:1" x14ac:dyDescent="0.2">
      <c r="A1869" s="8">
        <v>7.32</v>
      </c>
    </row>
    <row r="1870" spans="1:1" x14ac:dyDescent="0.2">
      <c r="A1870" s="9" t="s">
        <v>27</v>
      </c>
    </row>
    <row r="1871" spans="1:1" x14ac:dyDescent="0.2">
      <c r="A1871" s="10" t="s">
        <v>25</v>
      </c>
    </row>
    <row r="1872" spans="1:1" x14ac:dyDescent="0.2">
      <c r="A1872" s="11" t="s">
        <v>28</v>
      </c>
    </row>
    <row r="1873" spans="1:1" x14ac:dyDescent="0.2">
      <c r="A1873" s="8">
        <v>7.4</v>
      </c>
    </row>
    <row r="1874" spans="1:1" x14ac:dyDescent="0.2">
      <c r="A1874" s="9" t="s">
        <v>27</v>
      </c>
    </row>
    <row r="1875" spans="1:1" x14ac:dyDescent="0.2">
      <c r="A1875" s="10" t="s">
        <v>25</v>
      </c>
    </row>
    <row r="1876" spans="1:1" x14ac:dyDescent="0.2">
      <c r="A1876" s="11" t="s">
        <v>51</v>
      </c>
    </row>
    <row r="1877" spans="1:1" x14ac:dyDescent="0.2">
      <c r="A1877" s="8">
        <v>7.5</v>
      </c>
    </row>
    <row r="1878" spans="1:1" x14ac:dyDescent="0.2">
      <c r="A1878" s="9" t="s">
        <v>27</v>
      </c>
    </row>
    <row r="1879" spans="1:1" x14ac:dyDescent="0.2">
      <c r="A1879" s="10" t="s">
        <v>25</v>
      </c>
    </row>
    <row r="1880" spans="1:1" x14ac:dyDescent="0.2">
      <c r="A1880" s="11" t="s">
        <v>42</v>
      </c>
    </row>
    <row r="1881" spans="1:1" x14ac:dyDescent="0.2">
      <c r="A1881" s="8">
        <v>7.74</v>
      </c>
    </row>
    <row r="1882" spans="1:1" x14ac:dyDescent="0.2">
      <c r="A1882" s="9" t="s">
        <v>32</v>
      </c>
    </row>
    <row r="1883" spans="1:1" x14ac:dyDescent="0.2">
      <c r="A1883" s="10" t="s">
        <v>54</v>
      </c>
    </row>
    <row r="1884" spans="1:1" x14ac:dyDescent="0.2">
      <c r="A1884" s="11" t="s">
        <v>33</v>
      </c>
    </row>
    <row r="1885" spans="1:1" x14ac:dyDescent="0.2">
      <c r="A1885" s="8">
        <v>8.1</v>
      </c>
    </row>
    <row r="1886" spans="1:1" x14ac:dyDescent="0.2">
      <c r="A1886" s="9" t="s">
        <v>27</v>
      </c>
    </row>
    <row r="1887" spans="1:1" x14ac:dyDescent="0.2">
      <c r="A1887" s="10" t="s">
        <v>25</v>
      </c>
    </row>
    <row r="1888" spans="1:1" x14ac:dyDescent="0.2">
      <c r="A1888" s="11" t="s">
        <v>61</v>
      </c>
    </row>
    <row r="1889" spans="1:1" x14ac:dyDescent="0.2">
      <c r="A1889" s="8">
        <v>8.33</v>
      </c>
    </row>
    <row r="1890" spans="1:1" x14ac:dyDescent="0.2">
      <c r="A1890" s="9" t="s">
        <v>27</v>
      </c>
    </row>
    <row r="1891" spans="1:1" x14ac:dyDescent="0.2">
      <c r="A1891" s="10" t="s">
        <v>54</v>
      </c>
    </row>
    <row r="1892" spans="1:1" x14ac:dyDescent="0.2">
      <c r="A1892" s="11" t="s">
        <v>42</v>
      </c>
    </row>
    <row r="1893" spans="1:1" x14ac:dyDescent="0.2">
      <c r="A1893" s="8">
        <v>8.4</v>
      </c>
    </row>
    <row r="1894" spans="1:1" x14ac:dyDescent="0.2">
      <c r="A1894" s="9" t="s">
        <v>27</v>
      </c>
    </row>
    <row r="1895" spans="1:1" x14ac:dyDescent="0.2">
      <c r="A1895" s="10" t="s">
        <v>63</v>
      </c>
    </row>
    <row r="1896" spans="1:1" x14ac:dyDescent="0.2">
      <c r="A1896" s="11" t="s">
        <v>61</v>
      </c>
    </row>
    <row r="1897" spans="1:1" x14ac:dyDescent="0.2">
      <c r="A1897" s="10" t="s">
        <v>54</v>
      </c>
    </row>
    <row r="1898" spans="1:1" x14ac:dyDescent="0.2">
      <c r="A1898" s="11" t="s">
        <v>28</v>
      </c>
    </row>
    <row r="1899" spans="1:1" x14ac:dyDescent="0.2">
      <c r="A1899" s="8">
        <v>9.06</v>
      </c>
    </row>
    <row r="1900" spans="1:1" x14ac:dyDescent="0.2">
      <c r="A1900" s="9" t="s">
        <v>27</v>
      </c>
    </row>
    <row r="1901" spans="1:1" x14ac:dyDescent="0.2">
      <c r="A1901" s="10" t="s">
        <v>25</v>
      </c>
    </row>
    <row r="1902" spans="1:1" x14ac:dyDescent="0.2">
      <c r="A1902" s="11" t="s">
        <v>42</v>
      </c>
    </row>
    <row r="1903" spans="1:1" x14ac:dyDescent="0.2">
      <c r="A1903" s="8">
        <v>9.33</v>
      </c>
    </row>
    <row r="1904" spans="1:1" x14ac:dyDescent="0.2">
      <c r="A1904" s="9" t="s">
        <v>27</v>
      </c>
    </row>
    <row r="1905" spans="1:1" x14ac:dyDescent="0.2">
      <c r="A1905" s="10" t="s">
        <v>25</v>
      </c>
    </row>
    <row r="1906" spans="1:1" x14ac:dyDescent="0.2">
      <c r="A1906" s="11" t="s">
        <v>46</v>
      </c>
    </row>
    <row r="1907" spans="1:1" x14ac:dyDescent="0.2">
      <c r="A1907" s="8">
        <v>9.41</v>
      </c>
    </row>
    <row r="1908" spans="1:1" x14ac:dyDescent="0.2">
      <c r="A1908" s="9" t="s">
        <v>27</v>
      </c>
    </row>
    <row r="1909" spans="1:1" x14ac:dyDescent="0.2">
      <c r="A1909" s="10" t="s">
        <v>25</v>
      </c>
    </row>
    <row r="1910" spans="1:1" x14ac:dyDescent="0.2">
      <c r="A1910" s="11" t="s">
        <v>48</v>
      </c>
    </row>
    <row r="1911" spans="1:1" x14ac:dyDescent="0.2">
      <c r="A1911" s="8">
        <v>9.4700000000000006</v>
      </c>
    </row>
    <row r="1912" spans="1:1" x14ac:dyDescent="0.2">
      <c r="A1912" s="9" t="s">
        <v>27</v>
      </c>
    </row>
    <row r="1913" spans="1:1" x14ac:dyDescent="0.2">
      <c r="A1913" s="10" t="s">
        <v>166</v>
      </c>
    </row>
    <row r="1914" spans="1:1" x14ac:dyDescent="0.2">
      <c r="A1914" s="11" t="s">
        <v>61</v>
      </c>
    </row>
    <row r="1915" spans="1:1" x14ac:dyDescent="0.2">
      <c r="A1915" s="8">
        <v>10.29</v>
      </c>
    </row>
    <row r="1916" spans="1:1" x14ac:dyDescent="0.2">
      <c r="A1916" s="9" t="s">
        <v>32</v>
      </c>
    </row>
    <row r="1917" spans="1:1" x14ac:dyDescent="0.2">
      <c r="A1917" s="10" t="s">
        <v>25</v>
      </c>
    </row>
    <row r="1918" spans="1:1" x14ac:dyDescent="0.2">
      <c r="A1918" s="11" t="s">
        <v>33</v>
      </c>
    </row>
    <row r="1919" spans="1:1" x14ac:dyDescent="0.2">
      <c r="A1919" s="8">
        <v>10.49</v>
      </c>
    </row>
    <row r="1920" spans="1:1" x14ac:dyDescent="0.2">
      <c r="A1920" s="9" t="s">
        <v>32</v>
      </c>
    </row>
    <row r="1921" spans="1:1" x14ac:dyDescent="0.2">
      <c r="A1921" s="10" t="s">
        <v>25</v>
      </c>
    </row>
    <row r="1922" spans="1:1" x14ac:dyDescent="0.2">
      <c r="A1922" s="11" t="s">
        <v>33</v>
      </c>
    </row>
    <row r="1923" spans="1:1" x14ac:dyDescent="0.2">
      <c r="A1923" s="8">
        <v>10.56</v>
      </c>
    </row>
    <row r="1924" spans="1:1" x14ac:dyDescent="0.2">
      <c r="A1924" s="9" t="s">
        <v>27</v>
      </c>
    </row>
    <row r="1925" spans="1:1" x14ac:dyDescent="0.2">
      <c r="A1925" s="10" t="s">
        <v>54</v>
      </c>
    </row>
    <row r="1926" spans="1:1" x14ac:dyDescent="0.2">
      <c r="A1926" s="11" t="s">
        <v>28</v>
      </c>
    </row>
    <row r="1927" spans="1:1" x14ac:dyDescent="0.2">
      <c r="A1927" s="8">
        <v>10.8</v>
      </c>
    </row>
    <row r="1928" spans="1:1" x14ac:dyDescent="0.2">
      <c r="A1928" s="9" t="s">
        <v>27</v>
      </c>
    </row>
    <row r="1929" spans="1:1" x14ac:dyDescent="0.2">
      <c r="A1929" s="10" t="s">
        <v>25</v>
      </c>
    </row>
    <row r="1930" spans="1:1" x14ac:dyDescent="0.2">
      <c r="A1930" s="11" t="s">
        <v>51</v>
      </c>
    </row>
    <row r="1931" spans="1:1" x14ac:dyDescent="0.2">
      <c r="A1931" s="8">
        <v>10.85</v>
      </c>
    </row>
    <row r="1932" spans="1:1" x14ac:dyDescent="0.2">
      <c r="A1932" s="9" t="s">
        <v>27</v>
      </c>
    </row>
    <row r="1933" spans="1:1" x14ac:dyDescent="0.2">
      <c r="A1933" s="10" t="s">
        <v>25</v>
      </c>
    </row>
    <row r="1934" spans="1:1" x14ac:dyDescent="0.2">
      <c r="A1934" s="11" t="s">
        <v>61</v>
      </c>
    </row>
    <row r="1935" spans="1:1" x14ac:dyDescent="0.2">
      <c r="A1935" s="8">
        <v>11.02</v>
      </c>
    </row>
    <row r="1936" spans="1:1" x14ac:dyDescent="0.2">
      <c r="A1936" s="9" t="s">
        <v>27</v>
      </c>
    </row>
    <row r="1937" spans="1:1" x14ac:dyDescent="0.2">
      <c r="A1937" s="10" t="s">
        <v>63</v>
      </c>
    </row>
    <row r="1938" spans="1:1" x14ac:dyDescent="0.2">
      <c r="A1938" s="11" t="s">
        <v>48</v>
      </c>
    </row>
    <row r="1939" spans="1:1" x14ac:dyDescent="0.2">
      <c r="A1939" s="8">
        <v>11.29</v>
      </c>
    </row>
    <row r="1940" spans="1:1" x14ac:dyDescent="0.2">
      <c r="A1940" s="9" t="s">
        <v>27</v>
      </c>
    </row>
    <row r="1941" spans="1:1" x14ac:dyDescent="0.2">
      <c r="A1941" s="10" t="s">
        <v>25</v>
      </c>
    </row>
    <row r="1942" spans="1:1" x14ac:dyDescent="0.2">
      <c r="A1942" s="11" t="s">
        <v>61</v>
      </c>
    </row>
    <row r="1943" spans="1:1" x14ac:dyDescent="0.2">
      <c r="A1943" s="8">
        <v>11.65</v>
      </c>
    </row>
    <row r="1944" spans="1:1" x14ac:dyDescent="0.2">
      <c r="A1944" s="9" t="s">
        <v>32</v>
      </c>
    </row>
    <row r="1945" spans="1:1" x14ac:dyDescent="0.2">
      <c r="A1945" s="10" t="s">
        <v>63</v>
      </c>
    </row>
    <row r="1946" spans="1:1" x14ac:dyDescent="0.2">
      <c r="A1946" s="11" t="s">
        <v>118</v>
      </c>
    </row>
    <row r="1947" spans="1:1" x14ac:dyDescent="0.2">
      <c r="A1947" s="8">
        <v>11.72</v>
      </c>
    </row>
    <row r="1948" spans="1:1" x14ac:dyDescent="0.2">
      <c r="A1948" s="9" t="s">
        <v>27</v>
      </c>
    </row>
    <row r="1949" spans="1:1" x14ac:dyDescent="0.2">
      <c r="A1949" s="10" t="s">
        <v>54</v>
      </c>
    </row>
    <row r="1950" spans="1:1" x14ac:dyDescent="0.2">
      <c r="A1950" s="11" t="s">
        <v>72</v>
      </c>
    </row>
    <row r="1951" spans="1:1" x14ac:dyDescent="0.2">
      <c r="A1951" s="8">
        <v>12</v>
      </c>
    </row>
    <row r="1952" spans="1:1" x14ac:dyDescent="0.2">
      <c r="A1952" s="9" t="s">
        <v>32</v>
      </c>
    </row>
    <row r="1953" spans="1:1" x14ac:dyDescent="0.2">
      <c r="A1953" s="10" t="s">
        <v>63</v>
      </c>
    </row>
    <row r="1954" spans="1:1" x14ac:dyDescent="0.2">
      <c r="A1954" s="11" t="s">
        <v>33</v>
      </c>
    </row>
    <row r="1955" spans="1:1" x14ac:dyDescent="0.2">
      <c r="A1955" s="8">
        <v>12.55</v>
      </c>
    </row>
    <row r="1956" spans="1:1" x14ac:dyDescent="0.2">
      <c r="A1956" s="9" t="s">
        <v>27</v>
      </c>
    </row>
    <row r="1957" spans="1:1" x14ac:dyDescent="0.2">
      <c r="A1957" s="10" t="s">
        <v>63</v>
      </c>
    </row>
    <row r="1958" spans="1:1" x14ac:dyDescent="0.2">
      <c r="A1958" s="11" t="s">
        <v>48</v>
      </c>
    </row>
    <row r="1959" spans="1:1" x14ac:dyDescent="0.2">
      <c r="A1959" s="8">
        <v>12.95</v>
      </c>
    </row>
    <row r="1960" spans="1:1" x14ac:dyDescent="0.2">
      <c r="A1960" s="9" t="s">
        <v>38</v>
      </c>
    </row>
    <row r="1961" spans="1:1" x14ac:dyDescent="0.2">
      <c r="A1961" s="10" t="s">
        <v>25</v>
      </c>
    </row>
    <row r="1962" spans="1:1" x14ac:dyDescent="0.2">
      <c r="A1962" s="11" t="s">
        <v>89</v>
      </c>
    </row>
    <row r="1963" spans="1:1" x14ac:dyDescent="0.2">
      <c r="A1963" s="8">
        <v>13.01</v>
      </c>
    </row>
    <row r="1964" spans="1:1" x14ac:dyDescent="0.2">
      <c r="A1964" s="9" t="s">
        <v>38</v>
      </c>
    </row>
    <row r="1965" spans="1:1" x14ac:dyDescent="0.2">
      <c r="A1965" s="10" t="s">
        <v>54</v>
      </c>
    </row>
    <row r="1966" spans="1:1" x14ac:dyDescent="0.2">
      <c r="A1966" s="11" t="s">
        <v>39</v>
      </c>
    </row>
    <row r="1967" spans="1:1" x14ac:dyDescent="0.2">
      <c r="A1967" s="8">
        <v>13.24</v>
      </c>
    </row>
    <row r="1968" spans="1:1" x14ac:dyDescent="0.2">
      <c r="A1968" s="9" t="s">
        <v>27</v>
      </c>
    </row>
    <row r="1969" spans="1:1" x14ac:dyDescent="0.2">
      <c r="A1969" s="10" t="s">
        <v>63</v>
      </c>
    </row>
    <row r="1970" spans="1:1" x14ac:dyDescent="0.2">
      <c r="A1970" s="11" t="s">
        <v>72</v>
      </c>
    </row>
    <row r="1971" spans="1:1" x14ac:dyDescent="0.2">
      <c r="A1971" s="8">
        <v>13.41</v>
      </c>
    </row>
    <row r="1972" spans="1:1" x14ac:dyDescent="0.2">
      <c r="A1972" s="9" t="s">
        <v>27</v>
      </c>
    </row>
    <row r="1973" spans="1:1" x14ac:dyDescent="0.2">
      <c r="A1973" s="10" t="s">
        <v>54</v>
      </c>
    </row>
    <row r="1974" spans="1:1" x14ac:dyDescent="0.2">
      <c r="A1974" s="11" t="s">
        <v>28</v>
      </c>
    </row>
    <row r="1975" spans="1:1" x14ac:dyDescent="0.2">
      <c r="A1975" s="8">
        <v>13.71</v>
      </c>
    </row>
    <row r="1976" spans="1:1" x14ac:dyDescent="0.2">
      <c r="A1976" s="9" t="s">
        <v>27</v>
      </c>
    </row>
    <row r="1977" spans="1:1" x14ac:dyDescent="0.2">
      <c r="A1977" s="10" t="s">
        <v>25</v>
      </c>
    </row>
    <row r="1978" spans="1:1" x14ac:dyDescent="0.2">
      <c r="A1978" s="11" t="s">
        <v>61</v>
      </c>
    </row>
    <row r="1979" spans="1:1" x14ac:dyDescent="0.2">
      <c r="A1979" s="8">
        <v>13.92</v>
      </c>
    </row>
    <row r="1980" spans="1:1" x14ac:dyDescent="0.2">
      <c r="A1980" s="9" t="s">
        <v>27</v>
      </c>
    </row>
    <row r="1981" spans="1:1" x14ac:dyDescent="0.2">
      <c r="A1981" s="10" t="s">
        <v>25</v>
      </c>
    </row>
    <row r="1982" spans="1:1" x14ac:dyDescent="0.2">
      <c r="A1982" s="11" t="s">
        <v>28</v>
      </c>
    </row>
    <row r="1983" spans="1:1" x14ac:dyDescent="0.2">
      <c r="A1983" s="8">
        <v>14</v>
      </c>
    </row>
    <row r="1984" spans="1:1" x14ac:dyDescent="0.2">
      <c r="A1984" s="9" t="s">
        <v>27</v>
      </c>
    </row>
    <row r="1985" spans="1:1" x14ac:dyDescent="0.2">
      <c r="A1985" s="10" t="s">
        <v>54</v>
      </c>
    </row>
    <row r="1986" spans="1:1" x14ac:dyDescent="0.2">
      <c r="A1986" s="11" t="s">
        <v>72</v>
      </c>
    </row>
    <row r="1987" spans="1:1" x14ac:dyDescent="0.2">
      <c r="A1987" s="8">
        <v>14.48</v>
      </c>
    </row>
    <row r="1988" spans="1:1" x14ac:dyDescent="0.2">
      <c r="A1988" s="9" t="s">
        <v>32</v>
      </c>
    </row>
    <row r="1989" spans="1:1" x14ac:dyDescent="0.2">
      <c r="A1989" s="10" t="s">
        <v>25</v>
      </c>
    </row>
    <row r="1990" spans="1:1" x14ac:dyDescent="0.2">
      <c r="A1990" s="11" t="s">
        <v>33</v>
      </c>
    </row>
    <row r="1991" spans="1:1" x14ac:dyDescent="0.2">
      <c r="A1991" s="8">
        <v>15.25</v>
      </c>
    </row>
    <row r="1992" spans="1:1" x14ac:dyDescent="0.2">
      <c r="A1992" s="9" t="s">
        <v>27</v>
      </c>
    </row>
    <row r="1993" spans="1:1" x14ac:dyDescent="0.2">
      <c r="A1993" s="10" t="s">
        <v>54</v>
      </c>
    </row>
    <row r="1994" spans="1:1" x14ac:dyDescent="0.2">
      <c r="A1994" s="11" t="s">
        <v>42</v>
      </c>
    </row>
    <row r="1995" spans="1:1" x14ac:dyDescent="0.2">
      <c r="A1995" s="8">
        <v>15.42</v>
      </c>
    </row>
    <row r="1996" spans="1:1" x14ac:dyDescent="0.2">
      <c r="A1996" s="9" t="s">
        <v>27</v>
      </c>
    </row>
    <row r="1997" spans="1:1" x14ac:dyDescent="0.2">
      <c r="A1997" s="10" t="s">
        <v>25</v>
      </c>
    </row>
    <row r="1998" spans="1:1" x14ac:dyDescent="0.2">
      <c r="A1998" s="11" t="s">
        <v>28</v>
      </c>
    </row>
    <row r="1999" spans="1:1" x14ac:dyDescent="0.2">
      <c r="A1999" s="8">
        <v>15.73</v>
      </c>
    </row>
    <row r="2000" spans="1:1" x14ac:dyDescent="0.2">
      <c r="A2000" s="9" t="s">
        <v>27</v>
      </c>
    </row>
    <row r="2001" spans="1:1" x14ac:dyDescent="0.2">
      <c r="A2001" s="10" t="s">
        <v>166</v>
      </c>
    </row>
    <row r="2002" spans="1:1" x14ac:dyDescent="0.2">
      <c r="A2002" s="11" t="s">
        <v>48</v>
      </c>
    </row>
    <row r="2003" spans="1:1" x14ac:dyDescent="0.2">
      <c r="A2003" s="8">
        <v>16.649999999999999</v>
      </c>
    </row>
    <row r="2004" spans="1:1" x14ac:dyDescent="0.2">
      <c r="A2004" s="9" t="s">
        <v>27</v>
      </c>
    </row>
    <row r="2005" spans="1:1" x14ac:dyDescent="0.2">
      <c r="A2005" s="10" t="s">
        <v>54</v>
      </c>
    </row>
    <row r="2006" spans="1:1" x14ac:dyDescent="0.2">
      <c r="A2006" s="11" t="s">
        <v>28</v>
      </c>
    </row>
    <row r="2007" spans="1:1" x14ac:dyDescent="0.2">
      <c r="A2007" s="8">
        <v>17</v>
      </c>
    </row>
    <row r="2008" spans="1:1" x14ac:dyDescent="0.2">
      <c r="A2008" s="9" t="s">
        <v>27</v>
      </c>
    </row>
    <row r="2009" spans="1:1" x14ac:dyDescent="0.2">
      <c r="A2009" s="10" t="s">
        <v>25</v>
      </c>
    </row>
    <row r="2010" spans="1:1" x14ac:dyDescent="0.2">
      <c r="A2010" s="11" t="s">
        <v>28</v>
      </c>
    </row>
    <row r="2011" spans="1:1" x14ac:dyDescent="0.2">
      <c r="A2011" s="8">
        <v>17.14</v>
      </c>
    </row>
    <row r="2012" spans="1:1" x14ac:dyDescent="0.2">
      <c r="A2012" s="9" t="s">
        <v>27</v>
      </c>
    </row>
    <row r="2013" spans="1:1" x14ac:dyDescent="0.2">
      <c r="A2013" s="10" t="s">
        <v>25</v>
      </c>
    </row>
    <row r="2014" spans="1:1" x14ac:dyDescent="0.2">
      <c r="A2014" s="11" t="s">
        <v>61</v>
      </c>
    </row>
    <row r="2015" spans="1:1" x14ac:dyDescent="0.2">
      <c r="A2015" s="8">
        <v>17.170000000000002</v>
      </c>
    </row>
    <row r="2016" spans="1:1" x14ac:dyDescent="0.2">
      <c r="A2016" s="9" t="s">
        <v>27</v>
      </c>
    </row>
    <row r="2017" spans="1:1" x14ac:dyDescent="0.2">
      <c r="A2017" s="10" t="s">
        <v>25</v>
      </c>
    </row>
    <row r="2018" spans="1:1" x14ac:dyDescent="0.2">
      <c r="A2018" s="11" t="s">
        <v>28</v>
      </c>
    </row>
    <row r="2019" spans="1:1" x14ac:dyDescent="0.2">
      <c r="A2019" s="8">
        <v>18.41</v>
      </c>
    </row>
    <row r="2020" spans="1:1" x14ac:dyDescent="0.2">
      <c r="A2020" s="9" t="s">
        <v>27</v>
      </c>
    </row>
    <row r="2021" spans="1:1" x14ac:dyDescent="0.2">
      <c r="A2021" s="10" t="s">
        <v>54</v>
      </c>
    </row>
    <row r="2022" spans="1:1" x14ac:dyDescent="0.2">
      <c r="A2022" s="11" t="s">
        <v>42</v>
      </c>
    </row>
    <row r="2023" spans="1:1" x14ac:dyDescent="0.2">
      <c r="A2023" s="8">
        <v>18.420000000000002</v>
      </c>
    </row>
    <row r="2024" spans="1:1" x14ac:dyDescent="0.2">
      <c r="A2024" s="9" t="s">
        <v>27</v>
      </c>
    </row>
    <row r="2025" spans="1:1" x14ac:dyDescent="0.2">
      <c r="A2025" s="10" t="s">
        <v>63</v>
      </c>
    </row>
    <row r="2026" spans="1:1" x14ac:dyDescent="0.2">
      <c r="A2026" s="11" t="s">
        <v>42</v>
      </c>
    </row>
    <row r="2027" spans="1:1" x14ac:dyDescent="0.2">
      <c r="A2027" s="8">
        <v>18.53</v>
      </c>
    </row>
    <row r="2028" spans="1:1" x14ac:dyDescent="0.2">
      <c r="A2028" s="9" t="s">
        <v>32</v>
      </c>
    </row>
    <row r="2029" spans="1:1" x14ac:dyDescent="0.2">
      <c r="A2029" s="10" t="s">
        <v>25</v>
      </c>
    </row>
    <row r="2030" spans="1:1" x14ac:dyDescent="0.2">
      <c r="A2030" s="11" t="s">
        <v>33</v>
      </c>
    </row>
    <row r="2031" spans="1:1" x14ac:dyDescent="0.2">
      <c r="A2031" s="8">
        <v>18.59</v>
      </c>
    </row>
    <row r="2032" spans="1:1" x14ac:dyDescent="0.2">
      <c r="A2032" s="9" t="s">
        <v>38</v>
      </c>
    </row>
    <row r="2033" spans="1:1" x14ac:dyDescent="0.2">
      <c r="A2033" s="10" t="s">
        <v>54</v>
      </c>
    </row>
    <row r="2034" spans="1:1" x14ac:dyDescent="0.2">
      <c r="A2034" s="11" t="s">
        <v>89</v>
      </c>
    </row>
    <row r="2035" spans="1:1" x14ac:dyDescent="0.2">
      <c r="A2035" s="8">
        <v>19.57</v>
      </c>
    </row>
    <row r="2036" spans="1:1" x14ac:dyDescent="0.2">
      <c r="A2036" s="9" t="s">
        <v>27</v>
      </c>
    </row>
    <row r="2037" spans="1:1" x14ac:dyDescent="0.2">
      <c r="A2037" s="10" t="s">
        <v>25</v>
      </c>
    </row>
    <row r="2038" spans="1:1" x14ac:dyDescent="0.2">
      <c r="A2038" s="11" t="s">
        <v>28</v>
      </c>
    </row>
    <row r="2039" spans="1:1" x14ac:dyDescent="0.2">
      <c r="A2039" s="8">
        <v>19.59</v>
      </c>
    </row>
    <row r="2040" spans="1:1" x14ac:dyDescent="0.2">
      <c r="A2040" s="9" t="s">
        <v>27</v>
      </c>
    </row>
    <row r="2041" spans="1:1" x14ac:dyDescent="0.2">
      <c r="A2041" s="10" t="s">
        <v>25</v>
      </c>
    </row>
    <row r="2042" spans="1:1" x14ac:dyDescent="0.2">
      <c r="A2042" s="11" t="s">
        <v>28</v>
      </c>
    </row>
    <row r="2043" spans="1:1" x14ac:dyDescent="0.2">
      <c r="A2043" s="8">
        <v>20.079999999999998</v>
      </c>
    </row>
    <row r="2044" spans="1:1" x14ac:dyDescent="0.2">
      <c r="A2044" s="9" t="s">
        <v>32</v>
      </c>
    </row>
    <row r="2045" spans="1:1" x14ac:dyDescent="0.2">
      <c r="A2045" s="10" t="s">
        <v>63</v>
      </c>
    </row>
    <row r="2046" spans="1:1" x14ac:dyDescent="0.2">
      <c r="A2046" s="11" t="s">
        <v>33</v>
      </c>
    </row>
    <row r="2047" spans="1:1" x14ac:dyDescent="0.2">
      <c r="A2047" s="8">
        <v>20.43</v>
      </c>
    </row>
    <row r="2048" spans="1:1" x14ac:dyDescent="0.2">
      <c r="A2048" s="9" t="s">
        <v>27</v>
      </c>
    </row>
    <row r="2049" spans="1:1" x14ac:dyDescent="0.2">
      <c r="A2049" s="10" t="s">
        <v>25</v>
      </c>
    </row>
    <row r="2050" spans="1:1" x14ac:dyDescent="0.2">
      <c r="A2050" s="11" t="s">
        <v>46</v>
      </c>
    </row>
    <row r="2051" spans="1:1" x14ac:dyDescent="0.2">
      <c r="A2051" s="8">
        <v>20.6</v>
      </c>
    </row>
    <row r="2052" spans="1:1" x14ac:dyDescent="0.2">
      <c r="A2052" s="9" t="s">
        <v>32</v>
      </c>
    </row>
    <row r="2053" spans="1:1" x14ac:dyDescent="0.2">
      <c r="A2053" s="10" t="s">
        <v>25</v>
      </c>
    </row>
    <row r="2054" spans="1:1" x14ac:dyDescent="0.2">
      <c r="A2054" s="11" t="s">
        <v>33</v>
      </c>
    </row>
    <row r="2055" spans="1:1" x14ac:dyDescent="0.2">
      <c r="A2055" s="8">
        <v>20.68</v>
      </c>
    </row>
    <row r="2056" spans="1:1" x14ac:dyDescent="0.2">
      <c r="A2056" s="9" t="s">
        <v>27</v>
      </c>
    </row>
    <row r="2057" spans="1:1" x14ac:dyDescent="0.2">
      <c r="A2057" s="10" t="s">
        <v>25</v>
      </c>
    </row>
    <row r="2058" spans="1:1" x14ac:dyDescent="0.2">
      <c r="A2058" s="11" t="s">
        <v>48</v>
      </c>
    </row>
    <row r="2059" spans="1:1" x14ac:dyDescent="0.2">
      <c r="A2059" s="8">
        <v>21.42</v>
      </c>
    </row>
    <row r="2060" spans="1:1" x14ac:dyDescent="0.2">
      <c r="A2060" s="9" t="s">
        <v>27</v>
      </c>
    </row>
    <row r="2061" spans="1:1" x14ac:dyDescent="0.2">
      <c r="A2061" s="10" t="s">
        <v>63</v>
      </c>
    </row>
    <row r="2062" spans="1:1" x14ac:dyDescent="0.2">
      <c r="A2062" s="11" t="s">
        <v>61</v>
      </c>
    </row>
    <row r="2063" spans="1:1" x14ac:dyDescent="0.2">
      <c r="A2063" s="8">
        <v>21.78</v>
      </c>
    </row>
    <row r="2064" spans="1:1" x14ac:dyDescent="0.2">
      <c r="A2064" s="9" t="s">
        <v>27</v>
      </c>
    </row>
    <row r="2065" spans="1:1" x14ac:dyDescent="0.2">
      <c r="A2065" s="10" t="s">
        <v>25</v>
      </c>
    </row>
    <row r="2066" spans="1:1" x14ac:dyDescent="0.2">
      <c r="A2066" s="11" t="s">
        <v>42</v>
      </c>
    </row>
    <row r="2067" spans="1:1" x14ac:dyDescent="0.2">
      <c r="A2067" s="8">
        <v>21.98</v>
      </c>
    </row>
    <row r="2068" spans="1:1" x14ac:dyDescent="0.2">
      <c r="A2068" s="9" t="s">
        <v>38</v>
      </c>
    </row>
    <row r="2069" spans="1:1" x14ac:dyDescent="0.2">
      <c r="A2069" s="10" t="s">
        <v>25</v>
      </c>
    </row>
    <row r="2070" spans="1:1" x14ac:dyDescent="0.2">
      <c r="A2070" s="11" t="s">
        <v>39</v>
      </c>
    </row>
    <row r="2071" spans="1:1" x14ac:dyDescent="0.2">
      <c r="A2071" s="8">
        <v>22.06</v>
      </c>
    </row>
    <row r="2072" spans="1:1" x14ac:dyDescent="0.2">
      <c r="A2072" s="9" t="s">
        <v>27</v>
      </c>
    </row>
    <row r="2073" spans="1:1" x14ac:dyDescent="0.2">
      <c r="A2073" s="10" t="s">
        <v>25</v>
      </c>
    </row>
    <row r="2074" spans="1:1" x14ac:dyDescent="0.2">
      <c r="A2074" s="11" t="s">
        <v>28</v>
      </c>
    </row>
    <row r="2075" spans="1:1" x14ac:dyDescent="0.2">
      <c r="A2075" s="8">
        <v>22.22</v>
      </c>
    </row>
    <row r="2076" spans="1:1" x14ac:dyDescent="0.2">
      <c r="A2076" s="9" t="s">
        <v>27</v>
      </c>
    </row>
    <row r="2077" spans="1:1" x14ac:dyDescent="0.2">
      <c r="A2077" s="10" t="s">
        <v>25</v>
      </c>
    </row>
    <row r="2078" spans="1:1" x14ac:dyDescent="0.2">
      <c r="A2078" s="11" t="s">
        <v>72</v>
      </c>
    </row>
    <row r="2079" spans="1:1" x14ac:dyDescent="0.2">
      <c r="A2079" s="8">
        <v>22.25</v>
      </c>
    </row>
    <row r="2080" spans="1:1" x14ac:dyDescent="0.2">
      <c r="A2080" s="9" t="s">
        <v>32</v>
      </c>
    </row>
    <row r="2081" spans="1:1" x14ac:dyDescent="0.2">
      <c r="A2081" s="10" t="s">
        <v>25</v>
      </c>
    </row>
    <row r="2082" spans="1:1" x14ac:dyDescent="0.2">
      <c r="A2082" s="11" t="s">
        <v>33</v>
      </c>
    </row>
    <row r="2083" spans="1:1" x14ac:dyDescent="0.2">
      <c r="A2083" s="8">
        <v>22.98</v>
      </c>
    </row>
    <row r="2084" spans="1:1" x14ac:dyDescent="0.2">
      <c r="A2084" s="9" t="s">
        <v>27</v>
      </c>
    </row>
    <row r="2085" spans="1:1" x14ac:dyDescent="0.2">
      <c r="A2085" s="10" t="s">
        <v>25</v>
      </c>
    </row>
    <row r="2086" spans="1:1" x14ac:dyDescent="0.2">
      <c r="A2086" s="11" t="s">
        <v>42</v>
      </c>
    </row>
    <row r="2087" spans="1:1" x14ac:dyDescent="0.2">
      <c r="A2087" s="8">
        <v>23</v>
      </c>
    </row>
    <row r="2088" spans="1:1" x14ac:dyDescent="0.2">
      <c r="A2088" s="9" t="s">
        <v>32</v>
      </c>
    </row>
    <row r="2089" spans="1:1" x14ac:dyDescent="0.2">
      <c r="A2089" s="10" t="s">
        <v>25</v>
      </c>
    </row>
    <row r="2090" spans="1:1" x14ac:dyDescent="0.2">
      <c r="A2090" s="11" t="s">
        <v>33</v>
      </c>
    </row>
    <row r="2091" spans="1:1" x14ac:dyDescent="0.2">
      <c r="A2091" s="8">
        <v>23.53</v>
      </c>
    </row>
    <row r="2092" spans="1:1" x14ac:dyDescent="0.2">
      <c r="A2092" s="9" t="s">
        <v>27</v>
      </c>
    </row>
    <row r="2093" spans="1:1" x14ac:dyDescent="0.2">
      <c r="A2093" s="10" t="s">
        <v>25</v>
      </c>
    </row>
    <row r="2094" spans="1:1" x14ac:dyDescent="0.2">
      <c r="A2094" s="11" t="s">
        <v>42</v>
      </c>
    </row>
    <row r="2095" spans="1:1" x14ac:dyDescent="0.2">
      <c r="A2095" s="8">
        <v>23.97</v>
      </c>
    </row>
    <row r="2096" spans="1:1" x14ac:dyDescent="0.2">
      <c r="A2096" s="9" t="s">
        <v>38</v>
      </c>
    </row>
    <row r="2097" spans="1:1" x14ac:dyDescent="0.2">
      <c r="A2097" s="10" t="s">
        <v>54</v>
      </c>
    </row>
    <row r="2098" spans="1:1" x14ac:dyDescent="0.2">
      <c r="A2098" s="11" t="s">
        <v>89</v>
      </c>
    </row>
    <row r="2099" spans="1:1" x14ac:dyDescent="0.2">
      <c r="A2099" s="8">
        <v>24.59</v>
      </c>
    </row>
    <row r="2100" spans="1:1" x14ac:dyDescent="0.2">
      <c r="A2100" s="9" t="s">
        <v>27</v>
      </c>
    </row>
    <row r="2101" spans="1:1" x14ac:dyDescent="0.2">
      <c r="A2101" s="10" t="s">
        <v>54</v>
      </c>
    </row>
    <row r="2102" spans="1:1" x14ac:dyDescent="0.2">
      <c r="A2102" s="11" t="s">
        <v>28</v>
      </c>
    </row>
    <row r="2103" spans="1:1" x14ac:dyDescent="0.2">
      <c r="A2103" s="8">
        <v>25.04</v>
      </c>
    </row>
    <row r="2104" spans="1:1" x14ac:dyDescent="0.2">
      <c r="A2104" s="9" t="s">
        <v>32</v>
      </c>
    </row>
    <row r="2105" spans="1:1" x14ac:dyDescent="0.2">
      <c r="A2105" s="10" t="s">
        <v>63</v>
      </c>
    </row>
    <row r="2106" spans="1:1" x14ac:dyDescent="0.2">
      <c r="A2106" s="11" t="s">
        <v>33</v>
      </c>
    </row>
    <row r="2107" spans="1:1" x14ac:dyDescent="0.2">
      <c r="A2107" s="8">
        <v>25.2</v>
      </c>
    </row>
    <row r="2108" spans="1:1" x14ac:dyDescent="0.2">
      <c r="A2108" s="9" t="s">
        <v>27</v>
      </c>
    </row>
    <row r="2109" spans="1:1" x14ac:dyDescent="0.2">
      <c r="A2109" s="10" t="s">
        <v>25</v>
      </c>
    </row>
    <row r="2110" spans="1:1" x14ac:dyDescent="0.2">
      <c r="A2110" s="11" t="s">
        <v>72</v>
      </c>
    </row>
    <row r="2111" spans="1:1" x14ac:dyDescent="0.2">
      <c r="A2111" s="8">
        <v>25.76</v>
      </c>
    </row>
    <row r="2112" spans="1:1" x14ac:dyDescent="0.2">
      <c r="A2112" s="9" t="s">
        <v>27</v>
      </c>
    </row>
    <row r="2113" spans="1:1" x14ac:dyDescent="0.2">
      <c r="A2113" s="10" t="s">
        <v>25</v>
      </c>
    </row>
    <row r="2114" spans="1:1" x14ac:dyDescent="0.2">
      <c r="A2114" s="11" t="s">
        <v>51</v>
      </c>
    </row>
    <row r="2115" spans="1:1" x14ac:dyDescent="0.2">
      <c r="A2115" s="8">
        <v>26.66</v>
      </c>
    </row>
    <row r="2116" spans="1:1" x14ac:dyDescent="0.2">
      <c r="A2116" s="9" t="s">
        <v>27</v>
      </c>
    </row>
    <row r="2117" spans="1:1" x14ac:dyDescent="0.2">
      <c r="A2117" s="10" t="s">
        <v>63</v>
      </c>
    </row>
    <row r="2118" spans="1:1" x14ac:dyDescent="0.2">
      <c r="A2118" s="11" t="s">
        <v>28</v>
      </c>
    </row>
    <row r="2119" spans="1:1" x14ac:dyDescent="0.2">
      <c r="A2119" s="8">
        <v>28.55</v>
      </c>
    </row>
    <row r="2120" spans="1:1" x14ac:dyDescent="0.2">
      <c r="A2120" s="9" t="s">
        <v>27</v>
      </c>
    </row>
    <row r="2121" spans="1:1" x14ac:dyDescent="0.2">
      <c r="A2121" s="10" t="s">
        <v>63</v>
      </c>
    </row>
    <row r="2122" spans="1:1" x14ac:dyDescent="0.2">
      <c r="A2122" s="11" t="s">
        <v>61</v>
      </c>
    </row>
    <row r="2123" spans="1:1" x14ac:dyDescent="0.2">
      <c r="A2123" s="8">
        <v>29.17</v>
      </c>
    </row>
    <row r="2124" spans="1:1" x14ac:dyDescent="0.2">
      <c r="A2124" s="9" t="s">
        <v>27</v>
      </c>
    </row>
    <row r="2125" spans="1:1" x14ac:dyDescent="0.2">
      <c r="A2125" s="10" t="s">
        <v>54</v>
      </c>
    </row>
    <row r="2126" spans="1:1" x14ac:dyDescent="0.2">
      <c r="A2126" s="11" t="s">
        <v>28</v>
      </c>
    </row>
    <row r="2127" spans="1:1" x14ac:dyDescent="0.2">
      <c r="A2127" s="8">
        <v>29.24</v>
      </c>
    </row>
    <row r="2128" spans="1:1" x14ac:dyDescent="0.2">
      <c r="A2128" s="9" t="s">
        <v>38</v>
      </c>
    </row>
    <row r="2129" spans="1:1" x14ac:dyDescent="0.2">
      <c r="A2129" s="10" t="s">
        <v>25</v>
      </c>
    </row>
    <row r="2130" spans="1:1" x14ac:dyDescent="0.2">
      <c r="A2130" s="11" t="s">
        <v>89</v>
      </c>
    </row>
    <row r="2131" spans="1:1" x14ac:dyDescent="0.2">
      <c r="A2131" s="8">
        <v>29.98</v>
      </c>
    </row>
    <row r="2132" spans="1:1" x14ac:dyDescent="0.2">
      <c r="A2132" s="9" t="s">
        <v>32</v>
      </c>
    </row>
    <row r="2133" spans="1:1" x14ac:dyDescent="0.2">
      <c r="A2133" s="10" t="s">
        <v>54</v>
      </c>
    </row>
    <row r="2134" spans="1:1" x14ac:dyDescent="0.2">
      <c r="A2134" s="11" t="s">
        <v>33</v>
      </c>
    </row>
    <row r="2135" spans="1:1" x14ac:dyDescent="0.2">
      <c r="A2135" s="8">
        <v>30.76</v>
      </c>
    </row>
    <row r="2136" spans="1:1" x14ac:dyDescent="0.2">
      <c r="A2136" s="9" t="s">
        <v>27</v>
      </c>
    </row>
    <row r="2137" spans="1:1" x14ac:dyDescent="0.2">
      <c r="A2137" s="10" t="s">
        <v>25</v>
      </c>
    </row>
    <row r="2138" spans="1:1" x14ac:dyDescent="0.2">
      <c r="A2138" s="11" t="s">
        <v>61</v>
      </c>
    </row>
    <row r="2139" spans="1:1" x14ac:dyDescent="0.2">
      <c r="A2139" s="8">
        <v>31.17</v>
      </c>
    </row>
    <row r="2140" spans="1:1" x14ac:dyDescent="0.2">
      <c r="A2140" s="9" t="s">
        <v>27</v>
      </c>
    </row>
    <row r="2141" spans="1:1" x14ac:dyDescent="0.2">
      <c r="A2141" s="10" t="s">
        <v>25</v>
      </c>
    </row>
    <row r="2142" spans="1:1" x14ac:dyDescent="0.2">
      <c r="A2142" s="11" t="s">
        <v>28</v>
      </c>
    </row>
    <row r="2143" spans="1:1" x14ac:dyDescent="0.2">
      <c r="A2143" s="8">
        <v>31.94</v>
      </c>
    </row>
    <row r="2144" spans="1:1" x14ac:dyDescent="0.2">
      <c r="A2144" s="9" t="s">
        <v>27</v>
      </c>
    </row>
    <row r="2145" spans="1:1" x14ac:dyDescent="0.2">
      <c r="A2145" s="10" t="s">
        <v>54</v>
      </c>
    </row>
    <row r="2146" spans="1:1" x14ac:dyDescent="0.2">
      <c r="A2146" s="11" t="s">
        <v>42</v>
      </c>
    </row>
    <row r="2147" spans="1:1" x14ac:dyDescent="0.2">
      <c r="A2147" s="8">
        <v>32.340000000000003</v>
      </c>
    </row>
    <row r="2148" spans="1:1" x14ac:dyDescent="0.2">
      <c r="A2148" s="9" t="s">
        <v>27</v>
      </c>
    </row>
    <row r="2149" spans="1:1" x14ac:dyDescent="0.2">
      <c r="A2149" s="10" t="s">
        <v>25</v>
      </c>
    </row>
    <row r="2150" spans="1:1" x14ac:dyDescent="0.2">
      <c r="A2150" s="11" t="s">
        <v>28</v>
      </c>
    </row>
    <row r="2151" spans="1:1" x14ac:dyDescent="0.2">
      <c r="A2151" s="8">
        <v>32.44</v>
      </c>
    </row>
    <row r="2152" spans="1:1" x14ac:dyDescent="0.2">
      <c r="A2152" s="9" t="s">
        <v>27</v>
      </c>
    </row>
    <row r="2153" spans="1:1" x14ac:dyDescent="0.2">
      <c r="A2153" s="10" t="s">
        <v>25</v>
      </c>
    </row>
    <row r="2154" spans="1:1" x14ac:dyDescent="0.2">
      <c r="A2154" s="11" t="s">
        <v>42</v>
      </c>
    </row>
    <row r="2155" spans="1:1" x14ac:dyDescent="0.2">
      <c r="A2155" s="8">
        <v>32.68</v>
      </c>
    </row>
    <row r="2156" spans="1:1" x14ac:dyDescent="0.2">
      <c r="A2156" s="9" t="s">
        <v>27</v>
      </c>
    </row>
    <row r="2157" spans="1:1" x14ac:dyDescent="0.2">
      <c r="A2157" s="10" t="s">
        <v>25</v>
      </c>
    </row>
    <row r="2158" spans="1:1" x14ac:dyDescent="0.2">
      <c r="A2158" s="11" t="s">
        <v>48</v>
      </c>
    </row>
    <row r="2159" spans="1:1" x14ac:dyDescent="0.2">
      <c r="A2159" s="8">
        <v>32.75</v>
      </c>
    </row>
    <row r="2160" spans="1:1" x14ac:dyDescent="0.2">
      <c r="A2160" s="9" t="s">
        <v>38</v>
      </c>
    </row>
    <row r="2161" spans="1:1" x14ac:dyDescent="0.2">
      <c r="A2161" s="10" t="s">
        <v>63</v>
      </c>
    </row>
    <row r="2162" spans="1:1" x14ac:dyDescent="0.2">
      <c r="A2162" s="11" t="s">
        <v>39</v>
      </c>
    </row>
    <row r="2163" spans="1:1" x14ac:dyDescent="0.2">
      <c r="A2163" s="8">
        <v>33.770000000000003</v>
      </c>
    </row>
    <row r="2164" spans="1:1" x14ac:dyDescent="0.2">
      <c r="A2164" s="9" t="s">
        <v>38</v>
      </c>
    </row>
    <row r="2165" spans="1:1" x14ac:dyDescent="0.2">
      <c r="A2165" s="10" t="s">
        <v>25</v>
      </c>
    </row>
    <row r="2166" spans="1:1" x14ac:dyDescent="0.2">
      <c r="A2166" s="11" t="s">
        <v>89</v>
      </c>
    </row>
    <row r="2167" spans="1:1" x14ac:dyDescent="0.2">
      <c r="A2167" s="8">
        <v>35.29</v>
      </c>
    </row>
    <row r="2168" spans="1:1" x14ac:dyDescent="0.2">
      <c r="A2168" s="9" t="s">
        <v>38</v>
      </c>
    </row>
    <row r="2169" spans="1:1" x14ac:dyDescent="0.2">
      <c r="A2169" s="10" t="s">
        <v>54</v>
      </c>
    </row>
    <row r="2170" spans="1:1" x14ac:dyDescent="0.2">
      <c r="A2170" s="11" t="s">
        <v>58</v>
      </c>
    </row>
    <row r="2171" spans="1:1" x14ac:dyDescent="0.2">
      <c r="A2171" s="8">
        <v>36.020000000000003</v>
      </c>
    </row>
    <row r="2172" spans="1:1" x14ac:dyDescent="0.2">
      <c r="A2172" s="9" t="s">
        <v>27</v>
      </c>
    </row>
    <row r="2173" spans="1:1" x14ac:dyDescent="0.2">
      <c r="A2173" s="10" t="s">
        <v>25</v>
      </c>
    </row>
    <row r="2174" spans="1:1" x14ac:dyDescent="0.2">
      <c r="A2174" s="11" t="s">
        <v>61</v>
      </c>
    </row>
    <row r="2175" spans="1:1" x14ac:dyDescent="0.2">
      <c r="A2175" s="8">
        <v>38.06</v>
      </c>
    </row>
    <row r="2176" spans="1:1" x14ac:dyDescent="0.2">
      <c r="A2176" s="9" t="s">
        <v>32</v>
      </c>
    </row>
    <row r="2177" spans="1:1" x14ac:dyDescent="0.2">
      <c r="A2177" s="10" t="s">
        <v>54</v>
      </c>
    </row>
    <row r="2178" spans="1:1" x14ac:dyDescent="0.2">
      <c r="A2178" s="11" t="s">
        <v>33</v>
      </c>
    </row>
    <row r="2179" spans="1:1" x14ac:dyDescent="0.2">
      <c r="A2179" s="8">
        <v>38.08</v>
      </c>
    </row>
    <row r="2180" spans="1:1" x14ac:dyDescent="0.2">
      <c r="A2180" s="9" t="s">
        <v>27</v>
      </c>
    </row>
    <row r="2181" spans="1:1" x14ac:dyDescent="0.2">
      <c r="A2181" s="10" t="s">
        <v>25</v>
      </c>
    </row>
    <row r="2182" spans="1:1" x14ac:dyDescent="0.2">
      <c r="A2182" s="11" t="s">
        <v>48</v>
      </c>
    </row>
    <row r="2183" spans="1:1" x14ac:dyDescent="0.2">
      <c r="A2183" s="8">
        <v>38.229999999999997</v>
      </c>
    </row>
    <row r="2184" spans="1:1" x14ac:dyDescent="0.2">
      <c r="A2184" s="9" t="s">
        <v>27</v>
      </c>
    </row>
    <row r="2185" spans="1:1" x14ac:dyDescent="0.2">
      <c r="A2185" s="10" t="s">
        <v>166</v>
      </c>
    </row>
    <row r="2186" spans="1:1" x14ac:dyDescent="0.2">
      <c r="A2186" s="11" t="s">
        <v>66</v>
      </c>
    </row>
    <row r="2187" spans="1:1" x14ac:dyDescent="0.2">
      <c r="A2187" s="8">
        <v>39.19</v>
      </c>
    </row>
    <row r="2188" spans="1:1" x14ac:dyDescent="0.2">
      <c r="A2188" s="9" t="s">
        <v>27</v>
      </c>
    </row>
    <row r="2189" spans="1:1" x14ac:dyDescent="0.2">
      <c r="A2189" s="10" t="s">
        <v>25</v>
      </c>
    </row>
    <row r="2190" spans="1:1" x14ac:dyDescent="0.2">
      <c r="A2190" s="11" t="s">
        <v>61</v>
      </c>
    </row>
    <row r="2191" spans="1:1" x14ac:dyDescent="0.2">
      <c r="A2191" s="8">
        <v>39.630000000000003</v>
      </c>
    </row>
    <row r="2192" spans="1:1" x14ac:dyDescent="0.2">
      <c r="A2192" s="9" t="s">
        <v>27</v>
      </c>
    </row>
    <row r="2193" spans="1:1" x14ac:dyDescent="0.2">
      <c r="A2193" s="10" t="s">
        <v>63</v>
      </c>
    </row>
    <row r="2194" spans="1:1" x14ac:dyDescent="0.2">
      <c r="A2194" s="11" t="s">
        <v>48</v>
      </c>
    </row>
    <row r="2195" spans="1:1" x14ac:dyDescent="0.2">
      <c r="A2195" s="8">
        <v>39.69</v>
      </c>
    </row>
    <row r="2196" spans="1:1" x14ac:dyDescent="0.2">
      <c r="A2196" s="9" t="s">
        <v>27</v>
      </c>
    </row>
    <row r="2197" spans="1:1" x14ac:dyDescent="0.2">
      <c r="A2197" s="10" t="s">
        <v>25</v>
      </c>
    </row>
    <row r="2198" spans="1:1" x14ac:dyDescent="0.2">
      <c r="A2198" s="11" t="s">
        <v>61</v>
      </c>
    </row>
    <row r="2199" spans="1:1" x14ac:dyDescent="0.2">
      <c r="A2199" s="8">
        <v>39.909999999999997</v>
      </c>
    </row>
    <row r="2200" spans="1:1" x14ac:dyDescent="0.2">
      <c r="A2200" s="9" t="s">
        <v>27</v>
      </c>
    </row>
    <row r="2201" spans="1:1" x14ac:dyDescent="0.2">
      <c r="A2201" s="10" t="s">
        <v>54</v>
      </c>
    </row>
    <row r="2202" spans="1:1" x14ac:dyDescent="0.2">
      <c r="A2202" s="11" t="s">
        <v>61</v>
      </c>
    </row>
    <row r="2203" spans="1:1" x14ac:dyDescent="0.2">
      <c r="A2203" s="8">
        <v>39.979999999999997</v>
      </c>
    </row>
    <row r="2204" spans="1:1" x14ac:dyDescent="0.2">
      <c r="A2204" s="9" t="s">
        <v>27</v>
      </c>
    </row>
    <row r="2205" spans="1:1" x14ac:dyDescent="0.2">
      <c r="A2205" s="10" t="s">
        <v>54</v>
      </c>
    </row>
    <row r="2206" spans="1:1" x14ac:dyDescent="0.2">
      <c r="A2206" s="11" t="s">
        <v>61</v>
      </c>
    </row>
    <row r="2207" spans="1:1" x14ac:dyDescent="0.2">
      <c r="A2207" s="8">
        <v>41.33</v>
      </c>
    </row>
    <row r="2208" spans="1:1" x14ac:dyDescent="0.2">
      <c r="A2208" s="9" t="s">
        <v>27</v>
      </c>
    </row>
    <row r="2209" spans="1:1" x14ac:dyDescent="0.2">
      <c r="A2209" s="10" t="s">
        <v>25</v>
      </c>
    </row>
    <row r="2210" spans="1:1" x14ac:dyDescent="0.2">
      <c r="A2210" s="11" t="s">
        <v>61</v>
      </c>
    </row>
    <row r="2211" spans="1:1" x14ac:dyDescent="0.2">
      <c r="A2211" s="8">
        <v>43</v>
      </c>
    </row>
    <row r="2212" spans="1:1" x14ac:dyDescent="0.2">
      <c r="A2212" s="9" t="s">
        <v>27</v>
      </c>
    </row>
    <row r="2213" spans="1:1" x14ac:dyDescent="0.2">
      <c r="A2213" s="10" t="s">
        <v>25</v>
      </c>
    </row>
    <row r="2214" spans="1:1" x14ac:dyDescent="0.2">
      <c r="A2214" s="11" t="s">
        <v>28</v>
      </c>
    </row>
    <row r="2215" spans="1:1" x14ac:dyDescent="0.2">
      <c r="A2215" s="8">
        <v>43.23</v>
      </c>
    </row>
    <row r="2216" spans="1:1" x14ac:dyDescent="0.2">
      <c r="A2216" s="9" t="s">
        <v>27</v>
      </c>
    </row>
    <row r="2217" spans="1:1" x14ac:dyDescent="0.2">
      <c r="A2217" s="10" t="s">
        <v>25</v>
      </c>
    </row>
    <row r="2218" spans="1:1" x14ac:dyDescent="0.2">
      <c r="A2218" s="11" t="s">
        <v>61</v>
      </c>
    </row>
    <row r="2219" spans="1:1" x14ac:dyDescent="0.2">
      <c r="A2219" s="8">
        <v>43.97</v>
      </c>
    </row>
    <row r="2220" spans="1:1" x14ac:dyDescent="0.2">
      <c r="A2220" s="9" t="s">
        <v>27</v>
      </c>
    </row>
    <row r="2221" spans="1:1" x14ac:dyDescent="0.2">
      <c r="A2221" s="10" t="s">
        <v>25</v>
      </c>
    </row>
    <row r="2222" spans="1:1" x14ac:dyDescent="0.2">
      <c r="A2222" s="11" t="s">
        <v>46</v>
      </c>
    </row>
    <row r="2223" spans="1:1" x14ac:dyDescent="0.2">
      <c r="A2223" s="8">
        <v>44.1</v>
      </c>
    </row>
    <row r="2224" spans="1:1" x14ac:dyDescent="0.2">
      <c r="A2224" s="9" t="s">
        <v>27</v>
      </c>
    </row>
    <row r="2225" spans="1:1" x14ac:dyDescent="0.2">
      <c r="A2225" s="10" t="s">
        <v>63</v>
      </c>
    </row>
    <row r="2226" spans="1:1" x14ac:dyDescent="0.2">
      <c r="A2226" s="11" t="s">
        <v>51</v>
      </c>
    </row>
    <row r="2227" spans="1:1" x14ac:dyDescent="0.2">
      <c r="A2227" s="8">
        <v>44.71</v>
      </c>
    </row>
    <row r="2228" spans="1:1" x14ac:dyDescent="0.2">
      <c r="A2228" s="9" t="s">
        <v>32</v>
      </c>
    </row>
    <row r="2229" spans="1:1" x14ac:dyDescent="0.2">
      <c r="A2229" s="10" t="s">
        <v>25</v>
      </c>
    </row>
    <row r="2230" spans="1:1" x14ac:dyDescent="0.2">
      <c r="A2230" s="11" t="s">
        <v>33</v>
      </c>
    </row>
    <row r="2231" spans="1:1" x14ac:dyDescent="0.2">
      <c r="A2231" s="8">
        <v>45</v>
      </c>
    </row>
    <row r="2232" spans="1:1" x14ac:dyDescent="0.2">
      <c r="A2232" s="9" t="s">
        <v>27</v>
      </c>
    </row>
    <row r="2233" spans="1:1" x14ac:dyDescent="0.2">
      <c r="A2233" s="10" t="s">
        <v>25</v>
      </c>
    </row>
    <row r="2234" spans="1:1" x14ac:dyDescent="0.2">
      <c r="A2234" s="11" t="s">
        <v>28</v>
      </c>
    </row>
    <row r="2235" spans="1:1" x14ac:dyDescent="0.2">
      <c r="A2235" s="8">
        <v>45.83</v>
      </c>
    </row>
    <row r="2236" spans="1:1" x14ac:dyDescent="0.2">
      <c r="A2236" s="9" t="s">
        <v>32</v>
      </c>
    </row>
    <row r="2237" spans="1:1" x14ac:dyDescent="0.2">
      <c r="A2237" s="10" t="s">
        <v>25</v>
      </c>
    </row>
    <row r="2238" spans="1:1" x14ac:dyDescent="0.2">
      <c r="A2238" s="11" t="s">
        <v>33</v>
      </c>
    </row>
    <row r="2239" spans="1:1" x14ac:dyDescent="0.2">
      <c r="A2239" s="8">
        <v>46.01</v>
      </c>
    </row>
    <row r="2240" spans="1:1" x14ac:dyDescent="0.2">
      <c r="A2240" s="9" t="s">
        <v>32</v>
      </c>
    </row>
    <row r="2241" spans="1:1" x14ac:dyDescent="0.2">
      <c r="A2241" s="10" t="s">
        <v>54</v>
      </c>
    </row>
    <row r="2242" spans="1:1" x14ac:dyDescent="0.2">
      <c r="A2242" s="11" t="s">
        <v>33</v>
      </c>
    </row>
    <row r="2243" spans="1:1" x14ac:dyDescent="0.2">
      <c r="A2243" s="8">
        <v>46.49</v>
      </c>
    </row>
    <row r="2244" spans="1:1" x14ac:dyDescent="0.2">
      <c r="A2244" s="9" t="s">
        <v>27</v>
      </c>
    </row>
    <row r="2245" spans="1:1" x14ac:dyDescent="0.2">
      <c r="A2245" s="10" t="s">
        <v>25</v>
      </c>
    </row>
    <row r="2246" spans="1:1" x14ac:dyDescent="0.2">
      <c r="A2246" s="11" t="s">
        <v>42</v>
      </c>
    </row>
    <row r="2247" spans="1:1" x14ac:dyDescent="0.2">
      <c r="A2247" s="8">
        <v>46.74</v>
      </c>
    </row>
    <row r="2248" spans="1:1" x14ac:dyDescent="0.2">
      <c r="A2248" s="9" t="s">
        <v>32</v>
      </c>
    </row>
    <row r="2249" spans="1:1" x14ac:dyDescent="0.2">
      <c r="A2249" s="10" t="s">
        <v>25</v>
      </c>
    </row>
    <row r="2250" spans="1:1" x14ac:dyDescent="0.2">
      <c r="A2250" s="11" t="s">
        <v>33</v>
      </c>
    </row>
    <row r="2251" spans="1:1" x14ac:dyDescent="0.2">
      <c r="A2251" s="8">
        <v>47.14</v>
      </c>
    </row>
    <row r="2252" spans="1:1" x14ac:dyDescent="0.2">
      <c r="A2252" s="9" t="s">
        <v>27</v>
      </c>
    </row>
    <row r="2253" spans="1:1" x14ac:dyDescent="0.2">
      <c r="A2253" s="10" t="s">
        <v>25</v>
      </c>
    </row>
    <row r="2254" spans="1:1" x14ac:dyDescent="0.2">
      <c r="A2254" s="11" t="s">
        <v>28</v>
      </c>
    </row>
    <row r="2255" spans="1:1" x14ac:dyDescent="0.2">
      <c r="A2255" s="8">
        <v>48.25</v>
      </c>
    </row>
    <row r="2256" spans="1:1" x14ac:dyDescent="0.2">
      <c r="A2256" s="9" t="s">
        <v>27</v>
      </c>
    </row>
    <row r="2257" spans="1:1" x14ac:dyDescent="0.2">
      <c r="A2257" s="10" t="s">
        <v>54</v>
      </c>
    </row>
    <row r="2258" spans="1:1" x14ac:dyDescent="0.2">
      <c r="A2258" s="11" t="s">
        <v>61</v>
      </c>
    </row>
    <row r="2259" spans="1:1" x14ac:dyDescent="0.2">
      <c r="A2259" s="8">
        <v>48.76</v>
      </c>
    </row>
    <row r="2260" spans="1:1" x14ac:dyDescent="0.2">
      <c r="A2260" s="9" t="s">
        <v>27</v>
      </c>
    </row>
    <row r="2261" spans="1:1" x14ac:dyDescent="0.2">
      <c r="A2261" s="10" t="s">
        <v>25</v>
      </c>
    </row>
    <row r="2262" spans="1:1" x14ac:dyDescent="0.2">
      <c r="A2262" s="11" t="s">
        <v>48</v>
      </c>
    </row>
    <row r="2263" spans="1:1" x14ac:dyDescent="0.2">
      <c r="A2263" s="8">
        <v>49.66</v>
      </c>
    </row>
    <row r="2264" spans="1:1" x14ac:dyDescent="0.2">
      <c r="A2264" s="9" t="s">
        <v>27</v>
      </c>
    </row>
    <row r="2265" spans="1:1" x14ac:dyDescent="0.2">
      <c r="A2265" s="10" t="s">
        <v>25</v>
      </c>
    </row>
    <row r="2266" spans="1:1" x14ac:dyDescent="0.2">
      <c r="A2266" s="11" t="s">
        <v>48</v>
      </c>
    </row>
    <row r="2267" spans="1:1" x14ac:dyDescent="0.2">
      <c r="A2267" s="8">
        <v>49.79</v>
      </c>
    </row>
    <row r="2268" spans="1:1" x14ac:dyDescent="0.2">
      <c r="A2268" s="9" t="s">
        <v>38</v>
      </c>
    </row>
    <row r="2269" spans="1:1" x14ac:dyDescent="0.2">
      <c r="A2269" s="10" t="s">
        <v>63</v>
      </c>
    </row>
    <row r="2270" spans="1:1" x14ac:dyDescent="0.2">
      <c r="A2270" s="11" t="s">
        <v>39</v>
      </c>
    </row>
    <row r="2271" spans="1:1" x14ac:dyDescent="0.2">
      <c r="A2271" s="8">
        <v>49.85</v>
      </c>
    </row>
    <row r="2272" spans="1:1" x14ac:dyDescent="0.2">
      <c r="A2272" s="9" t="s">
        <v>32</v>
      </c>
    </row>
    <row r="2273" spans="1:1" x14ac:dyDescent="0.2">
      <c r="A2273" s="10" t="s">
        <v>54</v>
      </c>
    </row>
    <row r="2274" spans="1:1" x14ac:dyDescent="0.2">
      <c r="A2274" s="11" t="s">
        <v>33</v>
      </c>
    </row>
    <row r="2275" spans="1:1" x14ac:dyDescent="0.2">
      <c r="A2275" s="8">
        <v>51.29</v>
      </c>
    </row>
    <row r="2276" spans="1:1" x14ac:dyDescent="0.2">
      <c r="A2276" s="9" t="s">
        <v>27</v>
      </c>
    </row>
    <row r="2277" spans="1:1" x14ac:dyDescent="0.2">
      <c r="A2277" s="10" t="s">
        <v>25</v>
      </c>
    </row>
    <row r="2278" spans="1:1" x14ac:dyDescent="0.2">
      <c r="A2278" s="11" t="s">
        <v>42</v>
      </c>
    </row>
    <row r="2279" spans="1:1" x14ac:dyDescent="0.2">
      <c r="A2279" s="8">
        <v>52.59</v>
      </c>
    </row>
    <row r="2280" spans="1:1" x14ac:dyDescent="0.2">
      <c r="A2280" s="9" t="s">
        <v>27</v>
      </c>
    </row>
    <row r="2281" spans="1:1" x14ac:dyDescent="0.2">
      <c r="A2281" s="10" t="s">
        <v>25</v>
      </c>
    </row>
    <row r="2282" spans="1:1" x14ac:dyDescent="0.2">
      <c r="A2282" s="11" t="s">
        <v>48</v>
      </c>
    </row>
    <row r="2283" spans="1:1" x14ac:dyDescent="0.2">
      <c r="A2283" s="8">
        <v>54.9</v>
      </c>
    </row>
    <row r="2284" spans="1:1" x14ac:dyDescent="0.2">
      <c r="A2284" s="9" t="s">
        <v>27</v>
      </c>
    </row>
    <row r="2285" spans="1:1" x14ac:dyDescent="0.2">
      <c r="A2285" s="10" t="s">
        <v>63</v>
      </c>
    </row>
    <row r="2286" spans="1:1" x14ac:dyDescent="0.2">
      <c r="A2286" s="11" t="s">
        <v>48</v>
      </c>
    </row>
    <row r="2287" spans="1:1" x14ac:dyDescent="0.2">
      <c r="A2287" s="8">
        <v>58.23</v>
      </c>
    </row>
    <row r="2288" spans="1:1" x14ac:dyDescent="0.2">
      <c r="A2288" s="9" t="s">
        <v>27</v>
      </c>
    </row>
    <row r="2289" spans="1:1" x14ac:dyDescent="0.2">
      <c r="A2289" s="10" t="s">
        <v>166</v>
      </c>
    </row>
    <row r="2290" spans="1:1" x14ac:dyDescent="0.2">
      <c r="A2290" s="11" t="s">
        <v>48</v>
      </c>
    </row>
    <row r="2291" spans="1:1" x14ac:dyDescent="0.2">
      <c r="A2291" s="8">
        <v>58.84</v>
      </c>
    </row>
    <row r="2292" spans="1:1" x14ac:dyDescent="0.2">
      <c r="A2292" s="9" t="s">
        <v>32</v>
      </c>
    </row>
    <row r="2293" spans="1:1" x14ac:dyDescent="0.2">
      <c r="A2293" s="10" t="s">
        <v>63</v>
      </c>
    </row>
    <row r="2294" spans="1:1" x14ac:dyDescent="0.2">
      <c r="A2294" s="11" t="s">
        <v>33</v>
      </c>
    </row>
    <row r="2295" spans="1:1" x14ac:dyDescent="0.2">
      <c r="A2295" s="8">
        <v>60.06</v>
      </c>
    </row>
    <row r="2296" spans="1:1" x14ac:dyDescent="0.2">
      <c r="A2296" s="9" t="s">
        <v>27</v>
      </c>
    </row>
    <row r="2297" spans="1:1" x14ac:dyDescent="0.2">
      <c r="A2297" s="10" t="s">
        <v>25</v>
      </c>
    </row>
    <row r="2298" spans="1:1" x14ac:dyDescent="0.2">
      <c r="A2298" s="11" t="s">
        <v>28</v>
      </c>
    </row>
    <row r="2299" spans="1:1" x14ac:dyDescent="0.2">
      <c r="A2299" s="8">
        <v>60.27</v>
      </c>
    </row>
    <row r="2300" spans="1:1" x14ac:dyDescent="0.2">
      <c r="A2300" s="9" t="s">
        <v>27</v>
      </c>
    </row>
    <row r="2301" spans="1:1" x14ac:dyDescent="0.2">
      <c r="A2301" s="10" t="s">
        <v>54</v>
      </c>
    </row>
    <row r="2302" spans="1:1" x14ac:dyDescent="0.2">
      <c r="A2302" s="11" t="s">
        <v>48</v>
      </c>
    </row>
    <row r="2303" spans="1:1" x14ac:dyDescent="0.2">
      <c r="A2303" s="8">
        <v>60.29</v>
      </c>
    </row>
    <row r="2304" spans="1:1" x14ac:dyDescent="0.2">
      <c r="A2304" s="9" t="s">
        <v>27</v>
      </c>
    </row>
    <row r="2305" spans="1:1" x14ac:dyDescent="0.2">
      <c r="A2305" s="10" t="s">
        <v>25</v>
      </c>
    </row>
    <row r="2306" spans="1:1" x14ac:dyDescent="0.2">
      <c r="A2306" s="11" t="s">
        <v>61</v>
      </c>
    </row>
    <row r="2307" spans="1:1" x14ac:dyDescent="0.2">
      <c r="A2307" s="8">
        <v>61</v>
      </c>
    </row>
    <row r="2308" spans="1:1" x14ac:dyDescent="0.2">
      <c r="A2308" s="9" t="s">
        <v>38</v>
      </c>
    </row>
    <row r="2309" spans="1:1" x14ac:dyDescent="0.2">
      <c r="A2309" s="10" t="s">
        <v>25</v>
      </c>
    </row>
    <row r="2310" spans="1:1" x14ac:dyDescent="0.2">
      <c r="A2310" s="11" t="s">
        <v>89</v>
      </c>
    </row>
    <row r="2311" spans="1:1" x14ac:dyDescent="0.2">
      <c r="A2311" s="8">
        <v>61.57</v>
      </c>
    </row>
    <row r="2312" spans="1:1" x14ac:dyDescent="0.2">
      <c r="A2312" s="9" t="s">
        <v>27</v>
      </c>
    </row>
    <row r="2313" spans="1:1" x14ac:dyDescent="0.2">
      <c r="A2313" s="10" t="s">
        <v>25</v>
      </c>
    </row>
    <row r="2314" spans="1:1" x14ac:dyDescent="0.2">
      <c r="A2314" s="11" t="s">
        <v>66</v>
      </c>
    </row>
    <row r="2315" spans="1:1" x14ac:dyDescent="0.2">
      <c r="A2315" s="8">
        <v>64.010000000000005</v>
      </c>
    </row>
    <row r="2316" spans="1:1" x14ac:dyDescent="0.2">
      <c r="A2316" s="9" t="s">
        <v>27</v>
      </c>
    </row>
    <row r="2317" spans="1:1" x14ac:dyDescent="0.2">
      <c r="A2317" s="10" t="s">
        <v>63</v>
      </c>
    </row>
    <row r="2318" spans="1:1" x14ac:dyDescent="0.2">
      <c r="A2318" s="11" t="s">
        <v>42</v>
      </c>
    </row>
    <row r="2319" spans="1:1" x14ac:dyDescent="0.2">
      <c r="A2319" s="8">
        <v>64.989999999999995</v>
      </c>
    </row>
    <row r="2320" spans="1:1" x14ac:dyDescent="0.2">
      <c r="A2320" s="9" t="s">
        <v>27</v>
      </c>
    </row>
    <row r="2321" spans="1:1" x14ac:dyDescent="0.2">
      <c r="A2321" s="10" t="s">
        <v>25</v>
      </c>
    </row>
    <row r="2322" spans="1:1" x14ac:dyDescent="0.2">
      <c r="A2322" s="11" t="s">
        <v>61</v>
      </c>
    </row>
    <row r="2323" spans="1:1" x14ac:dyDescent="0.2">
      <c r="A2323" s="8">
        <v>65.41</v>
      </c>
    </row>
    <row r="2324" spans="1:1" x14ac:dyDescent="0.2">
      <c r="A2324" s="9" t="s">
        <v>27</v>
      </c>
    </row>
    <row r="2325" spans="1:1" x14ac:dyDescent="0.2">
      <c r="A2325" s="10" t="s">
        <v>166</v>
      </c>
    </row>
    <row r="2326" spans="1:1" x14ac:dyDescent="0.2">
      <c r="A2326" s="11" t="s">
        <v>42</v>
      </c>
    </row>
    <row r="2327" spans="1:1" x14ac:dyDescent="0.2">
      <c r="A2327" s="8">
        <v>65.63</v>
      </c>
    </row>
    <row r="2328" spans="1:1" x14ac:dyDescent="0.2">
      <c r="A2328" s="9" t="s">
        <v>32</v>
      </c>
    </row>
    <row r="2329" spans="1:1" x14ac:dyDescent="0.2">
      <c r="A2329" s="10" t="s">
        <v>54</v>
      </c>
    </row>
    <row r="2330" spans="1:1" x14ac:dyDescent="0.2">
      <c r="A2330" s="11" t="s">
        <v>33</v>
      </c>
    </row>
    <row r="2331" spans="1:1" x14ac:dyDescent="0.2">
      <c r="A2331" s="8">
        <v>67.11</v>
      </c>
    </row>
    <row r="2332" spans="1:1" x14ac:dyDescent="0.2">
      <c r="A2332" s="9" t="s">
        <v>27</v>
      </c>
    </row>
    <row r="2333" spans="1:1" x14ac:dyDescent="0.2">
      <c r="A2333" s="10" t="s">
        <v>54</v>
      </c>
    </row>
    <row r="2334" spans="1:1" x14ac:dyDescent="0.2">
      <c r="A2334" s="11" t="s">
        <v>48</v>
      </c>
    </row>
    <row r="2335" spans="1:1" x14ac:dyDescent="0.2">
      <c r="A2335" s="8">
        <v>67.14</v>
      </c>
    </row>
    <row r="2336" spans="1:1" x14ac:dyDescent="0.2">
      <c r="A2336" s="9" t="s">
        <v>27</v>
      </c>
    </row>
    <row r="2337" spans="1:1" x14ac:dyDescent="0.2">
      <c r="A2337" s="10" t="s">
        <v>25</v>
      </c>
    </row>
    <row r="2338" spans="1:1" x14ac:dyDescent="0.2">
      <c r="A2338" s="11" t="s">
        <v>46</v>
      </c>
    </row>
    <row r="2339" spans="1:1" x14ac:dyDescent="0.2">
      <c r="A2339" s="8">
        <v>67.599999999999994</v>
      </c>
    </row>
    <row r="2340" spans="1:1" x14ac:dyDescent="0.2">
      <c r="A2340" s="9" t="s">
        <v>38</v>
      </c>
    </row>
    <row r="2341" spans="1:1" x14ac:dyDescent="0.2">
      <c r="A2341" s="10" t="s">
        <v>25</v>
      </c>
    </row>
    <row r="2342" spans="1:1" x14ac:dyDescent="0.2">
      <c r="A2342" s="11" t="s">
        <v>89</v>
      </c>
    </row>
    <row r="2343" spans="1:1" x14ac:dyDescent="0.2">
      <c r="A2343" s="8">
        <v>69.63</v>
      </c>
    </row>
    <row r="2344" spans="1:1" x14ac:dyDescent="0.2">
      <c r="A2344" s="9" t="s">
        <v>32</v>
      </c>
    </row>
    <row r="2345" spans="1:1" x14ac:dyDescent="0.2">
      <c r="A2345" s="10" t="s">
        <v>25</v>
      </c>
    </row>
    <row r="2346" spans="1:1" x14ac:dyDescent="0.2">
      <c r="A2346" s="11" t="s">
        <v>33</v>
      </c>
    </row>
    <row r="2347" spans="1:1" x14ac:dyDescent="0.2">
      <c r="A2347" s="8">
        <v>70.39</v>
      </c>
    </row>
    <row r="2348" spans="1:1" x14ac:dyDescent="0.2">
      <c r="A2348" s="9" t="s">
        <v>27</v>
      </c>
    </row>
    <row r="2349" spans="1:1" x14ac:dyDescent="0.2">
      <c r="A2349" s="10" t="s">
        <v>63</v>
      </c>
    </row>
    <row r="2350" spans="1:1" x14ac:dyDescent="0.2">
      <c r="A2350" s="11" t="s">
        <v>42</v>
      </c>
    </row>
    <row r="2351" spans="1:1" x14ac:dyDescent="0.2">
      <c r="A2351" s="8">
        <v>71.56</v>
      </c>
    </row>
    <row r="2352" spans="1:1" x14ac:dyDescent="0.2">
      <c r="A2352" s="9" t="s">
        <v>27</v>
      </c>
    </row>
    <row r="2353" spans="1:1" x14ac:dyDescent="0.2">
      <c r="A2353" s="10" t="s">
        <v>166</v>
      </c>
    </row>
    <row r="2354" spans="1:1" x14ac:dyDescent="0.2">
      <c r="A2354" s="11" t="s">
        <v>72</v>
      </c>
    </row>
    <row r="2355" spans="1:1" x14ac:dyDescent="0.2">
      <c r="A2355" s="8">
        <v>72.510000000000005</v>
      </c>
    </row>
    <row r="2356" spans="1:1" x14ac:dyDescent="0.2">
      <c r="A2356" s="9" t="s">
        <v>27</v>
      </c>
    </row>
    <row r="2357" spans="1:1" x14ac:dyDescent="0.2">
      <c r="A2357" s="10" t="s">
        <v>166</v>
      </c>
    </row>
    <row r="2358" spans="1:1" x14ac:dyDescent="0.2">
      <c r="A2358" s="11" t="s">
        <v>48</v>
      </c>
    </row>
    <row r="2359" spans="1:1" x14ac:dyDescent="0.2">
      <c r="A2359" s="8">
        <v>72.78</v>
      </c>
    </row>
    <row r="2360" spans="1:1" x14ac:dyDescent="0.2">
      <c r="A2360" s="9" t="s">
        <v>38</v>
      </c>
    </row>
    <row r="2361" spans="1:1" x14ac:dyDescent="0.2">
      <c r="A2361" s="10" t="s">
        <v>63</v>
      </c>
    </row>
    <row r="2362" spans="1:1" x14ac:dyDescent="0.2">
      <c r="A2362" s="11" t="s">
        <v>89</v>
      </c>
    </row>
    <row r="2363" spans="1:1" x14ac:dyDescent="0.2">
      <c r="A2363" s="8">
        <v>73.180000000000007</v>
      </c>
    </row>
    <row r="2364" spans="1:1" x14ac:dyDescent="0.2">
      <c r="A2364" s="9" t="s">
        <v>27</v>
      </c>
    </row>
    <row r="2365" spans="1:1" x14ac:dyDescent="0.2">
      <c r="A2365" s="10" t="s">
        <v>166</v>
      </c>
    </row>
    <row r="2366" spans="1:1" x14ac:dyDescent="0.2">
      <c r="A2366" s="11" t="s">
        <v>61</v>
      </c>
    </row>
    <row r="2367" spans="1:1" x14ac:dyDescent="0.2">
      <c r="A2367" s="8">
        <v>73.33</v>
      </c>
    </row>
    <row r="2368" spans="1:1" x14ac:dyDescent="0.2">
      <c r="A2368" s="9" t="s">
        <v>32</v>
      </c>
    </row>
    <row r="2369" spans="1:1" x14ac:dyDescent="0.2">
      <c r="A2369" s="10" t="s">
        <v>54</v>
      </c>
    </row>
    <row r="2370" spans="1:1" x14ac:dyDescent="0.2">
      <c r="A2370" s="11" t="s">
        <v>33</v>
      </c>
    </row>
    <row r="2371" spans="1:1" x14ac:dyDescent="0.2">
      <c r="A2371" s="8">
        <v>75.010000000000005</v>
      </c>
    </row>
    <row r="2372" spans="1:1" x14ac:dyDescent="0.2">
      <c r="A2372" s="9" t="s">
        <v>27</v>
      </c>
    </row>
    <row r="2373" spans="1:1" x14ac:dyDescent="0.2">
      <c r="A2373" s="10" t="s">
        <v>54</v>
      </c>
    </row>
    <row r="2374" spans="1:1" x14ac:dyDescent="0.2">
      <c r="A2374" s="11" t="s">
        <v>66</v>
      </c>
    </row>
    <row r="2375" spans="1:1" x14ac:dyDescent="0.2">
      <c r="A2375" s="8">
        <v>75.61</v>
      </c>
    </row>
    <row r="2376" spans="1:1" x14ac:dyDescent="0.2">
      <c r="A2376" s="9" t="s">
        <v>32</v>
      </c>
    </row>
    <row r="2377" spans="1:1" x14ac:dyDescent="0.2">
      <c r="A2377" s="10" t="s">
        <v>25</v>
      </c>
    </row>
    <row r="2378" spans="1:1" x14ac:dyDescent="0.2">
      <c r="A2378" s="11" t="s">
        <v>33</v>
      </c>
    </row>
    <row r="2379" spans="1:1" x14ac:dyDescent="0.2">
      <c r="A2379" s="8">
        <v>76.430000000000007</v>
      </c>
    </row>
    <row r="2380" spans="1:1" x14ac:dyDescent="0.2">
      <c r="A2380" s="9" t="s">
        <v>27</v>
      </c>
    </row>
    <row r="2381" spans="1:1" x14ac:dyDescent="0.2">
      <c r="A2381" s="10" t="s">
        <v>25</v>
      </c>
    </row>
    <row r="2382" spans="1:1" x14ac:dyDescent="0.2">
      <c r="A2382" s="11" t="s">
        <v>42</v>
      </c>
    </row>
    <row r="2383" spans="1:1" x14ac:dyDescent="0.2">
      <c r="A2383" s="8">
        <v>77.33</v>
      </c>
    </row>
    <row r="2384" spans="1:1" x14ac:dyDescent="0.2">
      <c r="A2384" s="9" t="s">
        <v>27</v>
      </c>
    </row>
    <row r="2385" spans="1:1" x14ac:dyDescent="0.2">
      <c r="A2385" s="10" t="s">
        <v>25</v>
      </c>
    </row>
    <row r="2386" spans="1:1" x14ac:dyDescent="0.2">
      <c r="A2386" s="11" t="s">
        <v>42</v>
      </c>
    </row>
    <row r="2387" spans="1:1" x14ac:dyDescent="0.2">
      <c r="A2387" s="8">
        <v>78.05</v>
      </c>
    </row>
    <row r="2388" spans="1:1" x14ac:dyDescent="0.2">
      <c r="A2388" s="9" t="s">
        <v>27</v>
      </c>
    </row>
    <row r="2389" spans="1:1" x14ac:dyDescent="0.2">
      <c r="A2389" s="10" t="s">
        <v>54</v>
      </c>
    </row>
    <row r="2390" spans="1:1" x14ac:dyDescent="0.2">
      <c r="A2390" s="11" t="s">
        <v>42</v>
      </c>
    </row>
    <row r="2391" spans="1:1" x14ac:dyDescent="0.2">
      <c r="A2391" s="8">
        <v>78.2</v>
      </c>
    </row>
    <row r="2392" spans="1:1" x14ac:dyDescent="0.2">
      <c r="A2392" s="9" t="s">
        <v>27</v>
      </c>
    </row>
    <row r="2393" spans="1:1" x14ac:dyDescent="0.2">
      <c r="A2393" s="10" t="s">
        <v>63</v>
      </c>
    </row>
    <row r="2394" spans="1:1" x14ac:dyDescent="0.2">
      <c r="A2394" s="11" t="s">
        <v>42</v>
      </c>
    </row>
    <row r="2395" spans="1:1" x14ac:dyDescent="0.2">
      <c r="A2395" s="8">
        <v>78.45</v>
      </c>
    </row>
    <row r="2396" spans="1:1" x14ac:dyDescent="0.2">
      <c r="A2396" s="9" t="s">
        <v>27</v>
      </c>
    </row>
    <row r="2397" spans="1:1" x14ac:dyDescent="0.2">
      <c r="A2397" s="10" t="s">
        <v>54</v>
      </c>
    </row>
    <row r="2398" spans="1:1" x14ac:dyDescent="0.2">
      <c r="A2398" s="11" t="s">
        <v>51</v>
      </c>
    </row>
    <row r="2399" spans="1:1" x14ac:dyDescent="0.2">
      <c r="A2399" s="8">
        <v>78.98</v>
      </c>
    </row>
    <row r="2400" spans="1:1" x14ac:dyDescent="0.2">
      <c r="A2400" s="9" t="s">
        <v>32</v>
      </c>
    </row>
    <row r="2401" spans="1:1" x14ac:dyDescent="0.2">
      <c r="A2401" s="10" t="s">
        <v>25</v>
      </c>
    </row>
    <row r="2402" spans="1:1" x14ac:dyDescent="0.2">
      <c r="A2402" s="11" t="s">
        <v>33</v>
      </c>
    </row>
    <row r="2403" spans="1:1" x14ac:dyDescent="0.2">
      <c r="A2403" s="8">
        <v>81.91</v>
      </c>
    </row>
    <row r="2404" spans="1:1" x14ac:dyDescent="0.2">
      <c r="A2404" s="9" t="s">
        <v>27</v>
      </c>
    </row>
    <row r="2405" spans="1:1" x14ac:dyDescent="0.2">
      <c r="A2405" s="10" t="s">
        <v>54</v>
      </c>
    </row>
    <row r="2406" spans="1:1" x14ac:dyDescent="0.2">
      <c r="A2406" s="11" t="s">
        <v>42</v>
      </c>
    </row>
    <row r="2407" spans="1:1" x14ac:dyDescent="0.2">
      <c r="A2407" s="8">
        <v>81.96</v>
      </c>
    </row>
    <row r="2408" spans="1:1" x14ac:dyDescent="0.2">
      <c r="A2408" s="9" t="s">
        <v>38</v>
      </c>
    </row>
    <row r="2409" spans="1:1" x14ac:dyDescent="0.2">
      <c r="A2409" s="10" t="s">
        <v>25</v>
      </c>
    </row>
    <row r="2410" spans="1:1" x14ac:dyDescent="0.2">
      <c r="A2410" s="11" t="s">
        <v>89</v>
      </c>
    </row>
    <row r="2411" spans="1:1" x14ac:dyDescent="0.2">
      <c r="A2411" s="8">
        <v>82.59</v>
      </c>
    </row>
    <row r="2412" spans="1:1" x14ac:dyDescent="0.2">
      <c r="A2412" s="9" t="s">
        <v>27</v>
      </c>
    </row>
    <row r="2413" spans="1:1" x14ac:dyDescent="0.2">
      <c r="A2413" s="10" t="s">
        <v>63</v>
      </c>
    </row>
    <row r="2414" spans="1:1" x14ac:dyDescent="0.2">
      <c r="A2414" s="11" t="s">
        <v>48</v>
      </c>
    </row>
    <row r="2415" spans="1:1" x14ac:dyDescent="0.2">
      <c r="A2415" s="8">
        <v>82.96</v>
      </c>
    </row>
    <row r="2416" spans="1:1" x14ac:dyDescent="0.2">
      <c r="A2416" s="9" t="s">
        <v>27</v>
      </c>
    </row>
    <row r="2417" spans="1:1" x14ac:dyDescent="0.2">
      <c r="A2417" s="10" t="s">
        <v>25</v>
      </c>
    </row>
    <row r="2418" spans="1:1" x14ac:dyDescent="0.2">
      <c r="A2418" s="11" t="s">
        <v>28</v>
      </c>
    </row>
    <row r="2419" spans="1:1" x14ac:dyDescent="0.2">
      <c r="A2419" s="8">
        <v>87.03</v>
      </c>
    </row>
    <row r="2420" spans="1:1" x14ac:dyDescent="0.2">
      <c r="A2420" s="9" t="s">
        <v>27</v>
      </c>
    </row>
    <row r="2421" spans="1:1" x14ac:dyDescent="0.2">
      <c r="A2421" s="10" t="s">
        <v>54</v>
      </c>
    </row>
    <row r="2422" spans="1:1" x14ac:dyDescent="0.2">
      <c r="A2422" s="11" t="s">
        <v>43</v>
      </c>
    </row>
    <row r="2423" spans="1:1" x14ac:dyDescent="0.2">
      <c r="A2423" s="8">
        <v>89.45</v>
      </c>
    </row>
    <row r="2424" spans="1:1" x14ac:dyDescent="0.2">
      <c r="A2424" s="9" t="s">
        <v>27</v>
      </c>
    </row>
    <row r="2425" spans="1:1" x14ac:dyDescent="0.2">
      <c r="A2425" s="10" t="s">
        <v>63</v>
      </c>
    </row>
    <row r="2426" spans="1:1" x14ac:dyDescent="0.2">
      <c r="A2426" s="11" t="s">
        <v>48</v>
      </c>
    </row>
    <row r="2427" spans="1:1" x14ac:dyDescent="0.2">
      <c r="A2427" s="8">
        <v>89.65</v>
      </c>
    </row>
    <row r="2428" spans="1:1" x14ac:dyDescent="0.2">
      <c r="A2428" s="9" t="s">
        <v>27</v>
      </c>
    </row>
    <row r="2429" spans="1:1" x14ac:dyDescent="0.2">
      <c r="A2429" s="10" t="s">
        <v>25</v>
      </c>
    </row>
    <row r="2430" spans="1:1" x14ac:dyDescent="0.2">
      <c r="A2430" s="11" t="s">
        <v>61</v>
      </c>
    </row>
    <row r="2431" spans="1:1" x14ac:dyDescent="0.2">
      <c r="A2431" s="8">
        <v>90.86</v>
      </c>
    </row>
    <row r="2432" spans="1:1" x14ac:dyDescent="0.2">
      <c r="A2432" s="9" t="s">
        <v>27</v>
      </c>
    </row>
    <row r="2433" spans="1:1" x14ac:dyDescent="0.2">
      <c r="A2433" s="10" t="s">
        <v>25</v>
      </c>
    </row>
    <row r="2434" spans="1:1" x14ac:dyDescent="0.2">
      <c r="A2434" s="11" t="s">
        <v>42</v>
      </c>
    </row>
    <row r="2435" spans="1:1" x14ac:dyDescent="0.2">
      <c r="A2435" s="8">
        <v>91.63</v>
      </c>
    </row>
    <row r="2436" spans="1:1" x14ac:dyDescent="0.2">
      <c r="A2436" s="9" t="s">
        <v>27</v>
      </c>
    </row>
    <row r="2437" spans="1:1" x14ac:dyDescent="0.2">
      <c r="A2437" s="10" t="s">
        <v>25</v>
      </c>
    </row>
    <row r="2438" spans="1:1" x14ac:dyDescent="0.2">
      <c r="A2438" s="11" t="s">
        <v>61</v>
      </c>
    </row>
    <row r="2439" spans="1:1" x14ac:dyDescent="0.2">
      <c r="A2439" s="8">
        <v>92.34</v>
      </c>
    </row>
    <row r="2440" spans="1:1" x14ac:dyDescent="0.2">
      <c r="A2440" s="9" t="s">
        <v>27</v>
      </c>
    </row>
    <row r="2441" spans="1:1" x14ac:dyDescent="0.2">
      <c r="A2441" s="10" t="s">
        <v>25</v>
      </c>
    </row>
    <row r="2442" spans="1:1" x14ac:dyDescent="0.2">
      <c r="A2442" s="11" t="s">
        <v>43</v>
      </c>
    </row>
    <row r="2443" spans="1:1" x14ac:dyDescent="0.2">
      <c r="A2443" s="8">
        <v>95.15</v>
      </c>
    </row>
    <row r="2444" spans="1:1" x14ac:dyDescent="0.2">
      <c r="A2444" s="9" t="s">
        <v>38</v>
      </c>
    </row>
    <row r="2445" spans="1:1" x14ac:dyDescent="0.2">
      <c r="A2445" s="10" t="s">
        <v>25</v>
      </c>
    </row>
    <row r="2446" spans="1:1" x14ac:dyDescent="0.2">
      <c r="A2446" s="11" t="s">
        <v>39</v>
      </c>
    </row>
    <row r="2447" spans="1:1" x14ac:dyDescent="0.2">
      <c r="A2447" s="8">
        <v>98.12</v>
      </c>
    </row>
    <row r="2448" spans="1:1" x14ac:dyDescent="0.2">
      <c r="A2448" s="9" t="s">
        <v>32</v>
      </c>
    </row>
    <row r="2449" spans="1:1" x14ac:dyDescent="0.2">
      <c r="A2449" s="10" t="s">
        <v>25</v>
      </c>
    </row>
    <row r="2450" spans="1:1" x14ac:dyDescent="0.2">
      <c r="A2450" s="11" t="s">
        <v>33</v>
      </c>
    </row>
    <row r="2451" spans="1:1" x14ac:dyDescent="0.2">
      <c r="A2451" s="8">
        <v>98.44</v>
      </c>
    </row>
    <row r="2452" spans="1:1" x14ac:dyDescent="0.2">
      <c r="A2452" s="9" t="s">
        <v>27</v>
      </c>
    </row>
    <row r="2453" spans="1:1" x14ac:dyDescent="0.2">
      <c r="A2453" s="10" t="s">
        <v>25</v>
      </c>
    </row>
    <row r="2454" spans="1:1" x14ac:dyDescent="0.2">
      <c r="A2454" s="11" t="s">
        <v>42</v>
      </c>
    </row>
    <row r="2455" spans="1:1" x14ac:dyDescent="0.2">
      <c r="A2455" s="8">
        <v>103.13</v>
      </c>
    </row>
    <row r="2456" spans="1:1" x14ac:dyDescent="0.2">
      <c r="A2456" s="9" t="s">
        <v>27</v>
      </c>
    </row>
    <row r="2457" spans="1:1" x14ac:dyDescent="0.2">
      <c r="A2457" s="10" t="s">
        <v>25</v>
      </c>
    </row>
    <row r="2458" spans="1:1" x14ac:dyDescent="0.2">
      <c r="A2458" s="11" t="s">
        <v>51</v>
      </c>
    </row>
    <row r="2459" spans="1:1" x14ac:dyDescent="0.2">
      <c r="A2459" s="8">
        <v>103.83</v>
      </c>
    </row>
    <row r="2460" spans="1:1" x14ac:dyDescent="0.2">
      <c r="A2460" s="9" t="s">
        <v>32</v>
      </c>
    </row>
    <row r="2461" spans="1:1" x14ac:dyDescent="0.2">
      <c r="A2461" s="10" t="s">
        <v>63</v>
      </c>
    </row>
    <row r="2462" spans="1:1" x14ac:dyDescent="0.2">
      <c r="A2462" s="11" t="s">
        <v>86</v>
      </c>
    </row>
    <row r="2463" spans="1:1" x14ac:dyDescent="0.2">
      <c r="A2463" s="8">
        <v>105.7</v>
      </c>
    </row>
    <row r="2464" spans="1:1" x14ac:dyDescent="0.2">
      <c r="A2464" s="9" t="s">
        <v>27</v>
      </c>
    </row>
    <row r="2465" spans="1:1" x14ac:dyDescent="0.2">
      <c r="A2465" s="10" t="s">
        <v>63</v>
      </c>
    </row>
    <row r="2466" spans="1:1" x14ac:dyDescent="0.2">
      <c r="A2466" s="11" t="s">
        <v>28</v>
      </c>
    </row>
    <row r="2467" spans="1:1" x14ac:dyDescent="0.2">
      <c r="A2467" s="8">
        <v>106.71</v>
      </c>
    </row>
    <row r="2468" spans="1:1" x14ac:dyDescent="0.2">
      <c r="A2468" s="9" t="s">
        <v>38</v>
      </c>
    </row>
    <row r="2469" spans="1:1" x14ac:dyDescent="0.2">
      <c r="A2469" s="10" t="s">
        <v>25</v>
      </c>
    </row>
    <row r="2470" spans="1:1" x14ac:dyDescent="0.2">
      <c r="A2470" s="11" t="s">
        <v>89</v>
      </c>
    </row>
    <row r="2471" spans="1:1" x14ac:dyDescent="0.2">
      <c r="A2471" s="8">
        <v>107.11</v>
      </c>
    </row>
    <row r="2472" spans="1:1" x14ac:dyDescent="0.2">
      <c r="A2472" s="9" t="s">
        <v>27</v>
      </c>
    </row>
    <row r="2473" spans="1:1" x14ac:dyDescent="0.2">
      <c r="A2473" s="10" t="s">
        <v>25</v>
      </c>
    </row>
    <row r="2474" spans="1:1" x14ac:dyDescent="0.2">
      <c r="A2474" s="11" t="s">
        <v>46</v>
      </c>
    </row>
    <row r="2475" spans="1:1" x14ac:dyDescent="0.2">
      <c r="A2475" s="8">
        <v>107.31</v>
      </c>
    </row>
    <row r="2476" spans="1:1" x14ac:dyDescent="0.2">
      <c r="A2476" s="9" t="s">
        <v>27</v>
      </c>
    </row>
    <row r="2477" spans="1:1" x14ac:dyDescent="0.2">
      <c r="A2477" s="10" t="s">
        <v>25</v>
      </c>
    </row>
    <row r="2478" spans="1:1" x14ac:dyDescent="0.2">
      <c r="A2478" s="11" t="s">
        <v>46</v>
      </c>
    </row>
    <row r="2479" spans="1:1" x14ac:dyDescent="0.2">
      <c r="A2479" s="8">
        <v>107.38</v>
      </c>
    </row>
    <row r="2480" spans="1:1" x14ac:dyDescent="0.2">
      <c r="A2480" s="9" t="s">
        <v>27</v>
      </c>
    </row>
    <row r="2481" spans="1:1" x14ac:dyDescent="0.2">
      <c r="A2481" s="10" t="s">
        <v>54</v>
      </c>
    </row>
    <row r="2482" spans="1:1" x14ac:dyDescent="0.2">
      <c r="A2482" s="11" t="s">
        <v>48</v>
      </c>
    </row>
    <row r="2483" spans="1:1" x14ac:dyDescent="0.2">
      <c r="A2483" s="8">
        <v>107.74</v>
      </c>
    </row>
    <row r="2484" spans="1:1" x14ac:dyDescent="0.2">
      <c r="A2484" s="9" t="s">
        <v>27</v>
      </c>
    </row>
    <row r="2485" spans="1:1" x14ac:dyDescent="0.2">
      <c r="A2485" s="10" t="s">
        <v>25</v>
      </c>
    </row>
    <row r="2486" spans="1:1" x14ac:dyDescent="0.2">
      <c r="A2486" s="11" t="s">
        <v>51</v>
      </c>
    </row>
    <row r="2487" spans="1:1" x14ac:dyDescent="0.2">
      <c r="A2487" s="8">
        <v>108</v>
      </c>
    </row>
    <row r="2488" spans="1:1" x14ac:dyDescent="0.2">
      <c r="A2488" s="9" t="s">
        <v>27</v>
      </c>
    </row>
    <row r="2489" spans="1:1" x14ac:dyDescent="0.2">
      <c r="A2489" s="10" t="s">
        <v>25</v>
      </c>
    </row>
    <row r="2490" spans="1:1" x14ac:dyDescent="0.2">
      <c r="A2490" s="11" t="s">
        <v>42</v>
      </c>
    </row>
    <row r="2491" spans="1:1" x14ac:dyDescent="0.2">
      <c r="A2491" s="8">
        <v>109.84</v>
      </c>
    </row>
    <row r="2492" spans="1:1" x14ac:dyDescent="0.2">
      <c r="A2492" s="9" t="s">
        <v>38</v>
      </c>
    </row>
    <row r="2493" spans="1:1" x14ac:dyDescent="0.2">
      <c r="A2493" s="10" t="s">
        <v>25</v>
      </c>
    </row>
    <row r="2494" spans="1:1" x14ac:dyDescent="0.2">
      <c r="A2494" s="11" t="s">
        <v>39</v>
      </c>
    </row>
    <row r="2495" spans="1:1" x14ac:dyDescent="0.2">
      <c r="A2495" s="8">
        <v>111.75</v>
      </c>
    </row>
    <row r="2496" spans="1:1" x14ac:dyDescent="0.2">
      <c r="A2496" s="9" t="s">
        <v>27</v>
      </c>
    </row>
    <row r="2497" spans="1:1" x14ac:dyDescent="0.2">
      <c r="A2497" s="10" t="s">
        <v>25</v>
      </c>
    </row>
    <row r="2498" spans="1:1" x14ac:dyDescent="0.2">
      <c r="A2498" s="11" t="s">
        <v>61</v>
      </c>
    </row>
    <row r="2499" spans="1:1" x14ac:dyDescent="0.2">
      <c r="A2499" s="8">
        <v>112.44</v>
      </c>
    </row>
    <row r="2500" spans="1:1" x14ac:dyDescent="0.2">
      <c r="A2500" s="9" t="s">
        <v>32</v>
      </c>
    </row>
    <row r="2501" spans="1:1" x14ac:dyDescent="0.2">
      <c r="A2501" s="10" t="s">
        <v>25</v>
      </c>
    </row>
    <row r="2502" spans="1:1" x14ac:dyDescent="0.2">
      <c r="A2502" s="11" t="s">
        <v>86</v>
      </c>
    </row>
    <row r="2503" spans="1:1" x14ac:dyDescent="0.2">
      <c r="A2503" s="8">
        <v>114.02</v>
      </c>
    </row>
    <row r="2504" spans="1:1" x14ac:dyDescent="0.2">
      <c r="A2504" s="9" t="s">
        <v>27</v>
      </c>
    </row>
    <row r="2505" spans="1:1" x14ac:dyDescent="0.2">
      <c r="A2505" s="10" t="s">
        <v>25</v>
      </c>
    </row>
    <row r="2506" spans="1:1" x14ac:dyDescent="0.2">
      <c r="A2506" s="11" t="s">
        <v>42</v>
      </c>
    </row>
    <row r="2507" spans="1:1" x14ac:dyDescent="0.2">
      <c r="A2507" s="8">
        <v>114.1</v>
      </c>
    </row>
    <row r="2508" spans="1:1" x14ac:dyDescent="0.2">
      <c r="A2508" s="9" t="s">
        <v>27</v>
      </c>
    </row>
    <row r="2509" spans="1:1" x14ac:dyDescent="0.2">
      <c r="A2509" s="10" t="s">
        <v>25</v>
      </c>
    </row>
    <row r="2510" spans="1:1" x14ac:dyDescent="0.2">
      <c r="A2510" s="11" t="s">
        <v>61</v>
      </c>
    </row>
    <row r="2511" spans="1:1" x14ac:dyDescent="0.2">
      <c r="A2511" s="8">
        <v>116.8</v>
      </c>
    </row>
    <row r="2512" spans="1:1" x14ac:dyDescent="0.2">
      <c r="A2512" s="9" t="s">
        <v>27</v>
      </c>
    </row>
    <row r="2513" spans="1:1" x14ac:dyDescent="0.2">
      <c r="A2513" s="10" t="s">
        <v>54</v>
      </c>
    </row>
    <row r="2514" spans="1:1" x14ac:dyDescent="0.2">
      <c r="A2514" s="11" t="s">
        <v>48</v>
      </c>
    </row>
    <row r="2515" spans="1:1" x14ac:dyDescent="0.2">
      <c r="A2515" s="8">
        <v>117.38</v>
      </c>
    </row>
    <row r="2516" spans="1:1" x14ac:dyDescent="0.2">
      <c r="A2516" s="9" t="s">
        <v>27</v>
      </c>
    </row>
    <row r="2517" spans="1:1" x14ac:dyDescent="0.2">
      <c r="A2517" s="10" t="s">
        <v>54</v>
      </c>
    </row>
    <row r="2518" spans="1:1" x14ac:dyDescent="0.2">
      <c r="A2518" s="11" t="s">
        <v>51</v>
      </c>
    </row>
    <row r="2519" spans="1:1" x14ac:dyDescent="0.2">
      <c r="A2519" s="8">
        <v>117.73</v>
      </c>
    </row>
    <row r="2520" spans="1:1" x14ac:dyDescent="0.2">
      <c r="A2520" s="9" t="s">
        <v>27</v>
      </c>
    </row>
    <row r="2521" spans="1:1" x14ac:dyDescent="0.2">
      <c r="A2521" s="10" t="s">
        <v>25</v>
      </c>
    </row>
    <row r="2522" spans="1:1" x14ac:dyDescent="0.2">
      <c r="A2522" s="11" t="s">
        <v>42</v>
      </c>
    </row>
    <row r="2523" spans="1:1" x14ac:dyDescent="0.2">
      <c r="A2523" s="8">
        <v>118.15</v>
      </c>
    </row>
    <row r="2524" spans="1:1" x14ac:dyDescent="0.2">
      <c r="A2524" s="9" t="s">
        <v>38</v>
      </c>
    </row>
    <row r="2525" spans="1:1" x14ac:dyDescent="0.2">
      <c r="A2525" s="10" t="s">
        <v>54</v>
      </c>
    </row>
    <row r="2526" spans="1:1" x14ac:dyDescent="0.2">
      <c r="A2526" s="11" t="s">
        <v>39</v>
      </c>
    </row>
    <row r="2527" spans="1:1" x14ac:dyDescent="0.2">
      <c r="A2527" s="8">
        <v>118.82</v>
      </c>
    </row>
    <row r="2528" spans="1:1" x14ac:dyDescent="0.2">
      <c r="A2528" s="9" t="s">
        <v>38</v>
      </c>
    </row>
    <row r="2529" spans="1:1" x14ac:dyDescent="0.2">
      <c r="A2529" s="10" t="s">
        <v>25</v>
      </c>
    </row>
    <row r="2530" spans="1:1" x14ac:dyDescent="0.2">
      <c r="A2530" s="11" t="s">
        <v>89</v>
      </c>
    </row>
    <row r="2531" spans="1:1" x14ac:dyDescent="0.2">
      <c r="A2531" s="8">
        <v>122.21</v>
      </c>
    </row>
    <row r="2532" spans="1:1" x14ac:dyDescent="0.2">
      <c r="A2532" s="9" t="s">
        <v>32</v>
      </c>
    </row>
    <row r="2533" spans="1:1" x14ac:dyDescent="0.2">
      <c r="A2533" s="10" t="s">
        <v>63</v>
      </c>
    </row>
    <row r="2534" spans="1:1" x14ac:dyDescent="0.2">
      <c r="A2534" s="11" t="s">
        <v>33</v>
      </c>
    </row>
    <row r="2535" spans="1:1" x14ac:dyDescent="0.2">
      <c r="A2535" s="8">
        <v>122.29</v>
      </c>
    </row>
    <row r="2536" spans="1:1" x14ac:dyDescent="0.2">
      <c r="A2536" s="9" t="s">
        <v>38</v>
      </c>
    </row>
    <row r="2537" spans="1:1" x14ac:dyDescent="0.2">
      <c r="A2537" s="10" t="s">
        <v>63</v>
      </c>
    </row>
    <row r="2538" spans="1:1" x14ac:dyDescent="0.2">
      <c r="A2538" s="11" t="s">
        <v>39</v>
      </c>
    </row>
    <row r="2539" spans="1:1" x14ac:dyDescent="0.2">
      <c r="A2539" s="8">
        <v>122.54</v>
      </c>
    </row>
    <row r="2540" spans="1:1" x14ac:dyDescent="0.2">
      <c r="A2540" s="9" t="s">
        <v>27</v>
      </c>
    </row>
    <row r="2541" spans="1:1" x14ac:dyDescent="0.2">
      <c r="A2541" s="10" t="s">
        <v>25</v>
      </c>
    </row>
    <row r="2542" spans="1:1" x14ac:dyDescent="0.2">
      <c r="A2542" s="11" t="s">
        <v>48</v>
      </c>
    </row>
    <row r="2543" spans="1:1" x14ac:dyDescent="0.2">
      <c r="A2543" s="8">
        <v>123.02</v>
      </c>
    </row>
    <row r="2544" spans="1:1" x14ac:dyDescent="0.2">
      <c r="A2544" s="9" t="s">
        <v>27</v>
      </c>
    </row>
    <row r="2545" spans="1:1" x14ac:dyDescent="0.2">
      <c r="A2545" s="10" t="s">
        <v>25</v>
      </c>
    </row>
    <row r="2546" spans="1:1" x14ac:dyDescent="0.2">
      <c r="A2546" s="11" t="s">
        <v>61</v>
      </c>
    </row>
    <row r="2547" spans="1:1" x14ac:dyDescent="0.2">
      <c r="A2547" s="8">
        <v>126.13</v>
      </c>
    </row>
    <row r="2548" spans="1:1" x14ac:dyDescent="0.2">
      <c r="A2548" s="9" t="s">
        <v>38</v>
      </c>
    </row>
    <row r="2549" spans="1:1" x14ac:dyDescent="0.2">
      <c r="A2549" s="10" t="s">
        <v>25</v>
      </c>
    </row>
    <row r="2550" spans="1:1" x14ac:dyDescent="0.2">
      <c r="A2550" s="11" t="s">
        <v>39</v>
      </c>
    </row>
    <row r="2551" spans="1:1" x14ac:dyDescent="0.2">
      <c r="A2551" s="8">
        <v>128.03</v>
      </c>
    </row>
    <row r="2552" spans="1:1" x14ac:dyDescent="0.2">
      <c r="A2552" s="9" t="s">
        <v>38</v>
      </c>
    </row>
    <row r="2553" spans="1:1" x14ac:dyDescent="0.2">
      <c r="A2553" s="10" t="s">
        <v>25</v>
      </c>
    </row>
    <row r="2554" spans="1:1" x14ac:dyDescent="0.2">
      <c r="A2554" s="11" t="s">
        <v>89</v>
      </c>
    </row>
    <row r="2555" spans="1:1" x14ac:dyDescent="0.2">
      <c r="A2555" s="8">
        <v>128.28</v>
      </c>
    </row>
    <row r="2556" spans="1:1" x14ac:dyDescent="0.2">
      <c r="A2556" s="9" t="s">
        <v>27</v>
      </c>
    </row>
    <row r="2557" spans="1:1" x14ac:dyDescent="0.2">
      <c r="A2557" s="10" t="s">
        <v>25</v>
      </c>
    </row>
    <row r="2558" spans="1:1" x14ac:dyDescent="0.2">
      <c r="A2558" s="11" t="s">
        <v>42</v>
      </c>
    </row>
    <row r="2559" spans="1:1" x14ac:dyDescent="0.2">
      <c r="A2559" s="8">
        <v>129.94999999999999</v>
      </c>
    </row>
    <row r="2560" spans="1:1" x14ac:dyDescent="0.2">
      <c r="A2560" s="9" t="s">
        <v>27</v>
      </c>
    </row>
    <row r="2561" spans="1:1" x14ac:dyDescent="0.2">
      <c r="A2561" s="10" t="s">
        <v>25</v>
      </c>
    </row>
    <row r="2562" spans="1:1" x14ac:dyDescent="0.2">
      <c r="A2562" s="11" t="s">
        <v>28</v>
      </c>
    </row>
    <row r="2563" spans="1:1" x14ac:dyDescent="0.2">
      <c r="A2563" s="8">
        <v>135.37</v>
      </c>
    </row>
    <row r="2564" spans="1:1" x14ac:dyDescent="0.2">
      <c r="A2564" s="9" t="s">
        <v>38</v>
      </c>
    </row>
    <row r="2565" spans="1:1" x14ac:dyDescent="0.2">
      <c r="A2565" s="10" t="s">
        <v>25</v>
      </c>
    </row>
    <row r="2566" spans="1:1" x14ac:dyDescent="0.2">
      <c r="A2566" s="11" t="s">
        <v>89</v>
      </c>
    </row>
    <row r="2567" spans="1:1" x14ac:dyDescent="0.2">
      <c r="A2567" s="8">
        <v>137.47</v>
      </c>
    </row>
    <row r="2568" spans="1:1" x14ac:dyDescent="0.2">
      <c r="A2568" s="9" t="s">
        <v>27</v>
      </c>
    </row>
    <row r="2569" spans="1:1" x14ac:dyDescent="0.2">
      <c r="A2569" s="10" t="s">
        <v>25</v>
      </c>
    </row>
    <row r="2570" spans="1:1" x14ac:dyDescent="0.2">
      <c r="A2570" s="11" t="s">
        <v>61</v>
      </c>
    </row>
    <row r="2571" spans="1:1" x14ac:dyDescent="0.2">
      <c r="A2571" s="8">
        <v>140.91</v>
      </c>
    </row>
    <row r="2572" spans="1:1" x14ac:dyDescent="0.2">
      <c r="A2572" s="9" t="s">
        <v>38</v>
      </c>
    </row>
    <row r="2573" spans="1:1" x14ac:dyDescent="0.2">
      <c r="A2573" s="10" t="s">
        <v>25</v>
      </c>
    </row>
    <row r="2574" spans="1:1" x14ac:dyDescent="0.2">
      <c r="A2574" s="11" t="s">
        <v>39</v>
      </c>
    </row>
    <row r="2575" spans="1:1" x14ac:dyDescent="0.2">
      <c r="A2575" s="8">
        <v>143.79</v>
      </c>
    </row>
    <row r="2576" spans="1:1" x14ac:dyDescent="0.2">
      <c r="A2576" s="9" t="s">
        <v>38</v>
      </c>
    </row>
    <row r="2577" spans="1:1" x14ac:dyDescent="0.2">
      <c r="A2577" s="10" t="s">
        <v>63</v>
      </c>
    </row>
    <row r="2578" spans="1:1" x14ac:dyDescent="0.2">
      <c r="A2578" s="11" t="s">
        <v>39</v>
      </c>
    </row>
    <row r="2579" spans="1:1" x14ac:dyDescent="0.2">
      <c r="A2579" s="8">
        <v>146.51</v>
      </c>
    </row>
    <row r="2580" spans="1:1" x14ac:dyDescent="0.2">
      <c r="A2580" s="9" t="s">
        <v>27</v>
      </c>
    </row>
    <row r="2581" spans="1:1" x14ac:dyDescent="0.2">
      <c r="A2581" s="10" t="s">
        <v>25</v>
      </c>
    </row>
    <row r="2582" spans="1:1" x14ac:dyDescent="0.2">
      <c r="A2582" s="11" t="s">
        <v>28</v>
      </c>
    </row>
    <row r="2583" spans="1:1" x14ac:dyDescent="0.2">
      <c r="A2583" s="8">
        <v>147.08000000000001</v>
      </c>
    </row>
    <row r="2584" spans="1:1" x14ac:dyDescent="0.2">
      <c r="A2584" s="9" t="s">
        <v>27</v>
      </c>
    </row>
    <row r="2585" spans="1:1" x14ac:dyDescent="0.2">
      <c r="A2585" s="10" t="s">
        <v>25</v>
      </c>
    </row>
    <row r="2586" spans="1:1" x14ac:dyDescent="0.2">
      <c r="A2586" s="11" t="s">
        <v>42</v>
      </c>
    </row>
    <row r="2587" spans="1:1" x14ac:dyDescent="0.2">
      <c r="A2587" s="8">
        <v>151.24</v>
      </c>
    </row>
    <row r="2588" spans="1:1" x14ac:dyDescent="0.2">
      <c r="A2588" s="9" t="s">
        <v>27</v>
      </c>
    </row>
    <row r="2589" spans="1:1" x14ac:dyDescent="0.2">
      <c r="A2589" s="10" t="s">
        <v>54</v>
      </c>
    </row>
    <row r="2590" spans="1:1" x14ac:dyDescent="0.2">
      <c r="A2590" s="11" t="s">
        <v>51</v>
      </c>
    </row>
    <row r="2591" spans="1:1" x14ac:dyDescent="0.2">
      <c r="A2591" s="8">
        <v>151.27000000000001</v>
      </c>
    </row>
    <row r="2592" spans="1:1" x14ac:dyDescent="0.2">
      <c r="A2592" s="9" t="s">
        <v>27</v>
      </c>
    </row>
    <row r="2593" spans="1:1" x14ac:dyDescent="0.2">
      <c r="A2593" s="10" t="s">
        <v>25</v>
      </c>
    </row>
    <row r="2594" spans="1:1" x14ac:dyDescent="0.2">
      <c r="A2594" s="11" t="s">
        <v>42</v>
      </c>
    </row>
    <row r="2595" spans="1:1" x14ac:dyDescent="0.2">
      <c r="A2595" s="8">
        <v>152.6</v>
      </c>
    </row>
    <row r="2596" spans="1:1" x14ac:dyDescent="0.2">
      <c r="A2596" s="9" t="s">
        <v>38</v>
      </c>
    </row>
    <row r="2597" spans="1:1" x14ac:dyDescent="0.2">
      <c r="A2597" s="10" t="s">
        <v>25</v>
      </c>
    </row>
    <row r="2598" spans="1:1" x14ac:dyDescent="0.2">
      <c r="A2598" s="11" t="s">
        <v>89</v>
      </c>
    </row>
    <row r="2599" spans="1:1" x14ac:dyDescent="0.2">
      <c r="A2599" s="8">
        <v>158.18</v>
      </c>
    </row>
    <row r="2600" spans="1:1" x14ac:dyDescent="0.2">
      <c r="A2600" s="9" t="s">
        <v>38</v>
      </c>
    </row>
    <row r="2601" spans="1:1" x14ac:dyDescent="0.2">
      <c r="A2601" s="10" t="s">
        <v>63</v>
      </c>
    </row>
    <row r="2602" spans="1:1" x14ac:dyDescent="0.2">
      <c r="A2602" s="11" t="s">
        <v>39</v>
      </c>
    </row>
    <row r="2603" spans="1:1" x14ac:dyDescent="0.2">
      <c r="A2603" s="8">
        <v>161.13</v>
      </c>
    </row>
    <row r="2604" spans="1:1" x14ac:dyDescent="0.2">
      <c r="A2604" s="9" t="s">
        <v>27</v>
      </c>
    </row>
    <row r="2605" spans="1:1" x14ac:dyDescent="0.2">
      <c r="A2605" s="10" t="s">
        <v>63</v>
      </c>
    </row>
    <row r="2606" spans="1:1" x14ac:dyDescent="0.2">
      <c r="A2606" s="11" t="s">
        <v>42</v>
      </c>
    </row>
    <row r="2607" spans="1:1" x14ac:dyDescent="0.2">
      <c r="A2607" s="8">
        <v>163.63</v>
      </c>
    </row>
    <row r="2608" spans="1:1" x14ac:dyDescent="0.2">
      <c r="A2608" s="9" t="s">
        <v>27</v>
      </c>
    </row>
    <row r="2609" spans="1:1" x14ac:dyDescent="0.2">
      <c r="A2609" s="10" t="s">
        <v>54</v>
      </c>
    </row>
    <row r="2610" spans="1:1" x14ac:dyDescent="0.2">
      <c r="A2610" s="11" t="s">
        <v>48</v>
      </c>
    </row>
    <row r="2611" spans="1:1" x14ac:dyDescent="0.2">
      <c r="A2611" s="8">
        <v>167.18</v>
      </c>
    </row>
    <row r="2612" spans="1:1" x14ac:dyDescent="0.2">
      <c r="A2612" s="9" t="s">
        <v>32</v>
      </c>
    </row>
    <row r="2613" spans="1:1" x14ac:dyDescent="0.2">
      <c r="A2613" s="10" t="s">
        <v>25</v>
      </c>
    </row>
    <row r="2614" spans="1:1" x14ac:dyDescent="0.2">
      <c r="A2614" s="11" t="s">
        <v>33</v>
      </c>
    </row>
    <row r="2615" spans="1:1" x14ac:dyDescent="0.2">
      <c r="A2615" s="8">
        <v>168.24</v>
      </c>
    </row>
    <row r="2616" spans="1:1" x14ac:dyDescent="0.2">
      <c r="A2616" s="9" t="s">
        <v>38</v>
      </c>
    </row>
    <row r="2617" spans="1:1" x14ac:dyDescent="0.2">
      <c r="A2617" s="10" t="s">
        <v>54</v>
      </c>
    </row>
    <row r="2618" spans="1:1" x14ac:dyDescent="0.2">
      <c r="A2618" s="11" t="s">
        <v>39</v>
      </c>
    </row>
    <row r="2619" spans="1:1" x14ac:dyDescent="0.2">
      <c r="A2619" s="8">
        <v>168.54</v>
      </c>
    </row>
    <row r="2620" spans="1:1" x14ac:dyDescent="0.2">
      <c r="A2620" s="9" t="s">
        <v>38</v>
      </c>
    </row>
    <row r="2621" spans="1:1" x14ac:dyDescent="0.2">
      <c r="A2621" s="10" t="s">
        <v>63</v>
      </c>
    </row>
    <row r="2622" spans="1:1" x14ac:dyDescent="0.2">
      <c r="A2622" s="11" t="s">
        <v>89</v>
      </c>
    </row>
    <row r="2623" spans="1:1" x14ac:dyDescent="0.2">
      <c r="A2623" s="8">
        <v>172.33</v>
      </c>
    </row>
    <row r="2624" spans="1:1" x14ac:dyDescent="0.2">
      <c r="A2624" s="9" t="s">
        <v>38</v>
      </c>
    </row>
    <row r="2625" spans="1:1" x14ac:dyDescent="0.2">
      <c r="A2625" s="10" t="s">
        <v>54</v>
      </c>
    </row>
    <row r="2626" spans="1:1" x14ac:dyDescent="0.2">
      <c r="A2626" s="11" t="s">
        <v>39</v>
      </c>
    </row>
    <row r="2627" spans="1:1" x14ac:dyDescent="0.2">
      <c r="A2627" s="8">
        <v>173.89</v>
      </c>
    </row>
    <row r="2628" spans="1:1" x14ac:dyDescent="0.2">
      <c r="A2628" s="9" t="s">
        <v>32</v>
      </c>
    </row>
    <row r="2629" spans="1:1" x14ac:dyDescent="0.2">
      <c r="A2629" s="10" t="s">
        <v>54</v>
      </c>
    </row>
    <row r="2630" spans="1:1" x14ac:dyDescent="0.2">
      <c r="A2630" s="11" t="s">
        <v>33</v>
      </c>
    </row>
    <row r="2631" spans="1:1" x14ac:dyDescent="0.2">
      <c r="A2631" s="8">
        <v>175.07</v>
      </c>
    </row>
    <row r="2632" spans="1:1" x14ac:dyDescent="0.2">
      <c r="A2632" s="9" t="s">
        <v>32</v>
      </c>
    </row>
    <row r="2633" spans="1:1" x14ac:dyDescent="0.2">
      <c r="A2633" s="10" t="s">
        <v>25</v>
      </c>
    </row>
    <row r="2634" spans="1:1" x14ac:dyDescent="0.2">
      <c r="A2634" s="11" t="s">
        <v>33</v>
      </c>
    </row>
    <row r="2635" spans="1:1" x14ac:dyDescent="0.2">
      <c r="A2635" s="8">
        <v>180.88</v>
      </c>
    </row>
    <row r="2636" spans="1:1" x14ac:dyDescent="0.2">
      <c r="A2636" s="9" t="s">
        <v>27</v>
      </c>
    </row>
    <row r="2637" spans="1:1" x14ac:dyDescent="0.2">
      <c r="A2637" s="10" t="s">
        <v>25</v>
      </c>
    </row>
    <row r="2638" spans="1:1" x14ac:dyDescent="0.2">
      <c r="A2638" s="11" t="s">
        <v>28</v>
      </c>
    </row>
    <row r="2639" spans="1:1" x14ac:dyDescent="0.2">
      <c r="A2639" s="8">
        <v>181.02</v>
      </c>
    </row>
    <row r="2640" spans="1:1" x14ac:dyDescent="0.2">
      <c r="A2640" s="9" t="s">
        <v>27</v>
      </c>
    </row>
    <row r="2641" spans="1:1" x14ac:dyDescent="0.2">
      <c r="A2641" s="10" t="s">
        <v>25</v>
      </c>
    </row>
    <row r="2642" spans="1:1" x14ac:dyDescent="0.2">
      <c r="A2642" s="11" t="s">
        <v>48</v>
      </c>
    </row>
    <row r="2643" spans="1:1" x14ac:dyDescent="0.2">
      <c r="A2643" s="8">
        <v>183.9</v>
      </c>
    </row>
    <row r="2644" spans="1:1" x14ac:dyDescent="0.2">
      <c r="A2644" s="9" t="s">
        <v>32</v>
      </c>
    </row>
    <row r="2645" spans="1:1" x14ac:dyDescent="0.2">
      <c r="A2645" s="10" t="s">
        <v>25</v>
      </c>
    </row>
    <row r="2646" spans="1:1" x14ac:dyDescent="0.2">
      <c r="A2646" s="11" t="s">
        <v>118</v>
      </c>
    </row>
    <row r="2647" spans="1:1" x14ac:dyDescent="0.2">
      <c r="A2647" s="8">
        <v>185.04</v>
      </c>
    </row>
    <row r="2648" spans="1:1" x14ac:dyDescent="0.2">
      <c r="A2648" s="9" t="s">
        <v>32</v>
      </c>
    </row>
    <row r="2649" spans="1:1" x14ac:dyDescent="0.2">
      <c r="A2649" s="10" t="s">
        <v>54</v>
      </c>
    </row>
    <row r="2650" spans="1:1" x14ac:dyDescent="0.2">
      <c r="A2650" s="11" t="s">
        <v>33</v>
      </c>
    </row>
    <row r="2651" spans="1:1" x14ac:dyDescent="0.2">
      <c r="A2651" s="8">
        <v>186.05</v>
      </c>
    </row>
    <row r="2652" spans="1:1" x14ac:dyDescent="0.2">
      <c r="A2652" s="9" t="s">
        <v>27</v>
      </c>
    </row>
    <row r="2653" spans="1:1" x14ac:dyDescent="0.2">
      <c r="A2653" s="10" t="s">
        <v>25</v>
      </c>
    </row>
    <row r="2654" spans="1:1" x14ac:dyDescent="0.2">
      <c r="A2654" s="11" t="s">
        <v>51</v>
      </c>
    </row>
    <row r="2655" spans="1:1" x14ac:dyDescent="0.2">
      <c r="A2655" s="8">
        <v>186.64</v>
      </c>
    </row>
    <row r="2656" spans="1:1" x14ac:dyDescent="0.2">
      <c r="A2656" s="9" t="s">
        <v>27</v>
      </c>
    </row>
    <row r="2657" spans="1:1" x14ac:dyDescent="0.2">
      <c r="A2657" s="10" t="s">
        <v>63</v>
      </c>
    </row>
    <row r="2658" spans="1:1" x14ac:dyDescent="0.2">
      <c r="A2658" s="11" t="s">
        <v>51</v>
      </c>
    </row>
    <row r="2659" spans="1:1" x14ac:dyDescent="0.2">
      <c r="A2659" s="8">
        <v>187.2</v>
      </c>
    </row>
    <row r="2660" spans="1:1" x14ac:dyDescent="0.2">
      <c r="A2660" s="9" t="s">
        <v>27</v>
      </c>
    </row>
    <row r="2661" spans="1:1" x14ac:dyDescent="0.2">
      <c r="A2661" s="10" t="s">
        <v>63</v>
      </c>
    </row>
    <row r="2662" spans="1:1" x14ac:dyDescent="0.2">
      <c r="A2662" s="11" t="s">
        <v>46</v>
      </c>
    </row>
    <row r="2663" spans="1:1" x14ac:dyDescent="0.2">
      <c r="A2663" s="8">
        <v>187.57</v>
      </c>
    </row>
    <row r="2664" spans="1:1" x14ac:dyDescent="0.2">
      <c r="A2664" s="9" t="s">
        <v>27</v>
      </c>
    </row>
    <row r="2665" spans="1:1" x14ac:dyDescent="0.2">
      <c r="A2665" s="10" t="s">
        <v>54</v>
      </c>
    </row>
    <row r="2666" spans="1:1" x14ac:dyDescent="0.2">
      <c r="A2666" s="11" t="s">
        <v>51</v>
      </c>
    </row>
    <row r="2667" spans="1:1" x14ac:dyDescent="0.2">
      <c r="A2667" s="8">
        <v>190.14</v>
      </c>
    </row>
    <row r="2668" spans="1:1" x14ac:dyDescent="0.2">
      <c r="A2668" s="9" t="s">
        <v>38</v>
      </c>
    </row>
    <row r="2669" spans="1:1" x14ac:dyDescent="0.2">
      <c r="A2669" s="10" t="s">
        <v>25</v>
      </c>
    </row>
    <row r="2670" spans="1:1" x14ac:dyDescent="0.2">
      <c r="A2670" s="11" t="s">
        <v>58</v>
      </c>
    </row>
    <row r="2671" spans="1:1" x14ac:dyDescent="0.2">
      <c r="A2671" s="8">
        <v>190.6</v>
      </c>
    </row>
    <row r="2672" spans="1:1" x14ac:dyDescent="0.2">
      <c r="A2672" s="9" t="s">
        <v>32</v>
      </c>
    </row>
    <row r="2673" spans="1:1" x14ac:dyDescent="0.2">
      <c r="A2673" s="10" t="s">
        <v>54</v>
      </c>
    </row>
    <row r="2674" spans="1:1" x14ac:dyDescent="0.2">
      <c r="A2674" s="11" t="s">
        <v>33</v>
      </c>
    </row>
    <row r="2675" spans="1:1" x14ac:dyDescent="0.2">
      <c r="A2675" s="8">
        <v>192.38</v>
      </c>
    </row>
    <row r="2676" spans="1:1" x14ac:dyDescent="0.2">
      <c r="A2676" s="9" t="s">
        <v>27</v>
      </c>
    </row>
    <row r="2677" spans="1:1" x14ac:dyDescent="0.2">
      <c r="A2677" s="10" t="s">
        <v>25</v>
      </c>
    </row>
    <row r="2678" spans="1:1" x14ac:dyDescent="0.2">
      <c r="A2678" s="11" t="s">
        <v>46</v>
      </c>
    </row>
    <row r="2679" spans="1:1" x14ac:dyDescent="0.2">
      <c r="A2679" s="8">
        <v>192.39</v>
      </c>
    </row>
    <row r="2680" spans="1:1" x14ac:dyDescent="0.2">
      <c r="A2680" s="9" t="s">
        <v>32</v>
      </c>
    </row>
    <row r="2681" spans="1:1" x14ac:dyDescent="0.2">
      <c r="A2681" s="10" t="s">
        <v>25</v>
      </c>
    </row>
    <row r="2682" spans="1:1" x14ac:dyDescent="0.2">
      <c r="A2682" s="11" t="s">
        <v>33</v>
      </c>
    </row>
    <row r="2683" spans="1:1" x14ac:dyDescent="0.2">
      <c r="A2683" s="8">
        <v>197.76</v>
      </c>
    </row>
    <row r="2684" spans="1:1" x14ac:dyDescent="0.2">
      <c r="A2684" s="9" t="s">
        <v>27</v>
      </c>
    </row>
    <row r="2685" spans="1:1" x14ac:dyDescent="0.2">
      <c r="A2685" s="10" t="s">
        <v>63</v>
      </c>
    </row>
    <row r="2686" spans="1:1" x14ac:dyDescent="0.2">
      <c r="A2686" s="11" t="s">
        <v>51</v>
      </c>
    </row>
    <row r="2687" spans="1:1" x14ac:dyDescent="0.2">
      <c r="A2687" s="8">
        <v>198.94</v>
      </c>
    </row>
    <row r="2688" spans="1:1" x14ac:dyDescent="0.2">
      <c r="A2688" s="9" t="s">
        <v>27</v>
      </c>
    </row>
    <row r="2689" spans="1:1" x14ac:dyDescent="0.2">
      <c r="A2689" s="10" t="s">
        <v>25</v>
      </c>
    </row>
    <row r="2690" spans="1:1" x14ac:dyDescent="0.2">
      <c r="A2690" s="11" t="s">
        <v>48</v>
      </c>
    </row>
    <row r="2691" spans="1:1" x14ac:dyDescent="0.2">
      <c r="A2691" s="8">
        <v>200.53</v>
      </c>
    </row>
    <row r="2692" spans="1:1" x14ac:dyDescent="0.2">
      <c r="A2692" s="9" t="s">
        <v>27</v>
      </c>
    </row>
    <row r="2693" spans="1:1" x14ac:dyDescent="0.2">
      <c r="A2693" s="10" t="s">
        <v>25</v>
      </c>
    </row>
    <row r="2694" spans="1:1" x14ac:dyDescent="0.2">
      <c r="A2694" s="11" t="s">
        <v>28</v>
      </c>
    </row>
    <row r="2695" spans="1:1" x14ac:dyDescent="0.2">
      <c r="A2695" s="8">
        <v>202.25</v>
      </c>
    </row>
    <row r="2696" spans="1:1" x14ac:dyDescent="0.2">
      <c r="A2696" s="9" t="s">
        <v>38</v>
      </c>
    </row>
    <row r="2697" spans="1:1" x14ac:dyDescent="0.2">
      <c r="A2697" s="10" t="s">
        <v>25</v>
      </c>
    </row>
    <row r="2698" spans="1:1" x14ac:dyDescent="0.2">
      <c r="A2698" s="11" t="s">
        <v>89</v>
      </c>
    </row>
    <row r="2699" spans="1:1" x14ac:dyDescent="0.2">
      <c r="A2699" s="8">
        <v>202.87</v>
      </c>
    </row>
    <row r="2700" spans="1:1" x14ac:dyDescent="0.2">
      <c r="A2700" s="9" t="s">
        <v>32</v>
      </c>
    </row>
    <row r="2701" spans="1:1" x14ac:dyDescent="0.2">
      <c r="A2701" s="10" t="s">
        <v>166</v>
      </c>
    </row>
    <row r="2702" spans="1:1" x14ac:dyDescent="0.2">
      <c r="A2702" s="11" t="s">
        <v>33</v>
      </c>
    </row>
    <row r="2703" spans="1:1" x14ac:dyDescent="0.2">
      <c r="A2703" s="8">
        <v>203.44</v>
      </c>
    </row>
    <row r="2704" spans="1:1" x14ac:dyDescent="0.2">
      <c r="A2704" s="9" t="s">
        <v>27</v>
      </c>
    </row>
    <row r="2705" spans="1:1" x14ac:dyDescent="0.2">
      <c r="A2705" s="10" t="s">
        <v>25</v>
      </c>
    </row>
    <row r="2706" spans="1:1" x14ac:dyDescent="0.2">
      <c r="A2706" s="11" t="s">
        <v>43</v>
      </c>
    </row>
    <row r="2707" spans="1:1" x14ac:dyDescent="0.2">
      <c r="A2707" s="8">
        <v>206.35</v>
      </c>
    </row>
    <row r="2708" spans="1:1" x14ac:dyDescent="0.2">
      <c r="A2708" s="9" t="s">
        <v>38</v>
      </c>
    </row>
    <row r="2709" spans="1:1" x14ac:dyDescent="0.2">
      <c r="A2709" s="10" t="s">
        <v>63</v>
      </c>
    </row>
    <row r="2710" spans="1:1" x14ac:dyDescent="0.2">
      <c r="A2710" s="11" t="s">
        <v>39</v>
      </c>
    </row>
    <row r="2711" spans="1:1" x14ac:dyDescent="0.2">
      <c r="A2711" s="8">
        <v>207.3</v>
      </c>
    </row>
    <row r="2712" spans="1:1" x14ac:dyDescent="0.2">
      <c r="A2712" s="9" t="s">
        <v>38</v>
      </c>
    </row>
    <row r="2713" spans="1:1" x14ac:dyDescent="0.2">
      <c r="A2713" s="10" t="s">
        <v>25</v>
      </c>
    </row>
    <row r="2714" spans="1:1" x14ac:dyDescent="0.2">
      <c r="A2714" s="11" t="s">
        <v>89</v>
      </c>
    </row>
    <row r="2715" spans="1:1" x14ac:dyDescent="0.2">
      <c r="A2715" s="8">
        <v>208.06</v>
      </c>
    </row>
    <row r="2716" spans="1:1" x14ac:dyDescent="0.2">
      <c r="A2716" s="9" t="s">
        <v>27</v>
      </c>
    </row>
    <row r="2717" spans="1:1" x14ac:dyDescent="0.2">
      <c r="A2717" s="10" t="s">
        <v>25</v>
      </c>
    </row>
    <row r="2718" spans="1:1" x14ac:dyDescent="0.2">
      <c r="A2718" s="11" t="s">
        <v>42</v>
      </c>
    </row>
    <row r="2719" spans="1:1" x14ac:dyDescent="0.2">
      <c r="A2719" s="8">
        <v>211.09</v>
      </c>
    </row>
    <row r="2720" spans="1:1" x14ac:dyDescent="0.2">
      <c r="A2720" s="9" t="s">
        <v>38</v>
      </c>
    </row>
    <row r="2721" spans="1:1" x14ac:dyDescent="0.2">
      <c r="A2721" s="10" t="s">
        <v>54</v>
      </c>
    </row>
    <row r="2722" spans="1:1" x14ac:dyDescent="0.2">
      <c r="A2722" s="11" t="s">
        <v>39</v>
      </c>
    </row>
    <row r="2723" spans="1:1" x14ac:dyDescent="0.2">
      <c r="A2723" s="8">
        <v>211.59</v>
      </c>
    </row>
    <row r="2724" spans="1:1" x14ac:dyDescent="0.2">
      <c r="A2724" s="9" t="s">
        <v>32</v>
      </c>
    </row>
    <row r="2725" spans="1:1" x14ac:dyDescent="0.2">
      <c r="A2725" s="10" t="s">
        <v>25</v>
      </c>
    </row>
    <row r="2726" spans="1:1" x14ac:dyDescent="0.2">
      <c r="A2726" s="11" t="s">
        <v>33</v>
      </c>
    </row>
    <row r="2727" spans="1:1" x14ac:dyDescent="0.2">
      <c r="A2727" s="8">
        <v>213.38</v>
      </c>
    </row>
    <row r="2728" spans="1:1" x14ac:dyDescent="0.2">
      <c r="A2728" s="9" t="s">
        <v>27</v>
      </c>
    </row>
    <row r="2729" spans="1:1" x14ac:dyDescent="0.2">
      <c r="A2729" s="10" t="s">
        <v>25</v>
      </c>
    </row>
    <row r="2730" spans="1:1" x14ac:dyDescent="0.2">
      <c r="A2730" s="11" t="s">
        <v>48</v>
      </c>
    </row>
    <row r="2731" spans="1:1" x14ac:dyDescent="0.2">
      <c r="A2731" s="8">
        <v>214.29</v>
      </c>
    </row>
    <row r="2732" spans="1:1" x14ac:dyDescent="0.2">
      <c r="A2732" s="9" t="s">
        <v>38</v>
      </c>
    </row>
    <row r="2733" spans="1:1" x14ac:dyDescent="0.2">
      <c r="A2733" s="10" t="s">
        <v>25</v>
      </c>
    </row>
    <row r="2734" spans="1:1" x14ac:dyDescent="0.2">
      <c r="A2734" s="11" t="s">
        <v>39</v>
      </c>
    </row>
    <row r="2735" spans="1:1" x14ac:dyDescent="0.2">
      <c r="A2735" s="8">
        <v>216.43</v>
      </c>
    </row>
    <row r="2736" spans="1:1" x14ac:dyDescent="0.2">
      <c r="A2736" s="9" t="s">
        <v>32</v>
      </c>
    </row>
    <row r="2737" spans="1:1" x14ac:dyDescent="0.2">
      <c r="A2737" s="10" t="s">
        <v>63</v>
      </c>
    </row>
    <row r="2738" spans="1:1" x14ac:dyDescent="0.2">
      <c r="A2738" s="11" t="s">
        <v>33</v>
      </c>
    </row>
    <row r="2739" spans="1:1" x14ac:dyDescent="0.2">
      <c r="A2739" s="8">
        <v>218.48</v>
      </c>
    </row>
    <row r="2740" spans="1:1" x14ac:dyDescent="0.2">
      <c r="A2740" s="9" t="s">
        <v>32</v>
      </c>
    </row>
    <row r="2741" spans="1:1" x14ac:dyDescent="0.2">
      <c r="A2741" s="10" t="s">
        <v>25</v>
      </c>
    </row>
    <row r="2742" spans="1:1" x14ac:dyDescent="0.2">
      <c r="A2742" s="11" t="s">
        <v>86</v>
      </c>
    </row>
    <row r="2743" spans="1:1" x14ac:dyDescent="0.2">
      <c r="A2743" s="8">
        <v>218.87</v>
      </c>
    </row>
    <row r="2744" spans="1:1" x14ac:dyDescent="0.2">
      <c r="A2744" s="9" t="s">
        <v>38</v>
      </c>
    </row>
    <row r="2745" spans="1:1" x14ac:dyDescent="0.2">
      <c r="A2745" s="10" t="s">
        <v>25</v>
      </c>
    </row>
    <row r="2746" spans="1:1" x14ac:dyDescent="0.2">
      <c r="A2746" s="11" t="s">
        <v>39</v>
      </c>
    </row>
    <row r="2747" spans="1:1" x14ac:dyDescent="0.2">
      <c r="A2747" s="8">
        <v>218.89</v>
      </c>
    </row>
    <row r="2748" spans="1:1" x14ac:dyDescent="0.2">
      <c r="A2748" s="9" t="s">
        <v>38</v>
      </c>
    </row>
    <row r="2749" spans="1:1" x14ac:dyDescent="0.2">
      <c r="A2749" s="10" t="s">
        <v>25</v>
      </c>
    </row>
    <row r="2750" spans="1:1" x14ac:dyDescent="0.2">
      <c r="A2750" s="11" t="s">
        <v>89</v>
      </c>
    </row>
    <row r="2751" spans="1:1" x14ac:dyDescent="0.2">
      <c r="A2751" s="8">
        <v>220.04</v>
      </c>
    </row>
    <row r="2752" spans="1:1" x14ac:dyDescent="0.2">
      <c r="A2752" s="9" t="s">
        <v>27</v>
      </c>
    </row>
    <row r="2753" spans="1:1" x14ac:dyDescent="0.2">
      <c r="A2753" s="10" t="s">
        <v>25</v>
      </c>
    </row>
    <row r="2754" spans="1:1" x14ac:dyDescent="0.2">
      <c r="A2754" s="11" t="s">
        <v>28</v>
      </c>
    </row>
    <row r="2755" spans="1:1" x14ac:dyDescent="0.2">
      <c r="A2755" s="8">
        <v>223.44</v>
      </c>
    </row>
    <row r="2756" spans="1:1" x14ac:dyDescent="0.2">
      <c r="A2756" s="9" t="s">
        <v>27</v>
      </c>
    </row>
    <row r="2757" spans="1:1" x14ac:dyDescent="0.2">
      <c r="A2757" s="10" t="s">
        <v>54</v>
      </c>
    </row>
    <row r="2758" spans="1:1" x14ac:dyDescent="0.2">
      <c r="A2758" s="11" t="s">
        <v>42</v>
      </c>
    </row>
    <row r="2759" spans="1:1" x14ac:dyDescent="0.2">
      <c r="A2759" s="8">
        <v>230.02</v>
      </c>
    </row>
    <row r="2760" spans="1:1" x14ac:dyDescent="0.2">
      <c r="A2760" s="9" t="s">
        <v>32</v>
      </c>
    </row>
    <row r="2761" spans="1:1" x14ac:dyDescent="0.2">
      <c r="A2761" s="10" t="s">
        <v>54</v>
      </c>
    </row>
    <row r="2762" spans="1:1" x14ac:dyDescent="0.2">
      <c r="A2762" s="11" t="s">
        <v>33</v>
      </c>
    </row>
    <row r="2763" spans="1:1" x14ac:dyDescent="0.2">
      <c r="A2763" s="8">
        <v>231.49</v>
      </c>
    </row>
    <row r="2764" spans="1:1" x14ac:dyDescent="0.2">
      <c r="A2764" s="9" t="s">
        <v>38</v>
      </c>
    </row>
    <row r="2765" spans="1:1" x14ac:dyDescent="0.2">
      <c r="A2765" s="10" t="s">
        <v>54</v>
      </c>
    </row>
    <row r="2766" spans="1:1" x14ac:dyDescent="0.2">
      <c r="A2766" s="11" t="s">
        <v>58</v>
      </c>
    </row>
    <row r="2767" spans="1:1" x14ac:dyDescent="0.2">
      <c r="A2767" s="8">
        <v>232.44</v>
      </c>
    </row>
    <row r="2768" spans="1:1" x14ac:dyDescent="0.2">
      <c r="A2768" s="9" t="s">
        <v>27</v>
      </c>
    </row>
    <row r="2769" spans="1:1" x14ac:dyDescent="0.2">
      <c r="A2769" s="10" t="s">
        <v>166</v>
      </c>
    </row>
    <row r="2770" spans="1:1" x14ac:dyDescent="0.2">
      <c r="A2770" s="11" t="s">
        <v>48</v>
      </c>
    </row>
    <row r="2771" spans="1:1" x14ac:dyDescent="0.2">
      <c r="A2771" s="8">
        <v>233.56</v>
      </c>
    </row>
    <row r="2772" spans="1:1" x14ac:dyDescent="0.2">
      <c r="A2772" s="9" t="s">
        <v>38</v>
      </c>
    </row>
    <row r="2773" spans="1:1" x14ac:dyDescent="0.2">
      <c r="A2773" s="10" t="s">
        <v>25</v>
      </c>
    </row>
    <row r="2774" spans="1:1" x14ac:dyDescent="0.2">
      <c r="A2774" s="11" t="s">
        <v>39</v>
      </c>
    </row>
    <row r="2775" spans="1:1" x14ac:dyDescent="0.2">
      <c r="A2775" s="8">
        <v>234.61</v>
      </c>
    </row>
    <row r="2776" spans="1:1" x14ac:dyDescent="0.2">
      <c r="A2776" s="9" t="s">
        <v>38</v>
      </c>
    </row>
    <row r="2777" spans="1:1" x14ac:dyDescent="0.2">
      <c r="A2777" s="10" t="s">
        <v>63</v>
      </c>
    </row>
    <row r="2778" spans="1:1" x14ac:dyDescent="0.2">
      <c r="A2778" s="11" t="s">
        <v>39</v>
      </c>
    </row>
    <row r="2779" spans="1:1" x14ac:dyDescent="0.2">
      <c r="A2779" s="8">
        <v>236.61</v>
      </c>
    </row>
    <row r="2780" spans="1:1" x14ac:dyDescent="0.2">
      <c r="A2780" s="9" t="s">
        <v>38</v>
      </c>
    </row>
    <row r="2781" spans="1:1" x14ac:dyDescent="0.2">
      <c r="A2781" s="10" t="s">
        <v>54</v>
      </c>
    </row>
    <row r="2782" spans="1:1" x14ac:dyDescent="0.2">
      <c r="A2782" s="11" t="s">
        <v>89</v>
      </c>
    </row>
    <row r="2783" spans="1:1" x14ac:dyDescent="0.2">
      <c r="A2783" s="8">
        <v>251.54</v>
      </c>
    </row>
    <row r="2784" spans="1:1" x14ac:dyDescent="0.2">
      <c r="A2784" s="9" t="s">
        <v>38</v>
      </c>
    </row>
    <row r="2785" spans="1:1" x14ac:dyDescent="0.2">
      <c r="A2785" s="10" t="s">
        <v>25</v>
      </c>
    </row>
    <row r="2786" spans="1:1" x14ac:dyDescent="0.2">
      <c r="A2786" s="11" t="s">
        <v>39</v>
      </c>
    </row>
    <row r="2787" spans="1:1" x14ac:dyDescent="0.2">
      <c r="A2787" s="8">
        <v>252.77</v>
      </c>
    </row>
    <row r="2788" spans="1:1" x14ac:dyDescent="0.2">
      <c r="A2788" s="9" t="s">
        <v>38</v>
      </c>
    </row>
    <row r="2789" spans="1:1" x14ac:dyDescent="0.2">
      <c r="A2789" s="10" t="s">
        <v>25</v>
      </c>
    </row>
    <row r="2790" spans="1:1" x14ac:dyDescent="0.2">
      <c r="A2790" s="11" t="s">
        <v>58</v>
      </c>
    </row>
    <row r="2791" spans="1:1" x14ac:dyDescent="0.2">
      <c r="A2791" s="8">
        <v>253.5</v>
      </c>
    </row>
    <row r="2792" spans="1:1" x14ac:dyDescent="0.2">
      <c r="A2792" s="9" t="s">
        <v>27</v>
      </c>
    </row>
    <row r="2793" spans="1:1" x14ac:dyDescent="0.2">
      <c r="A2793" s="10" t="s">
        <v>54</v>
      </c>
    </row>
    <row r="2794" spans="1:1" x14ac:dyDescent="0.2">
      <c r="A2794" s="11" t="s">
        <v>48</v>
      </c>
    </row>
    <row r="2795" spans="1:1" x14ac:dyDescent="0.2">
      <c r="A2795" s="8">
        <v>253.94</v>
      </c>
    </row>
    <row r="2796" spans="1:1" x14ac:dyDescent="0.2">
      <c r="A2796" s="9" t="s">
        <v>27</v>
      </c>
    </row>
    <row r="2797" spans="1:1" x14ac:dyDescent="0.2">
      <c r="A2797" s="10" t="s">
        <v>25</v>
      </c>
    </row>
    <row r="2798" spans="1:1" x14ac:dyDescent="0.2">
      <c r="A2798" s="11" t="s">
        <v>48</v>
      </c>
    </row>
    <row r="2799" spans="1:1" x14ac:dyDescent="0.2">
      <c r="A2799" s="8">
        <v>257.58999999999997</v>
      </c>
    </row>
    <row r="2800" spans="1:1" x14ac:dyDescent="0.2">
      <c r="A2800" s="9" t="s">
        <v>32</v>
      </c>
    </row>
    <row r="2801" spans="1:1" x14ac:dyDescent="0.2">
      <c r="A2801" s="10" t="s">
        <v>25</v>
      </c>
    </row>
    <row r="2802" spans="1:1" x14ac:dyDescent="0.2">
      <c r="A2802" s="11" t="s">
        <v>33</v>
      </c>
    </row>
    <row r="2803" spans="1:1" x14ac:dyDescent="0.2">
      <c r="A2803" s="8">
        <v>267.10000000000002</v>
      </c>
    </row>
    <row r="2804" spans="1:1" x14ac:dyDescent="0.2">
      <c r="A2804" s="9" t="s">
        <v>27</v>
      </c>
    </row>
    <row r="2805" spans="1:1" x14ac:dyDescent="0.2">
      <c r="A2805" s="10" t="s">
        <v>54</v>
      </c>
    </row>
    <row r="2806" spans="1:1" x14ac:dyDescent="0.2">
      <c r="A2806" s="11" t="s">
        <v>42</v>
      </c>
    </row>
    <row r="2807" spans="1:1" x14ac:dyDescent="0.2">
      <c r="A2807" s="8">
        <v>267.67</v>
      </c>
    </row>
    <row r="2808" spans="1:1" x14ac:dyDescent="0.2">
      <c r="A2808" s="9" t="s">
        <v>27</v>
      </c>
    </row>
    <row r="2809" spans="1:1" x14ac:dyDescent="0.2">
      <c r="A2809" s="10" t="s">
        <v>25</v>
      </c>
    </row>
    <row r="2810" spans="1:1" x14ac:dyDescent="0.2">
      <c r="A2810" s="11" t="s">
        <v>42</v>
      </c>
    </row>
    <row r="2811" spans="1:1" x14ac:dyDescent="0.2">
      <c r="A2811" s="8">
        <v>271.45</v>
      </c>
    </row>
    <row r="2812" spans="1:1" x14ac:dyDescent="0.2">
      <c r="A2812" s="9" t="s">
        <v>27</v>
      </c>
    </row>
    <row r="2813" spans="1:1" x14ac:dyDescent="0.2">
      <c r="A2813" s="10" t="s">
        <v>25</v>
      </c>
    </row>
    <row r="2814" spans="1:1" x14ac:dyDescent="0.2">
      <c r="A2814" s="11" t="s">
        <v>28</v>
      </c>
    </row>
    <row r="2815" spans="1:1" x14ac:dyDescent="0.2">
      <c r="A2815" s="8">
        <v>273.27</v>
      </c>
    </row>
    <row r="2816" spans="1:1" x14ac:dyDescent="0.2">
      <c r="A2816" s="9" t="s">
        <v>32</v>
      </c>
    </row>
    <row r="2817" spans="1:1" x14ac:dyDescent="0.2">
      <c r="A2817" s="10" t="s">
        <v>54</v>
      </c>
    </row>
    <row r="2818" spans="1:1" x14ac:dyDescent="0.2">
      <c r="A2818" s="11" t="s">
        <v>86</v>
      </c>
    </row>
    <row r="2819" spans="1:1" x14ac:dyDescent="0.2">
      <c r="A2819" s="8">
        <v>274.89999999999998</v>
      </c>
    </row>
    <row r="2820" spans="1:1" x14ac:dyDescent="0.2">
      <c r="A2820" s="9" t="s">
        <v>27</v>
      </c>
    </row>
    <row r="2821" spans="1:1" x14ac:dyDescent="0.2">
      <c r="A2821" s="10" t="s">
        <v>63</v>
      </c>
    </row>
    <row r="2822" spans="1:1" x14ac:dyDescent="0.2">
      <c r="A2822" s="11" t="s">
        <v>48</v>
      </c>
    </row>
    <row r="2823" spans="1:1" x14ac:dyDescent="0.2">
      <c r="A2823" s="8">
        <v>282.18</v>
      </c>
    </row>
    <row r="2824" spans="1:1" x14ac:dyDescent="0.2">
      <c r="A2824" s="9" t="s">
        <v>27</v>
      </c>
    </row>
    <row r="2825" spans="1:1" x14ac:dyDescent="0.2">
      <c r="A2825" s="10" t="s">
        <v>166</v>
      </c>
    </row>
    <row r="2826" spans="1:1" x14ac:dyDescent="0.2">
      <c r="A2826" s="11" t="s">
        <v>43</v>
      </c>
    </row>
    <row r="2827" spans="1:1" x14ac:dyDescent="0.2">
      <c r="A2827" s="8">
        <v>286.01</v>
      </c>
    </row>
    <row r="2828" spans="1:1" x14ac:dyDescent="0.2">
      <c r="A2828" s="9" t="s">
        <v>38</v>
      </c>
    </row>
    <row r="2829" spans="1:1" x14ac:dyDescent="0.2">
      <c r="A2829" s="10" t="s">
        <v>63</v>
      </c>
    </row>
    <row r="2830" spans="1:1" x14ac:dyDescent="0.2">
      <c r="A2830" s="11" t="s">
        <v>89</v>
      </c>
    </row>
    <row r="2831" spans="1:1" x14ac:dyDescent="0.2">
      <c r="A2831" s="8">
        <v>287.99</v>
      </c>
    </row>
    <row r="2832" spans="1:1" x14ac:dyDescent="0.2">
      <c r="A2832" s="9" t="s">
        <v>38</v>
      </c>
    </row>
    <row r="2833" spans="1:1" x14ac:dyDescent="0.2">
      <c r="A2833" s="10" t="s">
        <v>25</v>
      </c>
    </row>
    <row r="2834" spans="1:1" x14ac:dyDescent="0.2">
      <c r="A2834" s="11" t="s">
        <v>39</v>
      </c>
    </row>
    <row r="2835" spans="1:1" x14ac:dyDescent="0.2">
      <c r="A2835" s="8">
        <v>290.31</v>
      </c>
    </row>
    <row r="2836" spans="1:1" x14ac:dyDescent="0.2">
      <c r="A2836" s="9" t="s">
        <v>32</v>
      </c>
    </row>
    <row r="2837" spans="1:1" x14ac:dyDescent="0.2">
      <c r="A2837" s="10" t="s">
        <v>54</v>
      </c>
    </row>
    <row r="2838" spans="1:1" x14ac:dyDescent="0.2">
      <c r="A2838" s="11" t="s">
        <v>33</v>
      </c>
    </row>
    <row r="2839" spans="1:1" x14ac:dyDescent="0.2">
      <c r="A2839" s="8">
        <v>293.14</v>
      </c>
    </row>
    <row r="2840" spans="1:1" x14ac:dyDescent="0.2">
      <c r="A2840" s="9" t="s">
        <v>27</v>
      </c>
    </row>
    <row r="2841" spans="1:1" x14ac:dyDescent="0.2">
      <c r="A2841" s="10" t="s">
        <v>63</v>
      </c>
    </row>
    <row r="2842" spans="1:1" x14ac:dyDescent="0.2">
      <c r="A2842" s="11" t="s">
        <v>51</v>
      </c>
    </row>
    <row r="2843" spans="1:1" x14ac:dyDescent="0.2">
      <c r="A2843" s="8">
        <v>296.06</v>
      </c>
    </row>
    <row r="2844" spans="1:1" x14ac:dyDescent="0.2">
      <c r="A2844" s="9" t="s">
        <v>38</v>
      </c>
    </row>
    <row r="2845" spans="1:1" x14ac:dyDescent="0.2">
      <c r="A2845" s="10" t="s">
        <v>54</v>
      </c>
    </row>
    <row r="2846" spans="1:1" x14ac:dyDescent="0.2">
      <c r="A2846" s="11" t="s">
        <v>89</v>
      </c>
    </row>
    <row r="2847" spans="1:1" x14ac:dyDescent="0.2">
      <c r="A2847" s="8">
        <v>304.42</v>
      </c>
    </row>
    <row r="2848" spans="1:1" x14ac:dyDescent="0.2">
      <c r="A2848" s="9" t="s">
        <v>38</v>
      </c>
    </row>
    <row r="2849" spans="1:1" x14ac:dyDescent="0.2">
      <c r="A2849" s="10" t="s">
        <v>166</v>
      </c>
    </row>
    <row r="2850" spans="1:1" x14ac:dyDescent="0.2">
      <c r="A2850" s="11" t="s">
        <v>89</v>
      </c>
    </row>
    <row r="2851" spans="1:1" x14ac:dyDescent="0.2">
      <c r="A2851" s="8">
        <v>308.67</v>
      </c>
    </row>
    <row r="2852" spans="1:1" x14ac:dyDescent="0.2">
      <c r="A2852" s="9" t="s">
        <v>27</v>
      </c>
    </row>
    <row r="2853" spans="1:1" x14ac:dyDescent="0.2">
      <c r="A2853" s="10" t="s">
        <v>63</v>
      </c>
    </row>
    <row r="2854" spans="1:1" x14ac:dyDescent="0.2">
      <c r="A2854" s="11" t="s">
        <v>42</v>
      </c>
    </row>
    <row r="2855" spans="1:1" x14ac:dyDescent="0.2">
      <c r="A2855" s="8">
        <v>309.31</v>
      </c>
    </row>
    <row r="2856" spans="1:1" x14ac:dyDescent="0.2">
      <c r="A2856" s="9" t="s">
        <v>27</v>
      </c>
    </row>
    <row r="2857" spans="1:1" x14ac:dyDescent="0.2">
      <c r="A2857" s="10" t="s">
        <v>63</v>
      </c>
    </row>
    <row r="2858" spans="1:1" x14ac:dyDescent="0.2">
      <c r="A2858" s="11" t="s">
        <v>42</v>
      </c>
    </row>
    <row r="2859" spans="1:1" x14ac:dyDescent="0.2">
      <c r="A2859" s="8">
        <v>310.22000000000003</v>
      </c>
    </row>
    <row r="2860" spans="1:1" x14ac:dyDescent="0.2">
      <c r="A2860" s="9" t="s">
        <v>27</v>
      </c>
    </row>
    <row r="2861" spans="1:1" x14ac:dyDescent="0.2">
      <c r="A2861" s="10" t="s">
        <v>54</v>
      </c>
    </row>
    <row r="2862" spans="1:1" x14ac:dyDescent="0.2">
      <c r="A2862" s="11" t="s">
        <v>48</v>
      </c>
    </row>
    <row r="2863" spans="1:1" x14ac:dyDescent="0.2">
      <c r="A2863" s="8">
        <v>310.93</v>
      </c>
    </row>
    <row r="2864" spans="1:1" x14ac:dyDescent="0.2">
      <c r="A2864" s="9" t="s">
        <v>27</v>
      </c>
    </row>
    <row r="2865" spans="1:1" x14ac:dyDescent="0.2">
      <c r="A2865" s="10" t="s">
        <v>25</v>
      </c>
    </row>
    <row r="2866" spans="1:1" x14ac:dyDescent="0.2">
      <c r="A2866" s="11" t="s">
        <v>46</v>
      </c>
    </row>
    <row r="2867" spans="1:1" x14ac:dyDescent="0.2">
      <c r="A2867" s="8">
        <v>314.83999999999997</v>
      </c>
    </row>
    <row r="2868" spans="1:1" x14ac:dyDescent="0.2">
      <c r="A2868" s="9" t="s">
        <v>38</v>
      </c>
    </row>
    <row r="2869" spans="1:1" x14ac:dyDescent="0.2">
      <c r="A2869" s="10" t="s">
        <v>25</v>
      </c>
    </row>
    <row r="2870" spans="1:1" x14ac:dyDescent="0.2">
      <c r="A2870" s="11" t="s">
        <v>39</v>
      </c>
    </row>
    <row r="2871" spans="1:1" x14ac:dyDescent="0.2">
      <c r="A2871" s="8">
        <v>315.33</v>
      </c>
    </row>
    <row r="2872" spans="1:1" x14ac:dyDescent="0.2">
      <c r="A2872" s="9" t="s">
        <v>38</v>
      </c>
    </row>
    <row r="2873" spans="1:1" x14ac:dyDescent="0.2">
      <c r="A2873" s="10" t="s">
        <v>25</v>
      </c>
    </row>
    <row r="2874" spans="1:1" x14ac:dyDescent="0.2">
      <c r="A2874" s="11" t="s">
        <v>89</v>
      </c>
    </row>
    <row r="2875" spans="1:1" x14ac:dyDescent="0.2">
      <c r="A2875" s="8">
        <v>320.10000000000002</v>
      </c>
    </row>
    <row r="2876" spans="1:1" x14ac:dyDescent="0.2">
      <c r="A2876" s="9" t="s">
        <v>27</v>
      </c>
    </row>
    <row r="2877" spans="1:1" x14ac:dyDescent="0.2">
      <c r="A2877" s="10" t="s">
        <v>54</v>
      </c>
    </row>
    <row r="2878" spans="1:1" x14ac:dyDescent="0.2">
      <c r="A2878" s="11" t="s">
        <v>43</v>
      </c>
    </row>
    <row r="2879" spans="1:1" x14ac:dyDescent="0.2">
      <c r="A2879" s="8">
        <v>323.32</v>
      </c>
    </row>
    <row r="2880" spans="1:1" x14ac:dyDescent="0.2">
      <c r="A2880" s="9" t="s">
        <v>27</v>
      </c>
    </row>
    <row r="2881" spans="1:1" x14ac:dyDescent="0.2">
      <c r="A2881" s="10" t="s">
        <v>54</v>
      </c>
    </row>
    <row r="2882" spans="1:1" x14ac:dyDescent="0.2">
      <c r="A2882" s="11" t="s">
        <v>48</v>
      </c>
    </row>
    <row r="2883" spans="1:1" x14ac:dyDescent="0.2">
      <c r="A2883" s="8">
        <v>325.29000000000002</v>
      </c>
    </row>
    <row r="2884" spans="1:1" x14ac:dyDescent="0.2">
      <c r="A2884" s="9" t="s">
        <v>38</v>
      </c>
    </row>
    <row r="2885" spans="1:1" x14ac:dyDescent="0.2">
      <c r="A2885" s="10" t="s">
        <v>54</v>
      </c>
    </row>
    <row r="2886" spans="1:1" x14ac:dyDescent="0.2">
      <c r="A2886" s="11" t="s">
        <v>82</v>
      </c>
    </row>
    <row r="2887" spans="1:1" x14ac:dyDescent="0.2">
      <c r="A2887" s="8">
        <v>326.25</v>
      </c>
    </row>
    <row r="2888" spans="1:1" x14ac:dyDescent="0.2">
      <c r="A2888" s="9" t="s">
        <v>38</v>
      </c>
    </row>
    <row r="2889" spans="1:1" x14ac:dyDescent="0.2">
      <c r="A2889" s="10" t="s">
        <v>54</v>
      </c>
    </row>
    <row r="2890" spans="1:1" x14ac:dyDescent="0.2">
      <c r="A2890" s="11" t="s">
        <v>89</v>
      </c>
    </row>
    <row r="2891" spans="1:1" x14ac:dyDescent="0.2">
      <c r="A2891" s="8">
        <v>337.04</v>
      </c>
    </row>
    <row r="2892" spans="1:1" x14ac:dyDescent="0.2">
      <c r="A2892" s="9" t="s">
        <v>38</v>
      </c>
    </row>
    <row r="2893" spans="1:1" x14ac:dyDescent="0.2">
      <c r="A2893" s="10" t="s">
        <v>166</v>
      </c>
    </row>
    <row r="2894" spans="1:1" x14ac:dyDescent="0.2">
      <c r="A2894" s="11" t="s">
        <v>39</v>
      </c>
    </row>
    <row r="2895" spans="1:1" x14ac:dyDescent="0.2">
      <c r="A2895" s="8">
        <v>339.17</v>
      </c>
    </row>
    <row r="2896" spans="1:1" x14ac:dyDescent="0.2">
      <c r="A2896" s="9" t="s">
        <v>32</v>
      </c>
    </row>
    <row r="2897" spans="1:1" x14ac:dyDescent="0.2">
      <c r="A2897" s="10" t="s">
        <v>54</v>
      </c>
    </row>
    <row r="2898" spans="1:1" x14ac:dyDescent="0.2">
      <c r="A2898" s="11" t="s">
        <v>33</v>
      </c>
    </row>
    <row r="2899" spans="1:1" x14ac:dyDescent="0.2">
      <c r="A2899" s="8">
        <v>339.58</v>
      </c>
    </row>
    <row r="2900" spans="1:1" x14ac:dyDescent="0.2">
      <c r="A2900" s="9" t="s">
        <v>32</v>
      </c>
    </row>
    <row r="2901" spans="1:1" x14ac:dyDescent="0.2">
      <c r="A2901" s="10" t="s">
        <v>25</v>
      </c>
    </row>
    <row r="2902" spans="1:1" x14ac:dyDescent="0.2">
      <c r="A2902" s="11" t="s">
        <v>33</v>
      </c>
    </row>
    <row r="2903" spans="1:1" x14ac:dyDescent="0.2">
      <c r="A2903" s="8">
        <v>349.22</v>
      </c>
    </row>
    <row r="2904" spans="1:1" x14ac:dyDescent="0.2">
      <c r="A2904" s="9" t="s">
        <v>38</v>
      </c>
    </row>
    <row r="2905" spans="1:1" x14ac:dyDescent="0.2">
      <c r="A2905" s="10" t="s">
        <v>25</v>
      </c>
    </row>
    <row r="2906" spans="1:1" x14ac:dyDescent="0.2">
      <c r="A2906" s="11" t="s">
        <v>58</v>
      </c>
    </row>
    <row r="2907" spans="1:1" x14ac:dyDescent="0.2">
      <c r="A2907" s="8">
        <v>349.47</v>
      </c>
    </row>
    <row r="2908" spans="1:1" x14ac:dyDescent="0.2">
      <c r="A2908" s="9" t="s">
        <v>38</v>
      </c>
    </row>
    <row r="2909" spans="1:1" x14ac:dyDescent="0.2">
      <c r="A2909" s="10" t="s">
        <v>63</v>
      </c>
    </row>
    <row r="2910" spans="1:1" x14ac:dyDescent="0.2">
      <c r="A2910" s="11" t="s">
        <v>39</v>
      </c>
    </row>
    <row r="2911" spans="1:1" x14ac:dyDescent="0.2">
      <c r="A2911" s="8">
        <v>355</v>
      </c>
    </row>
    <row r="2912" spans="1:1" x14ac:dyDescent="0.2">
      <c r="A2912" s="9" t="s">
        <v>27</v>
      </c>
    </row>
    <row r="2913" spans="1:1" x14ac:dyDescent="0.2">
      <c r="A2913" s="10" t="s">
        <v>54</v>
      </c>
    </row>
    <row r="2914" spans="1:1" x14ac:dyDescent="0.2">
      <c r="A2914" s="11" t="s">
        <v>42</v>
      </c>
    </row>
    <row r="2915" spans="1:1" x14ac:dyDescent="0.2">
      <c r="A2915" s="8">
        <v>355.93</v>
      </c>
    </row>
    <row r="2916" spans="1:1" x14ac:dyDescent="0.2">
      <c r="A2916" s="9" t="s">
        <v>38</v>
      </c>
    </row>
    <row r="2917" spans="1:1" x14ac:dyDescent="0.2">
      <c r="A2917" s="10" t="s">
        <v>63</v>
      </c>
    </row>
    <row r="2918" spans="1:1" x14ac:dyDescent="0.2">
      <c r="A2918" s="11" t="s">
        <v>39</v>
      </c>
    </row>
    <row r="2919" spans="1:1" x14ac:dyDescent="0.2">
      <c r="A2919" s="8">
        <v>359.83</v>
      </c>
    </row>
    <row r="2920" spans="1:1" x14ac:dyDescent="0.2">
      <c r="A2920" s="9" t="s">
        <v>27</v>
      </c>
    </row>
    <row r="2921" spans="1:1" x14ac:dyDescent="0.2">
      <c r="A2921" s="10" t="s">
        <v>25</v>
      </c>
    </row>
    <row r="2922" spans="1:1" x14ac:dyDescent="0.2">
      <c r="A2922" s="11" t="s">
        <v>46</v>
      </c>
    </row>
    <row r="2923" spans="1:1" x14ac:dyDescent="0.2">
      <c r="A2923" s="8">
        <v>363</v>
      </c>
    </row>
    <row r="2924" spans="1:1" x14ac:dyDescent="0.2">
      <c r="A2924" s="9" t="s">
        <v>27</v>
      </c>
    </row>
    <row r="2925" spans="1:1" x14ac:dyDescent="0.2">
      <c r="A2925" s="10" t="s">
        <v>63</v>
      </c>
    </row>
    <row r="2926" spans="1:1" x14ac:dyDescent="0.2">
      <c r="A2926" s="11" t="s">
        <v>51</v>
      </c>
    </row>
    <row r="2927" spans="1:1" x14ac:dyDescent="0.2">
      <c r="A2927" s="8">
        <v>365.79</v>
      </c>
    </row>
    <row r="2928" spans="1:1" x14ac:dyDescent="0.2">
      <c r="A2928" s="9" t="s">
        <v>27</v>
      </c>
    </row>
    <row r="2929" spans="1:1" x14ac:dyDescent="0.2">
      <c r="A2929" s="10" t="s">
        <v>54</v>
      </c>
    </row>
    <row r="2930" spans="1:1" x14ac:dyDescent="0.2">
      <c r="A2930" s="11" t="s">
        <v>48</v>
      </c>
    </row>
    <row r="2931" spans="1:1" x14ac:dyDescent="0.2">
      <c r="A2931" s="8">
        <v>366.51</v>
      </c>
    </row>
    <row r="2932" spans="1:1" x14ac:dyDescent="0.2">
      <c r="A2932" s="9" t="s">
        <v>38</v>
      </c>
    </row>
    <row r="2933" spans="1:1" x14ac:dyDescent="0.2">
      <c r="A2933" s="10" t="s">
        <v>166</v>
      </c>
    </row>
    <row r="2934" spans="1:1" x14ac:dyDescent="0.2">
      <c r="A2934" s="11" t="s">
        <v>39</v>
      </c>
    </row>
    <row r="2935" spans="1:1" x14ac:dyDescent="0.2">
      <c r="A2935" s="8">
        <v>370.23</v>
      </c>
    </row>
    <row r="2936" spans="1:1" x14ac:dyDescent="0.2">
      <c r="A2936" s="9" t="s">
        <v>27</v>
      </c>
    </row>
    <row r="2937" spans="1:1" x14ac:dyDescent="0.2">
      <c r="A2937" s="10" t="s">
        <v>54</v>
      </c>
    </row>
    <row r="2938" spans="1:1" x14ac:dyDescent="0.2">
      <c r="A2938" s="11" t="s">
        <v>51</v>
      </c>
    </row>
    <row r="2939" spans="1:1" x14ac:dyDescent="0.2">
      <c r="A2939" s="8">
        <v>371.41</v>
      </c>
    </row>
    <row r="2940" spans="1:1" x14ac:dyDescent="0.2">
      <c r="A2940" s="9" t="s">
        <v>38</v>
      </c>
    </row>
    <row r="2941" spans="1:1" x14ac:dyDescent="0.2">
      <c r="A2941" s="10" t="s">
        <v>25</v>
      </c>
    </row>
    <row r="2942" spans="1:1" x14ac:dyDescent="0.2">
      <c r="A2942" s="11" t="s">
        <v>39</v>
      </c>
    </row>
    <row r="2943" spans="1:1" x14ac:dyDescent="0.2">
      <c r="A2943" s="8">
        <v>372.36</v>
      </c>
    </row>
    <row r="2944" spans="1:1" x14ac:dyDescent="0.2">
      <c r="A2944" s="9" t="s">
        <v>27</v>
      </c>
    </row>
    <row r="2945" spans="1:1" x14ac:dyDescent="0.2">
      <c r="A2945" s="10" t="s">
        <v>166</v>
      </c>
    </row>
    <row r="2946" spans="1:1" x14ac:dyDescent="0.2">
      <c r="A2946" s="11" t="s">
        <v>42</v>
      </c>
    </row>
    <row r="2947" spans="1:1" x14ac:dyDescent="0.2">
      <c r="A2947" s="8">
        <v>373.67</v>
      </c>
    </row>
    <row r="2948" spans="1:1" x14ac:dyDescent="0.2">
      <c r="A2948" s="9" t="s">
        <v>27</v>
      </c>
    </row>
    <row r="2949" spans="1:1" x14ac:dyDescent="0.2">
      <c r="A2949" s="10" t="s">
        <v>63</v>
      </c>
    </row>
    <row r="2950" spans="1:1" x14ac:dyDescent="0.2">
      <c r="A2950" s="11" t="s">
        <v>42</v>
      </c>
    </row>
    <row r="2951" spans="1:1" x14ac:dyDescent="0.2">
      <c r="A2951" s="8">
        <v>374.82</v>
      </c>
    </row>
    <row r="2952" spans="1:1" x14ac:dyDescent="0.2">
      <c r="A2952" s="9" t="s">
        <v>27</v>
      </c>
    </row>
    <row r="2953" spans="1:1" x14ac:dyDescent="0.2">
      <c r="A2953" s="10" t="s">
        <v>25</v>
      </c>
    </row>
    <row r="2954" spans="1:1" x14ac:dyDescent="0.2">
      <c r="A2954" s="11" t="s">
        <v>46</v>
      </c>
    </row>
    <row r="2955" spans="1:1" x14ac:dyDescent="0.2">
      <c r="A2955" s="8">
        <v>377.15</v>
      </c>
    </row>
    <row r="2956" spans="1:1" x14ac:dyDescent="0.2">
      <c r="A2956" s="9" t="s">
        <v>38</v>
      </c>
    </row>
    <row r="2957" spans="1:1" x14ac:dyDescent="0.2">
      <c r="A2957" s="10" t="s">
        <v>25</v>
      </c>
    </row>
    <row r="2958" spans="1:1" x14ac:dyDescent="0.2">
      <c r="A2958" s="11" t="s">
        <v>39</v>
      </c>
    </row>
    <row r="2959" spans="1:1" x14ac:dyDescent="0.2">
      <c r="A2959" s="8">
        <v>377.81</v>
      </c>
    </row>
    <row r="2960" spans="1:1" x14ac:dyDescent="0.2">
      <c r="A2960" s="9" t="s">
        <v>38</v>
      </c>
    </row>
    <row r="2961" spans="1:1" x14ac:dyDescent="0.2">
      <c r="A2961" s="10" t="s">
        <v>25</v>
      </c>
    </row>
    <row r="2962" spans="1:1" x14ac:dyDescent="0.2">
      <c r="A2962" s="11" t="s">
        <v>58</v>
      </c>
    </row>
    <row r="2963" spans="1:1" x14ac:dyDescent="0.2">
      <c r="A2963" s="8">
        <v>382.39</v>
      </c>
    </row>
    <row r="2964" spans="1:1" x14ac:dyDescent="0.2">
      <c r="A2964" s="9" t="s">
        <v>38</v>
      </c>
    </row>
    <row r="2965" spans="1:1" x14ac:dyDescent="0.2">
      <c r="A2965" s="10" t="s">
        <v>25</v>
      </c>
    </row>
    <row r="2966" spans="1:1" x14ac:dyDescent="0.2">
      <c r="A2966" s="11" t="s">
        <v>39</v>
      </c>
    </row>
    <row r="2967" spans="1:1" x14ac:dyDescent="0.2">
      <c r="A2967" s="8">
        <v>394.35</v>
      </c>
    </row>
    <row r="2968" spans="1:1" x14ac:dyDescent="0.2">
      <c r="A2968" s="9" t="s">
        <v>38</v>
      </c>
    </row>
    <row r="2969" spans="1:1" x14ac:dyDescent="0.2">
      <c r="A2969" s="10" t="s">
        <v>25</v>
      </c>
    </row>
    <row r="2970" spans="1:1" x14ac:dyDescent="0.2">
      <c r="A2970" s="11" t="s">
        <v>39</v>
      </c>
    </row>
    <row r="2971" spans="1:1" x14ac:dyDescent="0.2">
      <c r="A2971" s="8">
        <v>396.97</v>
      </c>
    </row>
    <row r="2972" spans="1:1" x14ac:dyDescent="0.2">
      <c r="A2972" s="9" t="s">
        <v>38</v>
      </c>
    </row>
    <row r="2973" spans="1:1" x14ac:dyDescent="0.2">
      <c r="A2973" s="10" t="s">
        <v>25</v>
      </c>
    </row>
    <row r="2974" spans="1:1" x14ac:dyDescent="0.2">
      <c r="A2974" s="11" t="s">
        <v>39</v>
      </c>
    </row>
    <row r="2975" spans="1:1" x14ac:dyDescent="0.2">
      <c r="A2975" s="8">
        <v>401.07</v>
      </c>
    </row>
    <row r="2976" spans="1:1" x14ac:dyDescent="0.2">
      <c r="A2976" s="9" t="s">
        <v>27</v>
      </c>
    </row>
    <row r="2977" spans="1:1" x14ac:dyDescent="0.2">
      <c r="A2977" s="10" t="s">
        <v>25</v>
      </c>
    </row>
    <row r="2978" spans="1:1" x14ac:dyDescent="0.2">
      <c r="A2978" s="11" t="s">
        <v>51</v>
      </c>
    </row>
    <row r="2979" spans="1:1" x14ac:dyDescent="0.2">
      <c r="A2979" s="8">
        <v>403.81</v>
      </c>
    </row>
    <row r="2980" spans="1:1" x14ac:dyDescent="0.2">
      <c r="A2980" s="9" t="s">
        <v>32</v>
      </c>
    </row>
    <row r="2981" spans="1:1" x14ac:dyDescent="0.2">
      <c r="A2981" s="10" t="s">
        <v>25</v>
      </c>
    </row>
    <row r="2982" spans="1:1" x14ac:dyDescent="0.2">
      <c r="A2982" s="11" t="s">
        <v>86</v>
      </c>
    </row>
    <row r="2983" spans="1:1" x14ac:dyDescent="0.2">
      <c r="A2983" s="8">
        <v>416.67</v>
      </c>
    </row>
    <row r="2984" spans="1:1" x14ac:dyDescent="0.2">
      <c r="A2984" s="9" t="s">
        <v>38</v>
      </c>
    </row>
    <row r="2985" spans="1:1" x14ac:dyDescent="0.2">
      <c r="A2985" s="10" t="s">
        <v>25</v>
      </c>
    </row>
    <row r="2986" spans="1:1" x14ac:dyDescent="0.2">
      <c r="A2986" s="11" t="s">
        <v>39</v>
      </c>
    </row>
    <row r="2987" spans="1:1" x14ac:dyDescent="0.2">
      <c r="A2987" s="8">
        <v>417.47</v>
      </c>
    </row>
    <row r="2988" spans="1:1" x14ac:dyDescent="0.2">
      <c r="A2988" s="9" t="s">
        <v>38</v>
      </c>
    </row>
    <row r="2989" spans="1:1" x14ac:dyDescent="0.2">
      <c r="A2989" s="10" t="s">
        <v>54</v>
      </c>
    </row>
    <row r="2990" spans="1:1" x14ac:dyDescent="0.2">
      <c r="A2990" s="11" t="s">
        <v>39</v>
      </c>
    </row>
    <row r="2991" spans="1:1" x14ac:dyDescent="0.2">
      <c r="A2991" s="8">
        <v>425.07</v>
      </c>
    </row>
    <row r="2992" spans="1:1" x14ac:dyDescent="0.2">
      <c r="A2992" s="9" t="s">
        <v>38</v>
      </c>
    </row>
    <row r="2993" spans="1:1" x14ac:dyDescent="0.2">
      <c r="A2993" s="10" t="s">
        <v>25</v>
      </c>
    </row>
    <row r="2994" spans="1:1" x14ac:dyDescent="0.2">
      <c r="A2994" s="11" t="s">
        <v>89</v>
      </c>
    </row>
    <row r="2995" spans="1:1" x14ac:dyDescent="0.2">
      <c r="A2995" s="8">
        <v>426.44</v>
      </c>
    </row>
    <row r="2996" spans="1:1" x14ac:dyDescent="0.2">
      <c r="A2996" s="9" t="s">
        <v>27</v>
      </c>
    </row>
    <row r="2997" spans="1:1" x14ac:dyDescent="0.2">
      <c r="A2997" s="10" t="s">
        <v>54</v>
      </c>
    </row>
    <row r="2998" spans="1:1" x14ac:dyDescent="0.2">
      <c r="A2998" s="11" t="s">
        <v>46</v>
      </c>
    </row>
    <row r="2999" spans="1:1" x14ac:dyDescent="0.2">
      <c r="A2999" s="8">
        <v>432.98</v>
      </c>
    </row>
    <row r="3000" spans="1:1" x14ac:dyDescent="0.2">
      <c r="A3000" s="9" t="s">
        <v>38</v>
      </c>
    </row>
    <row r="3001" spans="1:1" x14ac:dyDescent="0.2">
      <c r="A3001" s="10" t="s">
        <v>63</v>
      </c>
    </row>
    <row r="3002" spans="1:1" x14ac:dyDescent="0.2">
      <c r="A3002" s="11" t="s">
        <v>58</v>
      </c>
    </row>
    <row r="3003" spans="1:1" x14ac:dyDescent="0.2">
      <c r="A3003" s="8">
        <v>439.77</v>
      </c>
    </row>
    <row r="3004" spans="1:1" x14ac:dyDescent="0.2">
      <c r="A3004" s="9" t="s">
        <v>38</v>
      </c>
    </row>
    <row r="3005" spans="1:1" x14ac:dyDescent="0.2">
      <c r="A3005" s="10" t="s">
        <v>63</v>
      </c>
    </row>
    <row r="3006" spans="1:1" x14ac:dyDescent="0.2">
      <c r="A3006" s="11" t="s">
        <v>89</v>
      </c>
    </row>
    <row r="3007" spans="1:1" x14ac:dyDescent="0.2">
      <c r="A3007" s="8">
        <v>452.49</v>
      </c>
    </row>
    <row r="3008" spans="1:1" x14ac:dyDescent="0.2">
      <c r="A3008" s="9" t="s">
        <v>27</v>
      </c>
    </row>
    <row r="3009" spans="1:1" x14ac:dyDescent="0.2">
      <c r="A3009" s="10" t="s">
        <v>54</v>
      </c>
    </row>
    <row r="3010" spans="1:1" x14ac:dyDescent="0.2">
      <c r="A3010" s="11" t="s">
        <v>46</v>
      </c>
    </row>
    <row r="3011" spans="1:1" x14ac:dyDescent="0.2">
      <c r="A3011" s="8">
        <v>468.27</v>
      </c>
    </row>
    <row r="3012" spans="1:1" x14ac:dyDescent="0.2">
      <c r="A3012" s="9" t="s">
        <v>32</v>
      </c>
    </row>
    <row r="3013" spans="1:1" x14ac:dyDescent="0.2">
      <c r="A3013" s="10" t="s">
        <v>25</v>
      </c>
    </row>
    <row r="3014" spans="1:1" x14ac:dyDescent="0.2">
      <c r="A3014" s="11" t="s">
        <v>86</v>
      </c>
    </row>
    <row r="3015" spans="1:1" x14ac:dyDescent="0.2">
      <c r="A3015" s="8">
        <v>473.39</v>
      </c>
    </row>
    <row r="3016" spans="1:1" x14ac:dyDescent="0.2">
      <c r="A3016" s="9" t="s">
        <v>27</v>
      </c>
    </row>
    <row r="3017" spans="1:1" x14ac:dyDescent="0.2">
      <c r="A3017" s="10" t="s">
        <v>25</v>
      </c>
    </row>
    <row r="3018" spans="1:1" x14ac:dyDescent="0.2">
      <c r="A3018" s="11" t="s">
        <v>48</v>
      </c>
    </row>
    <row r="3019" spans="1:1" x14ac:dyDescent="0.2">
      <c r="A3019" s="8">
        <v>475.26</v>
      </c>
    </row>
    <row r="3020" spans="1:1" x14ac:dyDescent="0.2">
      <c r="A3020" s="9" t="s">
        <v>38</v>
      </c>
    </row>
    <row r="3021" spans="1:1" x14ac:dyDescent="0.2">
      <c r="A3021" s="10" t="s">
        <v>63</v>
      </c>
    </row>
    <row r="3022" spans="1:1" x14ac:dyDescent="0.2">
      <c r="A3022" s="11" t="s">
        <v>89</v>
      </c>
    </row>
    <row r="3023" spans="1:1" x14ac:dyDescent="0.2">
      <c r="A3023" s="8">
        <v>480.57</v>
      </c>
    </row>
    <row r="3024" spans="1:1" x14ac:dyDescent="0.2">
      <c r="A3024" s="9" t="s">
        <v>32</v>
      </c>
    </row>
    <row r="3025" spans="1:1" x14ac:dyDescent="0.2">
      <c r="A3025" s="10" t="s">
        <v>25</v>
      </c>
    </row>
    <row r="3026" spans="1:1" x14ac:dyDescent="0.2">
      <c r="A3026" s="11" t="s">
        <v>33</v>
      </c>
    </row>
    <row r="3027" spans="1:1" x14ac:dyDescent="0.2">
      <c r="A3027" s="8">
        <v>482.45</v>
      </c>
    </row>
    <row r="3028" spans="1:1" x14ac:dyDescent="0.2">
      <c r="A3028" s="9" t="s">
        <v>38</v>
      </c>
    </row>
    <row r="3029" spans="1:1" x14ac:dyDescent="0.2">
      <c r="A3029" s="10" t="s">
        <v>63</v>
      </c>
    </row>
    <row r="3030" spans="1:1" x14ac:dyDescent="0.2">
      <c r="A3030" s="11" t="s">
        <v>39</v>
      </c>
    </row>
    <row r="3031" spans="1:1" x14ac:dyDescent="0.2">
      <c r="A3031" s="8">
        <v>490.28</v>
      </c>
    </row>
    <row r="3032" spans="1:1" x14ac:dyDescent="0.2">
      <c r="A3032" s="9" t="s">
        <v>27</v>
      </c>
    </row>
    <row r="3033" spans="1:1" x14ac:dyDescent="0.2">
      <c r="A3033" s="10" t="s">
        <v>54</v>
      </c>
    </row>
    <row r="3034" spans="1:1" x14ac:dyDescent="0.2">
      <c r="A3034" s="11" t="s">
        <v>48</v>
      </c>
    </row>
    <row r="3035" spans="1:1" x14ac:dyDescent="0.2">
      <c r="A3035" s="8">
        <v>497.11</v>
      </c>
    </row>
    <row r="3036" spans="1:1" x14ac:dyDescent="0.2">
      <c r="A3036" s="9" t="s">
        <v>27</v>
      </c>
    </row>
    <row r="3037" spans="1:1" x14ac:dyDescent="0.2">
      <c r="A3037" s="10" t="s">
        <v>25</v>
      </c>
    </row>
    <row r="3038" spans="1:1" x14ac:dyDescent="0.2">
      <c r="A3038" s="11" t="s">
        <v>48</v>
      </c>
    </row>
    <row r="3039" spans="1:1" x14ac:dyDescent="0.2">
      <c r="A3039" s="8">
        <v>501.59</v>
      </c>
    </row>
    <row r="3040" spans="1:1" x14ac:dyDescent="0.2">
      <c r="A3040" s="9" t="s">
        <v>27</v>
      </c>
    </row>
    <row r="3041" spans="1:1" x14ac:dyDescent="0.2">
      <c r="A3041" s="10" t="s">
        <v>54</v>
      </c>
    </row>
    <row r="3042" spans="1:1" x14ac:dyDescent="0.2">
      <c r="A3042" s="11" t="s">
        <v>46</v>
      </c>
    </row>
    <row r="3043" spans="1:1" x14ac:dyDescent="0.2">
      <c r="A3043" s="8">
        <v>507.58</v>
      </c>
    </row>
    <row r="3044" spans="1:1" x14ac:dyDescent="0.2">
      <c r="A3044" s="9" t="s">
        <v>27</v>
      </c>
    </row>
    <row r="3045" spans="1:1" x14ac:dyDescent="0.2">
      <c r="A3045" s="10" t="s">
        <v>63</v>
      </c>
    </row>
    <row r="3046" spans="1:1" x14ac:dyDescent="0.2">
      <c r="A3046" s="11" t="s">
        <v>48</v>
      </c>
    </row>
    <row r="3047" spans="1:1" x14ac:dyDescent="0.2">
      <c r="A3047" s="8">
        <v>510.49</v>
      </c>
    </row>
    <row r="3048" spans="1:1" x14ac:dyDescent="0.2">
      <c r="A3048" s="9" t="s">
        <v>38</v>
      </c>
    </row>
    <row r="3049" spans="1:1" x14ac:dyDescent="0.2">
      <c r="A3049" s="10" t="s">
        <v>25</v>
      </c>
    </row>
    <row r="3050" spans="1:1" x14ac:dyDescent="0.2">
      <c r="A3050" s="11" t="s">
        <v>39</v>
      </c>
    </row>
    <row r="3051" spans="1:1" x14ac:dyDescent="0.2">
      <c r="A3051" s="8">
        <v>511.51</v>
      </c>
    </row>
    <row r="3052" spans="1:1" x14ac:dyDescent="0.2">
      <c r="A3052" s="9" t="s">
        <v>27</v>
      </c>
    </row>
    <row r="3053" spans="1:1" x14ac:dyDescent="0.2">
      <c r="A3053" s="10" t="s">
        <v>25</v>
      </c>
    </row>
    <row r="3054" spans="1:1" x14ac:dyDescent="0.2">
      <c r="A3054" s="11" t="s">
        <v>42</v>
      </c>
    </row>
    <row r="3055" spans="1:1" x14ac:dyDescent="0.2">
      <c r="A3055" s="8">
        <v>511.69</v>
      </c>
    </row>
    <row r="3056" spans="1:1" x14ac:dyDescent="0.2">
      <c r="A3056" s="9" t="s">
        <v>32</v>
      </c>
    </row>
    <row r="3057" spans="1:1" x14ac:dyDescent="0.2">
      <c r="A3057" s="10" t="s">
        <v>25</v>
      </c>
    </row>
    <row r="3058" spans="1:1" x14ac:dyDescent="0.2">
      <c r="A3058" s="11" t="s">
        <v>33</v>
      </c>
    </row>
    <row r="3059" spans="1:1" x14ac:dyDescent="0.2">
      <c r="A3059" s="8">
        <v>520.69000000000005</v>
      </c>
    </row>
    <row r="3060" spans="1:1" x14ac:dyDescent="0.2">
      <c r="A3060" s="9" t="s">
        <v>27</v>
      </c>
    </row>
    <row r="3061" spans="1:1" x14ac:dyDescent="0.2">
      <c r="A3061" s="10" t="s">
        <v>166</v>
      </c>
    </row>
    <row r="3062" spans="1:1" x14ac:dyDescent="0.2">
      <c r="A3062" s="11" t="s">
        <v>46</v>
      </c>
    </row>
    <row r="3063" spans="1:1" x14ac:dyDescent="0.2">
      <c r="A3063" s="8">
        <v>521.69000000000005</v>
      </c>
    </row>
    <row r="3064" spans="1:1" x14ac:dyDescent="0.2">
      <c r="A3064" s="9" t="s">
        <v>27</v>
      </c>
    </row>
    <row r="3065" spans="1:1" x14ac:dyDescent="0.2">
      <c r="A3065" s="10" t="s">
        <v>25</v>
      </c>
    </row>
    <row r="3066" spans="1:1" x14ac:dyDescent="0.2">
      <c r="A3066" s="11" t="s">
        <v>43</v>
      </c>
    </row>
    <row r="3067" spans="1:1" x14ac:dyDescent="0.2">
      <c r="A3067" s="8">
        <v>523.42999999999995</v>
      </c>
    </row>
    <row r="3068" spans="1:1" x14ac:dyDescent="0.2">
      <c r="A3068" s="9" t="s">
        <v>38</v>
      </c>
    </row>
    <row r="3069" spans="1:1" x14ac:dyDescent="0.2">
      <c r="A3069" s="10" t="s">
        <v>63</v>
      </c>
    </row>
    <row r="3070" spans="1:1" x14ac:dyDescent="0.2">
      <c r="A3070" s="11" t="s">
        <v>89</v>
      </c>
    </row>
    <row r="3071" spans="1:1" x14ac:dyDescent="0.2">
      <c r="A3071" s="8">
        <v>524.88</v>
      </c>
    </row>
    <row r="3072" spans="1:1" x14ac:dyDescent="0.2">
      <c r="A3072" s="9" t="s">
        <v>27</v>
      </c>
    </row>
    <row r="3073" spans="1:1" x14ac:dyDescent="0.2">
      <c r="A3073" s="10" t="s">
        <v>25</v>
      </c>
    </row>
    <row r="3074" spans="1:1" x14ac:dyDescent="0.2">
      <c r="A3074" s="11" t="s">
        <v>48</v>
      </c>
    </row>
    <row r="3075" spans="1:1" x14ac:dyDescent="0.2">
      <c r="A3075" s="8">
        <v>531.69000000000005</v>
      </c>
    </row>
    <row r="3076" spans="1:1" x14ac:dyDescent="0.2">
      <c r="A3076" s="9" t="s">
        <v>32</v>
      </c>
    </row>
    <row r="3077" spans="1:1" x14ac:dyDescent="0.2">
      <c r="A3077" s="10" t="s">
        <v>63</v>
      </c>
    </row>
    <row r="3078" spans="1:1" x14ac:dyDescent="0.2">
      <c r="A3078" s="11" t="s">
        <v>86</v>
      </c>
    </row>
    <row r="3079" spans="1:1" x14ac:dyDescent="0.2">
      <c r="A3079" s="8">
        <v>542.25</v>
      </c>
    </row>
    <row r="3080" spans="1:1" x14ac:dyDescent="0.2">
      <c r="A3080" s="9" t="s">
        <v>38</v>
      </c>
    </row>
    <row r="3081" spans="1:1" x14ac:dyDescent="0.2">
      <c r="A3081" s="10" t="s">
        <v>25</v>
      </c>
    </row>
    <row r="3082" spans="1:1" x14ac:dyDescent="0.2">
      <c r="A3082" s="11" t="s">
        <v>39</v>
      </c>
    </row>
    <row r="3083" spans="1:1" x14ac:dyDescent="0.2">
      <c r="A3083" s="8">
        <v>544.04</v>
      </c>
    </row>
    <row r="3084" spans="1:1" x14ac:dyDescent="0.2">
      <c r="A3084" s="9" t="s">
        <v>32</v>
      </c>
    </row>
    <row r="3085" spans="1:1" x14ac:dyDescent="0.2">
      <c r="A3085" s="10" t="s">
        <v>54</v>
      </c>
    </row>
    <row r="3086" spans="1:1" x14ac:dyDescent="0.2">
      <c r="A3086" s="11" t="s">
        <v>33</v>
      </c>
    </row>
    <row r="3087" spans="1:1" x14ac:dyDescent="0.2">
      <c r="A3087" s="8">
        <v>545.70000000000005</v>
      </c>
    </row>
    <row r="3088" spans="1:1" x14ac:dyDescent="0.2">
      <c r="A3088" s="9" t="s">
        <v>32</v>
      </c>
    </row>
    <row r="3089" spans="1:1" x14ac:dyDescent="0.2">
      <c r="A3089" s="10" t="s">
        <v>63</v>
      </c>
    </row>
    <row r="3090" spans="1:1" x14ac:dyDescent="0.2">
      <c r="A3090" s="11" t="s">
        <v>118</v>
      </c>
    </row>
    <row r="3091" spans="1:1" x14ac:dyDescent="0.2">
      <c r="A3091" s="8">
        <v>553.70000000000005</v>
      </c>
    </row>
    <row r="3092" spans="1:1" x14ac:dyDescent="0.2">
      <c r="A3092" s="9" t="s">
        <v>32</v>
      </c>
    </row>
    <row r="3093" spans="1:1" x14ac:dyDescent="0.2">
      <c r="A3093" s="10" t="s">
        <v>63</v>
      </c>
    </row>
    <row r="3094" spans="1:1" x14ac:dyDescent="0.2">
      <c r="A3094" s="11" t="s">
        <v>33</v>
      </c>
    </row>
    <row r="3095" spans="1:1" x14ac:dyDescent="0.2">
      <c r="A3095" s="8">
        <v>565.17999999999995</v>
      </c>
    </row>
    <row r="3096" spans="1:1" x14ac:dyDescent="0.2">
      <c r="A3096" s="9" t="s">
        <v>38</v>
      </c>
    </row>
    <row r="3097" spans="1:1" x14ac:dyDescent="0.2">
      <c r="A3097" s="10" t="s">
        <v>63</v>
      </c>
    </row>
    <row r="3098" spans="1:1" x14ac:dyDescent="0.2">
      <c r="A3098" s="11" t="s">
        <v>58</v>
      </c>
    </row>
    <row r="3099" spans="1:1" x14ac:dyDescent="0.2">
      <c r="A3099" s="8">
        <v>567.59</v>
      </c>
    </row>
    <row r="3100" spans="1:1" x14ac:dyDescent="0.2">
      <c r="A3100" s="9" t="s">
        <v>38</v>
      </c>
    </row>
    <row r="3101" spans="1:1" x14ac:dyDescent="0.2">
      <c r="A3101" s="10" t="s">
        <v>54</v>
      </c>
    </row>
    <row r="3102" spans="1:1" x14ac:dyDescent="0.2">
      <c r="A3102" s="11" t="s">
        <v>58</v>
      </c>
    </row>
    <row r="3103" spans="1:1" x14ac:dyDescent="0.2">
      <c r="A3103" s="8">
        <v>569.08000000000004</v>
      </c>
    </row>
    <row r="3104" spans="1:1" x14ac:dyDescent="0.2">
      <c r="A3104" s="9" t="s">
        <v>32</v>
      </c>
    </row>
    <row r="3105" spans="1:1" x14ac:dyDescent="0.2">
      <c r="A3105" s="10" t="s">
        <v>63</v>
      </c>
    </row>
    <row r="3106" spans="1:1" x14ac:dyDescent="0.2">
      <c r="A3106" s="11" t="s">
        <v>33</v>
      </c>
    </row>
    <row r="3107" spans="1:1" x14ac:dyDescent="0.2">
      <c r="A3107" s="8">
        <v>588.54</v>
      </c>
    </row>
    <row r="3108" spans="1:1" x14ac:dyDescent="0.2">
      <c r="A3108" s="9" t="s">
        <v>32</v>
      </c>
    </row>
    <row r="3109" spans="1:1" x14ac:dyDescent="0.2">
      <c r="A3109" s="10" t="s">
        <v>54</v>
      </c>
    </row>
    <row r="3110" spans="1:1" x14ac:dyDescent="0.2">
      <c r="A3110" s="11" t="s">
        <v>86</v>
      </c>
    </row>
    <row r="3111" spans="1:1" x14ac:dyDescent="0.2">
      <c r="A3111" s="8">
        <v>590.35</v>
      </c>
    </row>
    <row r="3112" spans="1:1" x14ac:dyDescent="0.2">
      <c r="A3112" s="9" t="s">
        <v>27</v>
      </c>
    </row>
    <row r="3113" spans="1:1" x14ac:dyDescent="0.2">
      <c r="A3113" s="10" t="s">
        <v>25</v>
      </c>
    </row>
    <row r="3114" spans="1:1" x14ac:dyDescent="0.2">
      <c r="A3114" s="11" t="s">
        <v>42</v>
      </c>
    </row>
    <row r="3115" spans="1:1" x14ac:dyDescent="0.2">
      <c r="A3115" s="8">
        <v>591.91</v>
      </c>
    </row>
    <row r="3116" spans="1:1" x14ac:dyDescent="0.2">
      <c r="A3116" s="9" t="s">
        <v>38</v>
      </c>
    </row>
    <row r="3117" spans="1:1" x14ac:dyDescent="0.2">
      <c r="A3117" s="10" t="s">
        <v>54</v>
      </c>
    </row>
    <row r="3118" spans="1:1" x14ac:dyDescent="0.2">
      <c r="A3118" s="11" t="s">
        <v>39</v>
      </c>
    </row>
    <row r="3119" spans="1:1" x14ac:dyDescent="0.2">
      <c r="A3119" s="8">
        <v>598.20000000000005</v>
      </c>
    </row>
    <row r="3120" spans="1:1" x14ac:dyDescent="0.2">
      <c r="A3120" s="9" t="s">
        <v>32</v>
      </c>
    </row>
    <row r="3121" spans="1:1" x14ac:dyDescent="0.2">
      <c r="A3121" s="10" t="s">
        <v>54</v>
      </c>
    </row>
    <row r="3122" spans="1:1" x14ac:dyDescent="0.2">
      <c r="A3122" s="11" t="s">
        <v>33</v>
      </c>
    </row>
    <row r="3123" spans="1:1" x14ac:dyDescent="0.2">
      <c r="A3123" s="8">
        <v>603.46</v>
      </c>
    </row>
    <row r="3124" spans="1:1" x14ac:dyDescent="0.2">
      <c r="A3124" s="9" t="s">
        <v>38</v>
      </c>
    </row>
    <row r="3125" spans="1:1" x14ac:dyDescent="0.2">
      <c r="A3125" s="10" t="s">
        <v>25</v>
      </c>
    </row>
    <row r="3126" spans="1:1" x14ac:dyDescent="0.2">
      <c r="A3126" s="11" t="s">
        <v>39</v>
      </c>
    </row>
    <row r="3127" spans="1:1" x14ac:dyDescent="0.2">
      <c r="A3127" s="8">
        <v>617.05999999999995</v>
      </c>
    </row>
    <row r="3128" spans="1:1" x14ac:dyDescent="0.2">
      <c r="A3128" s="9" t="s">
        <v>27</v>
      </c>
    </row>
    <row r="3129" spans="1:1" x14ac:dyDescent="0.2">
      <c r="A3129" s="10" t="s">
        <v>25</v>
      </c>
    </row>
    <row r="3130" spans="1:1" x14ac:dyDescent="0.2">
      <c r="A3130" s="11" t="s">
        <v>48</v>
      </c>
    </row>
    <row r="3131" spans="1:1" x14ac:dyDescent="0.2">
      <c r="A3131" s="8">
        <v>622.89</v>
      </c>
    </row>
    <row r="3132" spans="1:1" x14ac:dyDescent="0.2">
      <c r="A3132" s="9" t="s">
        <v>32</v>
      </c>
    </row>
    <row r="3133" spans="1:1" x14ac:dyDescent="0.2">
      <c r="A3133" s="10" t="s">
        <v>25</v>
      </c>
    </row>
    <row r="3134" spans="1:1" x14ac:dyDescent="0.2">
      <c r="A3134" s="11" t="s">
        <v>33</v>
      </c>
    </row>
    <row r="3135" spans="1:1" x14ac:dyDescent="0.2">
      <c r="A3135" s="8">
        <v>627.85</v>
      </c>
    </row>
    <row r="3136" spans="1:1" x14ac:dyDescent="0.2">
      <c r="A3136" s="9" t="s">
        <v>27</v>
      </c>
    </row>
    <row r="3137" spans="1:1" x14ac:dyDescent="0.2">
      <c r="A3137" s="10" t="s">
        <v>63</v>
      </c>
    </row>
    <row r="3138" spans="1:1" x14ac:dyDescent="0.2">
      <c r="A3138" s="11" t="s">
        <v>46</v>
      </c>
    </row>
    <row r="3139" spans="1:1" x14ac:dyDescent="0.2">
      <c r="A3139" s="8">
        <v>636.20000000000005</v>
      </c>
    </row>
    <row r="3140" spans="1:1" x14ac:dyDescent="0.2">
      <c r="A3140" s="9" t="s">
        <v>32</v>
      </c>
    </row>
    <row r="3141" spans="1:1" x14ac:dyDescent="0.2">
      <c r="A3141" s="10" t="s">
        <v>63</v>
      </c>
    </row>
    <row r="3142" spans="1:1" x14ac:dyDescent="0.2">
      <c r="A3142" s="11" t="s">
        <v>86</v>
      </c>
    </row>
    <row r="3143" spans="1:1" x14ac:dyDescent="0.2">
      <c r="A3143" s="8">
        <v>650.29999999999995</v>
      </c>
    </row>
    <row r="3144" spans="1:1" x14ac:dyDescent="0.2">
      <c r="A3144" s="9" t="s">
        <v>32</v>
      </c>
    </row>
    <row r="3145" spans="1:1" x14ac:dyDescent="0.2">
      <c r="A3145" s="10" t="s">
        <v>54</v>
      </c>
    </row>
    <row r="3146" spans="1:1" x14ac:dyDescent="0.2">
      <c r="A3146" s="11" t="s">
        <v>86</v>
      </c>
    </row>
    <row r="3147" spans="1:1" x14ac:dyDescent="0.2">
      <c r="A3147" s="8">
        <v>653.67999999999995</v>
      </c>
    </row>
    <row r="3148" spans="1:1" x14ac:dyDescent="0.2">
      <c r="A3148" s="9" t="s">
        <v>38</v>
      </c>
    </row>
    <row r="3149" spans="1:1" x14ac:dyDescent="0.2">
      <c r="A3149" s="10" t="s">
        <v>63</v>
      </c>
    </row>
    <row r="3150" spans="1:1" x14ac:dyDescent="0.2">
      <c r="A3150" s="11" t="s">
        <v>58</v>
      </c>
    </row>
    <row r="3151" spans="1:1" x14ac:dyDescent="0.2">
      <c r="A3151" s="8">
        <v>660.63</v>
      </c>
    </row>
    <row r="3152" spans="1:1" x14ac:dyDescent="0.2">
      <c r="A3152" s="9" t="s">
        <v>32</v>
      </c>
    </row>
    <row r="3153" spans="1:1" x14ac:dyDescent="0.2">
      <c r="A3153" s="10" t="s">
        <v>54</v>
      </c>
    </row>
    <row r="3154" spans="1:1" x14ac:dyDescent="0.2">
      <c r="A3154" s="11" t="s">
        <v>33</v>
      </c>
    </row>
    <row r="3155" spans="1:1" x14ac:dyDescent="0.2">
      <c r="A3155" s="8">
        <v>670.96</v>
      </c>
    </row>
    <row r="3156" spans="1:1" x14ac:dyDescent="0.2">
      <c r="A3156" s="9" t="s">
        <v>38</v>
      </c>
    </row>
    <row r="3157" spans="1:1" x14ac:dyDescent="0.2">
      <c r="A3157" s="10" t="s">
        <v>63</v>
      </c>
    </row>
    <row r="3158" spans="1:1" x14ac:dyDescent="0.2">
      <c r="A3158" s="11" t="s">
        <v>89</v>
      </c>
    </row>
    <row r="3159" spans="1:1" x14ac:dyDescent="0.2">
      <c r="A3159" s="8">
        <v>671.95</v>
      </c>
    </row>
    <row r="3160" spans="1:1" x14ac:dyDescent="0.2">
      <c r="A3160" s="9" t="s">
        <v>38</v>
      </c>
    </row>
    <row r="3161" spans="1:1" x14ac:dyDescent="0.2">
      <c r="A3161" s="10" t="s">
        <v>54</v>
      </c>
    </row>
    <row r="3162" spans="1:1" x14ac:dyDescent="0.2">
      <c r="A3162" s="11" t="s">
        <v>39</v>
      </c>
    </row>
    <row r="3163" spans="1:1" x14ac:dyDescent="0.2">
      <c r="A3163" s="8">
        <v>672.37</v>
      </c>
    </row>
    <row r="3164" spans="1:1" x14ac:dyDescent="0.2">
      <c r="A3164" s="9" t="s">
        <v>32</v>
      </c>
    </row>
    <row r="3165" spans="1:1" x14ac:dyDescent="0.2">
      <c r="A3165" s="10" t="s">
        <v>25</v>
      </c>
    </row>
    <row r="3166" spans="1:1" x14ac:dyDescent="0.2">
      <c r="A3166" s="11" t="s">
        <v>33</v>
      </c>
    </row>
    <row r="3167" spans="1:1" x14ac:dyDescent="0.2">
      <c r="A3167" s="8">
        <v>684.9</v>
      </c>
    </row>
    <row r="3168" spans="1:1" x14ac:dyDescent="0.2">
      <c r="A3168" s="9" t="s">
        <v>27</v>
      </c>
    </row>
    <row r="3169" spans="1:1" x14ac:dyDescent="0.2">
      <c r="A3169" s="10" t="s">
        <v>25</v>
      </c>
    </row>
    <row r="3170" spans="1:1" x14ac:dyDescent="0.2">
      <c r="A3170" s="11" t="s">
        <v>46</v>
      </c>
    </row>
    <row r="3171" spans="1:1" x14ac:dyDescent="0.2">
      <c r="A3171" s="8">
        <v>699.31</v>
      </c>
    </row>
    <row r="3172" spans="1:1" x14ac:dyDescent="0.2">
      <c r="A3172" s="9" t="s">
        <v>27</v>
      </c>
    </row>
    <row r="3173" spans="1:1" x14ac:dyDescent="0.2">
      <c r="A3173" s="10" t="s">
        <v>25</v>
      </c>
    </row>
    <row r="3174" spans="1:1" x14ac:dyDescent="0.2">
      <c r="A3174" s="11" t="s">
        <v>42</v>
      </c>
    </row>
    <row r="3175" spans="1:1" x14ac:dyDescent="0.2">
      <c r="A3175" s="8">
        <v>722.24</v>
      </c>
    </row>
    <row r="3176" spans="1:1" x14ac:dyDescent="0.2">
      <c r="A3176" s="9" t="s">
        <v>38</v>
      </c>
    </row>
    <row r="3177" spans="1:1" x14ac:dyDescent="0.2">
      <c r="A3177" s="10" t="s">
        <v>25</v>
      </c>
    </row>
    <row r="3178" spans="1:1" x14ac:dyDescent="0.2">
      <c r="A3178" s="11" t="s">
        <v>39</v>
      </c>
    </row>
    <row r="3179" spans="1:1" x14ac:dyDescent="0.2">
      <c r="A3179" s="8">
        <v>748.2</v>
      </c>
    </row>
    <row r="3180" spans="1:1" x14ac:dyDescent="0.2">
      <c r="A3180" s="9" t="s">
        <v>27</v>
      </c>
    </row>
    <row r="3181" spans="1:1" x14ac:dyDescent="0.2">
      <c r="A3181" s="10" t="s">
        <v>54</v>
      </c>
    </row>
    <row r="3182" spans="1:1" x14ac:dyDescent="0.2">
      <c r="A3182" s="11" t="s">
        <v>42</v>
      </c>
    </row>
    <row r="3183" spans="1:1" x14ac:dyDescent="0.2">
      <c r="A3183" s="8">
        <v>772.04</v>
      </c>
    </row>
    <row r="3184" spans="1:1" x14ac:dyDescent="0.2">
      <c r="A3184" s="9" t="s">
        <v>27</v>
      </c>
    </row>
    <row r="3185" spans="1:1" x14ac:dyDescent="0.2">
      <c r="A3185" s="10" t="s">
        <v>54</v>
      </c>
    </row>
    <row r="3186" spans="1:1" x14ac:dyDescent="0.2">
      <c r="A3186" s="11" t="s">
        <v>46</v>
      </c>
    </row>
    <row r="3187" spans="1:1" x14ac:dyDescent="0.2">
      <c r="A3187" s="8">
        <v>773.36</v>
      </c>
    </row>
    <row r="3188" spans="1:1" x14ac:dyDescent="0.2">
      <c r="A3188" s="9" t="s">
        <v>38</v>
      </c>
    </row>
    <row r="3189" spans="1:1" x14ac:dyDescent="0.2">
      <c r="A3189" s="10" t="s">
        <v>54</v>
      </c>
    </row>
    <row r="3190" spans="1:1" x14ac:dyDescent="0.2">
      <c r="A3190" s="11" t="s">
        <v>58</v>
      </c>
    </row>
    <row r="3191" spans="1:1" x14ac:dyDescent="0.2">
      <c r="A3191" s="8">
        <v>781.03</v>
      </c>
    </row>
    <row r="3192" spans="1:1" x14ac:dyDescent="0.2">
      <c r="A3192" s="9" t="s">
        <v>27</v>
      </c>
    </row>
    <row r="3193" spans="1:1" x14ac:dyDescent="0.2">
      <c r="A3193" s="10" t="s">
        <v>25</v>
      </c>
    </row>
    <row r="3194" spans="1:1" x14ac:dyDescent="0.2">
      <c r="A3194" s="11" t="s">
        <v>43</v>
      </c>
    </row>
    <row r="3195" spans="1:1" x14ac:dyDescent="0.2">
      <c r="A3195" s="8">
        <v>788.79</v>
      </c>
    </row>
    <row r="3196" spans="1:1" x14ac:dyDescent="0.2">
      <c r="A3196" s="9" t="s">
        <v>32</v>
      </c>
    </row>
    <row r="3197" spans="1:1" x14ac:dyDescent="0.2">
      <c r="A3197" s="10" t="s">
        <v>54</v>
      </c>
    </row>
    <row r="3198" spans="1:1" x14ac:dyDescent="0.2">
      <c r="A3198" s="11" t="s">
        <v>86</v>
      </c>
    </row>
    <row r="3199" spans="1:1" x14ac:dyDescent="0.2">
      <c r="A3199" s="8">
        <v>807.62</v>
      </c>
    </row>
    <row r="3200" spans="1:1" x14ac:dyDescent="0.2">
      <c r="A3200" s="9" t="s">
        <v>38</v>
      </c>
    </row>
    <row r="3201" spans="1:1" x14ac:dyDescent="0.2">
      <c r="A3201" s="10" t="s">
        <v>63</v>
      </c>
    </row>
    <row r="3202" spans="1:1" x14ac:dyDescent="0.2">
      <c r="A3202" s="11" t="s">
        <v>89</v>
      </c>
    </row>
    <row r="3203" spans="1:1" x14ac:dyDescent="0.2">
      <c r="A3203" s="8">
        <v>829.73</v>
      </c>
    </row>
    <row r="3204" spans="1:1" x14ac:dyDescent="0.2">
      <c r="A3204" s="9" t="s">
        <v>27</v>
      </c>
    </row>
    <row r="3205" spans="1:1" x14ac:dyDescent="0.2">
      <c r="A3205" s="10" t="s">
        <v>54</v>
      </c>
    </row>
    <row r="3206" spans="1:1" x14ac:dyDescent="0.2">
      <c r="A3206" s="11" t="s">
        <v>42</v>
      </c>
    </row>
    <row r="3207" spans="1:1" x14ac:dyDescent="0.2">
      <c r="A3207" s="8">
        <v>832.62</v>
      </c>
    </row>
    <row r="3208" spans="1:1" x14ac:dyDescent="0.2">
      <c r="A3208" s="9" t="s">
        <v>38</v>
      </c>
    </row>
    <row r="3209" spans="1:1" x14ac:dyDescent="0.2">
      <c r="A3209" s="10" t="s">
        <v>63</v>
      </c>
    </row>
    <row r="3210" spans="1:1" x14ac:dyDescent="0.2">
      <c r="A3210" s="11" t="s">
        <v>39</v>
      </c>
    </row>
    <row r="3211" spans="1:1" x14ac:dyDescent="0.2">
      <c r="A3211" s="8">
        <v>836.51</v>
      </c>
    </row>
    <row r="3212" spans="1:1" x14ac:dyDescent="0.2">
      <c r="A3212" s="9" t="s">
        <v>38</v>
      </c>
    </row>
    <row r="3213" spans="1:1" x14ac:dyDescent="0.2">
      <c r="A3213" s="10" t="s">
        <v>54</v>
      </c>
    </row>
    <row r="3214" spans="1:1" x14ac:dyDescent="0.2">
      <c r="A3214" s="11" t="s">
        <v>39</v>
      </c>
    </row>
    <row r="3215" spans="1:1" x14ac:dyDescent="0.2">
      <c r="A3215" s="8">
        <v>841.73</v>
      </c>
    </row>
    <row r="3216" spans="1:1" x14ac:dyDescent="0.2">
      <c r="A3216" s="9" t="s">
        <v>38</v>
      </c>
    </row>
    <row r="3217" spans="1:1" x14ac:dyDescent="0.2">
      <c r="A3217" s="10" t="s">
        <v>54</v>
      </c>
    </row>
    <row r="3218" spans="1:1" x14ac:dyDescent="0.2">
      <c r="A3218" s="11" t="s">
        <v>39</v>
      </c>
    </row>
    <row r="3219" spans="1:1" x14ac:dyDescent="0.2">
      <c r="A3219" s="8">
        <v>846.23</v>
      </c>
    </row>
    <row r="3220" spans="1:1" x14ac:dyDescent="0.2">
      <c r="A3220" s="9" t="s">
        <v>32</v>
      </c>
    </row>
    <row r="3221" spans="1:1" x14ac:dyDescent="0.2">
      <c r="A3221" s="10" t="s">
        <v>25</v>
      </c>
    </row>
    <row r="3222" spans="1:1" x14ac:dyDescent="0.2">
      <c r="A3222" s="11" t="s">
        <v>86</v>
      </c>
    </row>
    <row r="3223" spans="1:1" x14ac:dyDescent="0.2">
      <c r="A3223" s="8">
        <v>872.13</v>
      </c>
    </row>
    <row r="3224" spans="1:1" x14ac:dyDescent="0.2">
      <c r="A3224" s="9" t="s">
        <v>38</v>
      </c>
    </row>
    <row r="3225" spans="1:1" x14ac:dyDescent="0.2">
      <c r="A3225" s="10" t="s">
        <v>63</v>
      </c>
    </row>
    <row r="3226" spans="1:1" x14ac:dyDescent="0.2">
      <c r="A3226" s="11" t="s">
        <v>58</v>
      </c>
    </row>
    <row r="3227" spans="1:1" x14ac:dyDescent="0.2">
      <c r="A3227" s="8">
        <v>884.08</v>
      </c>
    </row>
    <row r="3228" spans="1:1" x14ac:dyDescent="0.2">
      <c r="A3228" s="9" t="s">
        <v>27</v>
      </c>
    </row>
    <row r="3229" spans="1:1" x14ac:dyDescent="0.2">
      <c r="A3229" s="10" t="s">
        <v>166</v>
      </c>
    </row>
    <row r="3230" spans="1:1" x14ac:dyDescent="0.2">
      <c r="A3230" s="11" t="s">
        <v>46</v>
      </c>
    </row>
    <row r="3231" spans="1:1" x14ac:dyDescent="0.2">
      <c r="A3231" s="8">
        <v>906.8</v>
      </c>
    </row>
    <row r="3232" spans="1:1" x14ac:dyDescent="0.2">
      <c r="A3232" s="9" t="s">
        <v>38</v>
      </c>
    </row>
    <row r="3233" spans="1:1" x14ac:dyDescent="0.2">
      <c r="A3233" s="10" t="s">
        <v>25</v>
      </c>
    </row>
    <row r="3234" spans="1:1" x14ac:dyDescent="0.2">
      <c r="A3234" s="11" t="s">
        <v>58</v>
      </c>
    </row>
    <row r="3235" spans="1:1" x14ac:dyDescent="0.2">
      <c r="A3235" s="8">
        <v>911.66</v>
      </c>
    </row>
    <row r="3236" spans="1:1" x14ac:dyDescent="0.2">
      <c r="A3236" s="9" t="s">
        <v>27</v>
      </c>
    </row>
    <row r="3237" spans="1:1" x14ac:dyDescent="0.2">
      <c r="A3237" s="10" t="s">
        <v>54</v>
      </c>
    </row>
    <row r="3238" spans="1:1" x14ac:dyDescent="0.2">
      <c r="A3238" s="11" t="s">
        <v>51</v>
      </c>
    </row>
    <row r="3239" spans="1:1" x14ac:dyDescent="0.2">
      <c r="A3239" s="8">
        <v>912.48</v>
      </c>
    </row>
    <row r="3240" spans="1:1" x14ac:dyDescent="0.2">
      <c r="A3240" s="9" t="s">
        <v>32</v>
      </c>
    </row>
    <row r="3241" spans="1:1" x14ac:dyDescent="0.2">
      <c r="A3241" s="10" t="s">
        <v>25</v>
      </c>
    </row>
    <row r="3242" spans="1:1" x14ac:dyDescent="0.2">
      <c r="A3242" s="11" t="s">
        <v>118</v>
      </c>
    </row>
    <row r="3243" spans="1:1" x14ac:dyDescent="0.2">
      <c r="A3243" s="8">
        <v>921.41</v>
      </c>
    </row>
    <row r="3244" spans="1:1" x14ac:dyDescent="0.2">
      <c r="A3244" s="9" t="s">
        <v>27</v>
      </c>
    </row>
    <row r="3245" spans="1:1" x14ac:dyDescent="0.2">
      <c r="A3245" s="10" t="s">
        <v>54</v>
      </c>
    </row>
    <row r="3246" spans="1:1" x14ac:dyDescent="0.2">
      <c r="A3246" s="11" t="s">
        <v>46</v>
      </c>
    </row>
    <row r="3247" spans="1:1" x14ac:dyDescent="0.2">
      <c r="A3247" s="8">
        <v>925.95</v>
      </c>
    </row>
    <row r="3248" spans="1:1" x14ac:dyDescent="0.2">
      <c r="A3248" s="9" t="s">
        <v>27</v>
      </c>
    </row>
    <row r="3249" spans="1:1" x14ac:dyDescent="0.2">
      <c r="A3249" s="10" t="s">
        <v>25</v>
      </c>
    </row>
    <row r="3250" spans="1:1" x14ac:dyDescent="0.2">
      <c r="A3250" s="11" t="s">
        <v>46</v>
      </c>
    </row>
    <row r="3251" spans="1:1" x14ac:dyDescent="0.2">
      <c r="A3251" s="8">
        <v>930.99</v>
      </c>
    </row>
    <row r="3252" spans="1:1" x14ac:dyDescent="0.2">
      <c r="A3252" s="9" t="s">
        <v>38</v>
      </c>
    </row>
    <row r="3253" spans="1:1" x14ac:dyDescent="0.2">
      <c r="A3253" s="10" t="s">
        <v>63</v>
      </c>
    </row>
    <row r="3254" spans="1:1" x14ac:dyDescent="0.2">
      <c r="A3254" s="11" t="s">
        <v>39</v>
      </c>
    </row>
    <row r="3255" spans="1:1" x14ac:dyDescent="0.2">
      <c r="A3255" s="8">
        <v>943</v>
      </c>
    </row>
    <row r="3256" spans="1:1" x14ac:dyDescent="0.2">
      <c r="A3256" s="9" t="s">
        <v>27</v>
      </c>
    </row>
    <row r="3257" spans="1:1" x14ac:dyDescent="0.2">
      <c r="A3257" s="10" t="s">
        <v>25</v>
      </c>
    </row>
    <row r="3258" spans="1:1" x14ac:dyDescent="0.2">
      <c r="A3258" s="11" t="s">
        <v>43</v>
      </c>
    </row>
    <row r="3259" spans="1:1" x14ac:dyDescent="0.2">
      <c r="A3259" s="8">
        <v>965.48</v>
      </c>
    </row>
    <row r="3260" spans="1:1" x14ac:dyDescent="0.2">
      <c r="A3260" s="9" t="s">
        <v>27</v>
      </c>
    </row>
    <row r="3261" spans="1:1" x14ac:dyDescent="0.2">
      <c r="A3261" s="10" t="s">
        <v>166</v>
      </c>
    </row>
    <row r="3262" spans="1:1" x14ac:dyDescent="0.2">
      <c r="A3262" s="11" t="s">
        <v>43</v>
      </c>
    </row>
    <row r="3263" spans="1:1" x14ac:dyDescent="0.2">
      <c r="A3263" s="8">
        <v>966.81</v>
      </c>
    </row>
    <row r="3264" spans="1:1" x14ac:dyDescent="0.2">
      <c r="A3264" s="9" t="s">
        <v>32</v>
      </c>
    </row>
    <row r="3265" spans="1:1" x14ac:dyDescent="0.2">
      <c r="A3265" s="10" t="s">
        <v>25</v>
      </c>
    </row>
    <row r="3266" spans="1:1" x14ac:dyDescent="0.2">
      <c r="A3266" s="11" t="s">
        <v>33</v>
      </c>
    </row>
    <row r="3267" spans="1:1" x14ac:dyDescent="0.2">
      <c r="A3267" s="8">
        <v>983.55</v>
      </c>
    </row>
    <row r="3268" spans="1:1" x14ac:dyDescent="0.2">
      <c r="A3268" s="9" t="s">
        <v>38</v>
      </c>
    </row>
    <row r="3269" spans="1:1" x14ac:dyDescent="0.2">
      <c r="A3269" s="10" t="s">
        <v>63</v>
      </c>
    </row>
    <row r="3270" spans="1:1" x14ac:dyDescent="0.2">
      <c r="A3270" s="11" t="s">
        <v>82</v>
      </c>
    </row>
    <row r="3271" spans="1:1" x14ac:dyDescent="0.2">
      <c r="A3271" s="8">
        <v>1012.67</v>
      </c>
    </row>
    <row r="3272" spans="1:1" x14ac:dyDescent="0.2">
      <c r="A3272" s="9" t="s">
        <v>27</v>
      </c>
    </row>
    <row r="3273" spans="1:1" x14ac:dyDescent="0.2">
      <c r="A3273" s="10" t="s">
        <v>54</v>
      </c>
    </row>
    <row r="3274" spans="1:1" x14ac:dyDescent="0.2">
      <c r="A3274" s="11" t="s">
        <v>42</v>
      </c>
    </row>
    <row r="3275" spans="1:1" x14ac:dyDescent="0.2">
      <c r="A3275" s="8">
        <v>1031.32</v>
      </c>
    </row>
    <row r="3276" spans="1:1" x14ac:dyDescent="0.2">
      <c r="A3276" s="9" t="s">
        <v>32</v>
      </c>
    </row>
    <row r="3277" spans="1:1" x14ac:dyDescent="0.2">
      <c r="A3277" s="10" t="s">
        <v>54</v>
      </c>
    </row>
    <row r="3278" spans="1:1" x14ac:dyDescent="0.2">
      <c r="A3278" s="11" t="s">
        <v>86</v>
      </c>
    </row>
    <row r="3279" spans="1:1" x14ac:dyDescent="0.2">
      <c r="A3279" s="8">
        <v>1040.6500000000001</v>
      </c>
    </row>
    <row r="3280" spans="1:1" x14ac:dyDescent="0.2">
      <c r="A3280" s="9" t="s">
        <v>27</v>
      </c>
    </row>
    <row r="3281" spans="1:1" x14ac:dyDescent="0.2">
      <c r="A3281" s="10" t="s">
        <v>54</v>
      </c>
    </row>
    <row r="3282" spans="1:1" x14ac:dyDescent="0.2">
      <c r="A3282" s="11" t="s">
        <v>42</v>
      </c>
    </row>
    <row r="3283" spans="1:1" x14ac:dyDescent="0.2">
      <c r="A3283" s="8">
        <v>1043.43</v>
      </c>
    </row>
    <row r="3284" spans="1:1" x14ac:dyDescent="0.2">
      <c r="A3284" s="9" t="s">
        <v>27</v>
      </c>
    </row>
    <row r="3285" spans="1:1" x14ac:dyDescent="0.2">
      <c r="A3285" s="10" t="s">
        <v>63</v>
      </c>
    </row>
    <row r="3286" spans="1:1" x14ac:dyDescent="0.2">
      <c r="A3286" s="11" t="s">
        <v>42</v>
      </c>
    </row>
    <row r="3287" spans="1:1" x14ac:dyDescent="0.2">
      <c r="A3287" s="8">
        <v>1046.69</v>
      </c>
    </row>
    <row r="3288" spans="1:1" x14ac:dyDescent="0.2">
      <c r="A3288" s="9" t="s">
        <v>38</v>
      </c>
    </row>
    <row r="3289" spans="1:1" x14ac:dyDescent="0.2">
      <c r="A3289" s="10" t="s">
        <v>54</v>
      </c>
    </row>
    <row r="3290" spans="1:1" x14ac:dyDescent="0.2">
      <c r="A3290" s="11" t="s">
        <v>58</v>
      </c>
    </row>
    <row r="3291" spans="1:1" x14ac:dyDescent="0.2">
      <c r="A3291" s="8">
        <v>1049.03</v>
      </c>
    </row>
    <row r="3292" spans="1:1" x14ac:dyDescent="0.2">
      <c r="A3292" s="9" t="s">
        <v>32</v>
      </c>
    </row>
    <row r="3293" spans="1:1" x14ac:dyDescent="0.2">
      <c r="A3293" s="10" t="s">
        <v>25</v>
      </c>
    </row>
    <row r="3294" spans="1:1" x14ac:dyDescent="0.2">
      <c r="A3294" s="11" t="s">
        <v>79</v>
      </c>
    </row>
    <row r="3295" spans="1:1" x14ac:dyDescent="0.2">
      <c r="A3295" s="8">
        <v>1054.93</v>
      </c>
    </row>
    <row r="3296" spans="1:1" x14ac:dyDescent="0.2">
      <c r="A3296" s="9" t="s">
        <v>38</v>
      </c>
    </row>
    <row r="3297" spans="1:1" x14ac:dyDescent="0.2">
      <c r="A3297" s="10" t="s">
        <v>54</v>
      </c>
    </row>
    <row r="3298" spans="1:1" x14ac:dyDescent="0.2">
      <c r="A3298" s="11" t="s">
        <v>58</v>
      </c>
    </row>
    <row r="3299" spans="1:1" x14ac:dyDescent="0.2">
      <c r="A3299" s="8">
        <v>1090.43</v>
      </c>
    </row>
    <row r="3300" spans="1:1" x14ac:dyDescent="0.2">
      <c r="A3300" s="9" t="s">
        <v>38</v>
      </c>
    </row>
    <row r="3301" spans="1:1" x14ac:dyDescent="0.2">
      <c r="A3301" s="10" t="s">
        <v>63</v>
      </c>
    </row>
    <row r="3302" spans="1:1" x14ac:dyDescent="0.2">
      <c r="A3302" s="11" t="s">
        <v>39</v>
      </c>
    </row>
    <row r="3303" spans="1:1" x14ac:dyDescent="0.2">
      <c r="A3303" s="8">
        <v>1116.02</v>
      </c>
    </row>
    <row r="3304" spans="1:1" x14ac:dyDescent="0.2">
      <c r="A3304" s="9" t="s">
        <v>32</v>
      </c>
    </row>
    <row r="3305" spans="1:1" x14ac:dyDescent="0.2">
      <c r="A3305" s="10" t="s">
        <v>25</v>
      </c>
    </row>
    <row r="3306" spans="1:1" x14ac:dyDescent="0.2">
      <c r="A3306" s="11" t="s">
        <v>118</v>
      </c>
    </row>
    <row r="3307" spans="1:1" x14ac:dyDescent="0.2">
      <c r="A3307" s="8">
        <v>1117.24</v>
      </c>
    </row>
    <row r="3308" spans="1:1" x14ac:dyDescent="0.2">
      <c r="A3308" s="9" t="s">
        <v>32</v>
      </c>
    </row>
    <row r="3309" spans="1:1" x14ac:dyDescent="0.2">
      <c r="A3309" s="10" t="s">
        <v>25</v>
      </c>
    </row>
    <row r="3310" spans="1:1" x14ac:dyDescent="0.2">
      <c r="A3310" s="11" t="s">
        <v>118</v>
      </c>
    </row>
    <row r="3311" spans="1:1" x14ac:dyDescent="0.2">
      <c r="A3311" s="8">
        <v>1150.33</v>
      </c>
    </row>
    <row r="3312" spans="1:1" x14ac:dyDescent="0.2">
      <c r="A3312" s="9" t="s">
        <v>32</v>
      </c>
    </row>
    <row r="3313" spans="1:1" x14ac:dyDescent="0.2">
      <c r="A3313" s="10" t="s">
        <v>25</v>
      </c>
    </row>
    <row r="3314" spans="1:1" x14ac:dyDescent="0.2">
      <c r="A3314" s="11" t="s">
        <v>79</v>
      </c>
    </row>
    <row r="3315" spans="1:1" x14ac:dyDescent="0.2">
      <c r="A3315" s="8">
        <v>1151.69</v>
      </c>
    </row>
    <row r="3316" spans="1:1" x14ac:dyDescent="0.2">
      <c r="A3316" s="9" t="s">
        <v>32</v>
      </c>
    </row>
    <row r="3317" spans="1:1" x14ac:dyDescent="0.2">
      <c r="A3317" s="10" t="s">
        <v>63</v>
      </c>
    </row>
    <row r="3318" spans="1:1" x14ac:dyDescent="0.2">
      <c r="A3318" s="11" t="s">
        <v>86</v>
      </c>
    </row>
    <row r="3319" spans="1:1" x14ac:dyDescent="0.2">
      <c r="A3319" s="8">
        <v>1160.58</v>
      </c>
    </row>
    <row r="3320" spans="1:1" x14ac:dyDescent="0.2">
      <c r="A3320" s="9" t="s">
        <v>38</v>
      </c>
    </row>
    <row r="3321" spans="1:1" x14ac:dyDescent="0.2">
      <c r="A3321" s="10" t="s">
        <v>63</v>
      </c>
    </row>
    <row r="3322" spans="1:1" x14ac:dyDescent="0.2">
      <c r="A3322" s="11" t="s">
        <v>39</v>
      </c>
    </row>
    <row r="3323" spans="1:1" x14ac:dyDescent="0.2">
      <c r="A3323" s="8">
        <v>1162.76</v>
      </c>
    </row>
    <row r="3324" spans="1:1" x14ac:dyDescent="0.2">
      <c r="A3324" s="9" t="s">
        <v>32</v>
      </c>
    </row>
    <row r="3325" spans="1:1" x14ac:dyDescent="0.2">
      <c r="A3325" s="10" t="s">
        <v>54</v>
      </c>
    </row>
    <row r="3326" spans="1:1" x14ac:dyDescent="0.2">
      <c r="A3326" s="11" t="s">
        <v>33</v>
      </c>
    </row>
    <row r="3327" spans="1:1" x14ac:dyDescent="0.2">
      <c r="A3327" s="8">
        <v>1166.4000000000001</v>
      </c>
    </row>
    <row r="3328" spans="1:1" x14ac:dyDescent="0.2">
      <c r="A3328" s="9" t="s">
        <v>38</v>
      </c>
    </row>
    <row r="3329" spans="1:1" x14ac:dyDescent="0.2">
      <c r="A3329" s="10" t="s">
        <v>63</v>
      </c>
    </row>
    <row r="3330" spans="1:1" x14ac:dyDescent="0.2">
      <c r="A3330" s="11" t="s">
        <v>89</v>
      </c>
    </row>
    <row r="3331" spans="1:1" x14ac:dyDescent="0.2">
      <c r="A3331" s="8">
        <v>1228.8900000000001</v>
      </c>
    </row>
    <row r="3332" spans="1:1" x14ac:dyDescent="0.2">
      <c r="A3332" s="9" t="s">
        <v>38</v>
      </c>
    </row>
    <row r="3333" spans="1:1" x14ac:dyDescent="0.2">
      <c r="A3333" s="10" t="s">
        <v>25</v>
      </c>
    </row>
    <row r="3334" spans="1:1" x14ac:dyDescent="0.2">
      <c r="A3334" s="11" t="s">
        <v>39</v>
      </c>
    </row>
    <row r="3335" spans="1:1" x14ac:dyDescent="0.2">
      <c r="A3335" s="8">
        <v>1232.79</v>
      </c>
    </row>
    <row r="3336" spans="1:1" x14ac:dyDescent="0.2">
      <c r="A3336" s="9" t="s">
        <v>32</v>
      </c>
    </row>
    <row r="3337" spans="1:1" x14ac:dyDescent="0.2">
      <c r="A3337" s="10" t="s">
        <v>54</v>
      </c>
    </row>
    <row r="3338" spans="1:1" x14ac:dyDescent="0.2">
      <c r="A3338" s="11" t="s">
        <v>86</v>
      </c>
    </row>
    <row r="3339" spans="1:1" x14ac:dyDescent="0.2">
      <c r="A3339" s="8">
        <v>1240.25</v>
      </c>
    </row>
    <row r="3340" spans="1:1" x14ac:dyDescent="0.2">
      <c r="A3340" s="9" t="s">
        <v>32</v>
      </c>
    </row>
    <row r="3341" spans="1:1" x14ac:dyDescent="0.2">
      <c r="A3341" s="10" t="s">
        <v>166</v>
      </c>
    </row>
    <row r="3342" spans="1:1" x14ac:dyDescent="0.2">
      <c r="A3342" s="11" t="s">
        <v>86</v>
      </c>
    </row>
    <row r="3343" spans="1:1" x14ac:dyDescent="0.2">
      <c r="A3343" s="8">
        <v>1312.34</v>
      </c>
    </row>
    <row r="3344" spans="1:1" x14ac:dyDescent="0.2">
      <c r="A3344" s="9" t="s">
        <v>38</v>
      </c>
    </row>
    <row r="3345" spans="1:1" x14ac:dyDescent="0.2">
      <c r="A3345" s="10" t="s">
        <v>54</v>
      </c>
    </row>
    <row r="3346" spans="1:1" x14ac:dyDescent="0.2">
      <c r="A3346" s="11" t="s">
        <v>39</v>
      </c>
    </row>
    <row r="3347" spans="1:1" x14ac:dyDescent="0.2">
      <c r="A3347" s="8">
        <v>1315.75</v>
      </c>
    </row>
    <row r="3348" spans="1:1" x14ac:dyDescent="0.2">
      <c r="A3348" s="9" t="s">
        <v>27</v>
      </c>
    </row>
    <row r="3349" spans="1:1" x14ac:dyDescent="0.2">
      <c r="A3349" s="10" t="s">
        <v>25</v>
      </c>
    </row>
    <row r="3350" spans="1:1" x14ac:dyDescent="0.2">
      <c r="A3350" s="11" t="s">
        <v>48</v>
      </c>
    </row>
    <row r="3351" spans="1:1" x14ac:dyDescent="0.2">
      <c r="A3351" s="8">
        <v>1336.96</v>
      </c>
    </row>
    <row r="3352" spans="1:1" x14ac:dyDescent="0.2">
      <c r="A3352" s="9" t="s">
        <v>27</v>
      </c>
    </row>
    <row r="3353" spans="1:1" x14ac:dyDescent="0.2">
      <c r="A3353" s="10" t="s">
        <v>54</v>
      </c>
    </row>
    <row r="3354" spans="1:1" x14ac:dyDescent="0.2">
      <c r="A3354" s="11" t="s">
        <v>48</v>
      </c>
    </row>
    <row r="3355" spans="1:1" x14ac:dyDescent="0.2">
      <c r="A3355" s="8">
        <v>1365.28</v>
      </c>
    </row>
    <row r="3356" spans="1:1" x14ac:dyDescent="0.2">
      <c r="A3356" s="9" t="s">
        <v>38</v>
      </c>
    </row>
    <row r="3357" spans="1:1" x14ac:dyDescent="0.2">
      <c r="A3357" s="10" t="s">
        <v>25</v>
      </c>
    </row>
    <row r="3358" spans="1:1" x14ac:dyDescent="0.2">
      <c r="A3358" s="11" t="s">
        <v>39</v>
      </c>
    </row>
    <row r="3359" spans="1:1" x14ac:dyDescent="0.2">
      <c r="A3359" s="8">
        <v>1369.09</v>
      </c>
    </row>
    <row r="3360" spans="1:1" x14ac:dyDescent="0.2">
      <c r="A3360" s="9" t="s">
        <v>38</v>
      </c>
    </row>
    <row r="3361" spans="1:1" x14ac:dyDescent="0.2">
      <c r="A3361" s="10" t="s">
        <v>54</v>
      </c>
    </row>
    <row r="3362" spans="1:1" x14ac:dyDescent="0.2">
      <c r="A3362" s="11" t="s">
        <v>58</v>
      </c>
    </row>
    <row r="3363" spans="1:1" x14ac:dyDescent="0.2">
      <c r="A3363" s="8">
        <v>1371.67</v>
      </c>
    </row>
    <row r="3364" spans="1:1" x14ac:dyDescent="0.2">
      <c r="A3364" s="9" t="s">
        <v>38</v>
      </c>
    </row>
    <row r="3365" spans="1:1" x14ac:dyDescent="0.2">
      <c r="A3365" s="10" t="s">
        <v>25</v>
      </c>
    </row>
    <row r="3366" spans="1:1" x14ac:dyDescent="0.2">
      <c r="A3366" s="11" t="s">
        <v>39</v>
      </c>
    </row>
    <row r="3367" spans="1:1" x14ac:dyDescent="0.2">
      <c r="A3367" s="8">
        <v>1371.74</v>
      </c>
    </row>
    <row r="3368" spans="1:1" x14ac:dyDescent="0.2">
      <c r="A3368" s="9" t="s">
        <v>38</v>
      </c>
    </row>
    <row r="3369" spans="1:1" x14ac:dyDescent="0.2">
      <c r="A3369" s="10" t="s">
        <v>25</v>
      </c>
    </row>
    <row r="3370" spans="1:1" x14ac:dyDescent="0.2">
      <c r="A3370" s="11" t="s">
        <v>39</v>
      </c>
    </row>
    <row r="3371" spans="1:1" x14ac:dyDescent="0.2">
      <c r="A3371" s="8">
        <v>1374.95</v>
      </c>
    </row>
    <row r="3372" spans="1:1" x14ac:dyDescent="0.2">
      <c r="A3372" s="9" t="s">
        <v>38</v>
      </c>
    </row>
    <row r="3373" spans="1:1" x14ac:dyDescent="0.2">
      <c r="A3373" s="10" t="s">
        <v>166</v>
      </c>
    </row>
    <row r="3374" spans="1:1" x14ac:dyDescent="0.2">
      <c r="A3374" s="11" t="s">
        <v>39</v>
      </c>
    </row>
    <row r="3375" spans="1:1" x14ac:dyDescent="0.2">
      <c r="A3375" s="8">
        <v>1379.76</v>
      </c>
    </row>
    <row r="3376" spans="1:1" x14ac:dyDescent="0.2">
      <c r="A3376" s="9" t="s">
        <v>38</v>
      </c>
    </row>
    <row r="3377" spans="1:1" x14ac:dyDescent="0.2">
      <c r="A3377" s="10" t="s">
        <v>54</v>
      </c>
    </row>
    <row r="3378" spans="1:1" x14ac:dyDescent="0.2">
      <c r="A3378" s="11" t="s">
        <v>39</v>
      </c>
    </row>
    <row r="3379" spans="1:1" x14ac:dyDescent="0.2">
      <c r="A3379" s="8">
        <v>1383.24</v>
      </c>
    </row>
    <row r="3380" spans="1:1" x14ac:dyDescent="0.2">
      <c r="A3380" s="9" t="s">
        <v>32</v>
      </c>
    </row>
    <row r="3381" spans="1:1" x14ac:dyDescent="0.2">
      <c r="A3381" s="10" t="s">
        <v>25</v>
      </c>
    </row>
    <row r="3382" spans="1:1" x14ac:dyDescent="0.2">
      <c r="A3382" s="11" t="s">
        <v>79</v>
      </c>
    </row>
    <row r="3383" spans="1:1" x14ac:dyDescent="0.2">
      <c r="A3383" s="8">
        <v>1385.35</v>
      </c>
    </row>
    <row r="3384" spans="1:1" x14ac:dyDescent="0.2">
      <c r="A3384" s="9" t="s">
        <v>32</v>
      </c>
    </row>
    <row r="3385" spans="1:1" x14ac:dyDescent="0.2">
      <c r="A3385" s="10" t="s">
        <v>54</v>
      </c>
    </row>
    <row r="3386" spans="1:1" x14ac:dyDescent="0.2">
      <c r="A3386" s="11" t="s">
        <v>86</v>
      </c>
    </row>
    <row r="3387" spans="1:1" x14ac:dyDescent="0.2">
      <c r="A3387" s="8">
        <v>1465.87</v>
      </c>
    </row>
    <row r="3388" spans="1:1" x14ac:dyDescent="0.2">
      <c r="A3388" s="9" t="s">
        <v>38</v>
      </c>
    </row>
    <row r="3389" spans="1:1" x14ac:dyDescent="0.2">
      <c r="A3389" s="10" t="s">
        <v>166</v>
      </c>
    </row>
    <row r="3390" spans="1:1" x14ac:dyDescent="0.2">
      <c r="A3390" s="11" t="s">
        <v>39</v>
      </c>
    </row>
    <row r="3391" spans="1:1" x14ac:dyDescent="0.2">
      <c r="A3391" s="8">
        <v>1521.31</v>
      </c>
    </row>
    <row r="3392" spans="1:1" x14ac:dyDescent="0.2">
      <c r="A3392" s="9" t="s">
        <v>32</v>
      </c>
    </row>
    <row r="3393" spans="1:1" x14ac:dyDescent="0.2">
      <c r="A3393" s="10" t="s">
        <v>25</v>
      </c>
    </row>
    <row r="3394" spans="1:1" x14ac:dyDescent="0.2">
      <c r="A3394" s="11" t="s">
        <v>33</v>
      </c>
    </row>
    <row r="3395" spans="1:1" x14ac:dyDescent="0.2">
      <c r="A3395" s="8">
        <v>1539.59</v>
      </c>
    </row>
    <row r="3396" spans="1:1" x14ac:dyDescent="0.2">
      <c r="A3396" s="9" t="s">
        <v>32</v>
      </c>
    </row>
    <row r="3397" spans="1:1" x14ac:dyDescent="0.2">
      <c r="A3397" s="10" t="s">
        <v>25</v>
      </c>
    </row>
    <row r="3398" spans="1:1" x14ac:dyDescent="0.2">
      <c r="A3398" s="11" t="s">
        <v>33</v>
      </c>
    </row>
    <row r="3399" spans="1:1" x14ac:dyDescent="0.2">
      <c r="A3399" s="8">
        <v>1541.68</v>
      </c>
    </row>
    <row r="3400" spans="1:1" x14ac:dyDescent="0.2">
      <c r="A3400" s="9" t="s">
        <v>32</v>
      </c>
    </row>
    <row r="3401" spans="1:1" x14ac:dyDescent="0.2">
      <c r="A3401" s="10" t="s">
        <v>25</v>
      </c>
    </row>
    <row r="3402" spans="1:1" x14ac:dyDescent="0.2">
      <c r="A3402" s="11" t="s">
        <v>118</v>
      </c>
    </row>
    <row r="3403" spans="1:1" x14ac:dyDescent="0.2">
      <c r="A3403" s="8">
        <v>1585.48</v>
      </c>
    </row>
    <row r="3404" spans="1:1" x14ac:dyDescent="0.2">
      <c r="A3404" s="9" t="s">
        <v>38</v>
      </c>
    </row>
    <row r="3405" spans="1:1" x14ac:dyDescent="0.2">
      <c r="A3405" s="10" t="s">
        <v>25</v>
      </c>
    </row>
    <row r="3406" spans="1:1" x14ac:dyDescent="0.2">
      <c r="A3406" s="11" t="s">
        <v>39</v>
      </c>
    </row>
    <row r="3407" spans="1:1" x14ac:dyDescent="0.2">
      <c r="A3407" s="8">
        <v>1585.5</v>
      </c>
    </row>
    <row r="3408" spans="1:1" x14ac:dyDescent="0.2">
      <c r="A3408" s="9" t="s">
        <v>38</v>
      </c>
    </row>
    <row r="3409" spans="1:1" x14ac:dyDescent="0.2">
      <c r="A3409" s="10" t="s">
        <v>54</v>
      </c>
    </row>
    <row r="3410" spans="1:1" x14ac:dyDescent="0.2">
      <c r="A3410" s="11" t="s">
        <v>39</v>
      </c>
    </row>
    <row r="3411" spans="1:1" x14ac:dyDescent="0.2">
      <c r="A3411" s="8">
        <v>1623.7</v>
      </c>
    </row>
    <row r="3412" spans="1:1" x14ac:dyDescent="0.2">
      <c r="A3412" s="9" t="s">
        <v>38</v>
      </c>
    </row>
    <row r="3413" spans="1:1" x14ac:dyDescent="0.2">
      <c r="A3413" s="10" t="s">
        <v>63</v>
      </c>
    </row>
    <row r="3414" spans="1:1" x14ac:dyDescent="0.2">
      <c r="A3414" s="11" t="s">
        <v>39</v>
      </c>
    </row>
    <row r="3415" spans="1:1" x14ac:dyDescent="0.2">
      <c r="A3415" s="8">
        <v>1636.41</v>
      </c>
    </row>
    <row r="3416" spans="1:1" x14ac:dyDescent="0.2">
      <c r="A3416" s="9" t="s">
        <v>38</v>
      </c>
    </row>
    <row r="3417" spans="1:1" x14ac:dyDescent="0.2">
      <c r="A3417" s="10" t="s">
        <v>25</v>
      </c>
    </row>
    <row r="3418" spans="1:1" x14ac:dyDescent="0.2">
      <c r="A3418" s="11" t="s">
        <v>39</v>
      </c>
    </row>
    <row r="3419" spans="1:1" x14ac:dyDescent="0.2">
      <c r="A3419" s="8">
        <v>1653.6</v>
      </c>
    </row>
    <row r="3420" spans="1:1" x14ac:dyDescent="0.2">
      <c r="A3420" s="9" t="s">
        <v>32</v>
      </c>
    </row>
    <row r="3421" spans="1:1" x14ac:dyDescent="0.2">
      <c r="A3421" s="10" t="s">
        <v>25</v>
      </c>
    </row>
    <row r="3422" spans="1:1" x14ac:dyDescent="0.2">
      <c r="A3422" s="11" t="s">
        <v>86</v>
      </c>
    </row>
    <row r="3423" spans="1:1" x14ac:dyDescent="0.2">
      <c r="A3423" s="8">
        <v>1717.89</v>
      </c>
    </row>
    <row r="3424" spans="1:1" x14ac:dyDescent="0.2">
      <c r="A3424" s="9" t="s">
        <v>38</v>
      </c>
    </row>
    <row r="3425" spans="1:1" x14ac:dyDescent="0.2">
      <c r="A3425" s="10" t="s">
        <v>25</v>
      </c>
    </row>
    <row r="3426" spans="1:1" x14ac:dyDescent="0.2">
      <c r="A3426" s="11" t="s">
        <v>39</v>
      </c>
    </row>
    <row r="3427" spans="1:1" x14ac:dyDescent="0.2">
      <c r="A3427" s="8">
        <v>1719.47</v>
      </c>
    </row>
    <row r="3428" spans="1:1" x14ac:dyDescent="0.2">
      <c r="A3428" s="9" t="s">
        <v>27</v>
      </c>
    </row>
    <row r="3429" spans="1:1" x14ac:dyDescent="0.2">
      <c r="A3429" s="10" t="s">
        <v>63</v>
      </c>
    </row>
    <row r="3430" spans="1:1" x14ac:dyDescent="0.2">
      <c r="A3430" s="11" t="s">
        <v>48</v>
      </c>
    </row>
    <row r="3431" spans="1:1" x14ac:dyDescent="0.2">
      <c r="A3431" s="8">
        <v>1726.66</v>
      </c>
    </row>
    <row r="3432" spans="1:1" x14ac:dyDescent="0.2">
      <c r="A3432" s="9" t="s">
        <v>27</v>
      </c>
    </row>
    <row r="3433" spans="1:1" x14ac:dyDescent="0.2">
      <c r="A3433" s="10" t="s">
        <v>54</v>
      </c>
    </row>
    <row r="3434" spans="1:1" x14ac:dyDescent="0.2">
      <c r="A3434" s="11" t="s">
        <v>46</v>
      </c>
    </row>
    <row r="3435" spans="1:1" x14ac:dyDescent="0.2">
      <c r="A3435" s="8">
        <v>1769.81</v>
      </c>
    </row>
    <row r="3436" spans="1:1" x14ac:dyDescent="0.2">
      <c r="A3436" s="9" t="s">
        <v>32</v>
      </c>
    </row>
    <row r="3437" spans="1:1" x14ac:dyDescent="0.2">
      <c r="A3437" s="10" t="s">
        <v>25</v>
      </c>
    </row>
    <row r="3438" spans="1:1" x14ac:dyDescent="0.2">
      <c r="A3438" s="11" t="s">
        <v>86</v>
      </c>
    </row>
    <row r="3439" spans="1:1" x14ac:dyDescent="0.2">
      <c r="A3439" s="8">
        <v>1771.15</v>
      </c>
    </row>
    <row r="3440" spans="1:1" x14ac:dyDescent="0.2">
      <c r="A3440" s="9" t="s">
        <v>38</v>
      </c>
    </row>
    <row r="3441" spans="1:1" x14ac:dyDescent="0.2">
      <c r="A3441" s="10" t="s">
        <v>25</v>
      </c>
    </row>
    <row r="3442" spans="1:1" x14ac:dyDescent="0.2">
      <c r="A3442" s="11" t="s">
        <v>58</v>
      </c>
    </row>
    <row r="3443" spans="1:1" x14ac:dyDescent="0.2">
      <c r="A3443" s="8">
        <v>1820.95</v>
      </c>
    </row>
    <row r="3444" spans="1:1" x14ac:dyDescent="0.2">
      <c r="A3444" s="9" t="s">
        <v>38</v>
      </c>
    </row>
    <row r="3445" spans="1:1" x14ac:dyDescent="0.2">
      <c r="A3445" s="10" t="s">
        <v>25</v>
      </c>
    </row>
    <row r="3446" spans="1:1" x14ac:dyDescent="0.2">
      <c r="A3446" s="11" t="s">
        <v>39</v>
      </c>
    </row>
    <row r="3447" spans="1:1" x14ac:dyDescent="0.2">
      <c r="A3447" s="8">
        <v>1871.26</v>
      </c>
    </row>
    <row r="3448" spans="1:1" x14ac:dyDescent="0.2">
      <c r="A3448" s="9" t="s">
        <v>27</v>
      </c>
    </row>
    <row r="3449" spans="1:1" x14ac:dyDescent="0.2">
      <c r="A3449" s="10" t="s">
        <v>25</v>
      </c>
    </row>
    <row r="3450" spans="1:1" x14ac:dyDescent="0.2">
      <c r="A3450" s="11" t="s">
        <v>43</v>
      </c>
    </row>
    <row r="3451" spans="1:1" x14ac:dyDescent="0.2">
      <c r="A3451" s="8">
        <v>1929.58</v>
      </c>
    </row>
    <row r="3452" spans="1:1" x14ac:dyDescent="0.2">
      <c r="A3452" s="9" t="s">
        <v>38</v>
      </c>
    </row>
    <row r="3453" spans="1:1" x14ac:dyDescent="0.2">
      <c r="A3453" s="10" t="s">
        <v>54</v>
      </c>
    </row>
    <row r="3454" spans="1:1" x14ac:dyDescent="0.2">
      <c r="A3454" s="11" t="s">
        <v>58</v>
      </c>
    </row>
    <row r="3455" spans="1:1" x14ac:dyDescent="0.2">
      <c r="A3455" s="8">
        <v>1947.67</v>
      </c>
    </row>
    <row r="3456" spans="1:1" x14ac:dyDescent="0.2">
      <c r="A3456" s="9" t="s">
        <v>27</v>
      </c>
    </row>
    <row r="3457" spans="1:1" x14ac:dyDescent="0.2">
      <c r="A3457" s="10" t="s">
        <v>25</v>
      </c>
    </row>
    <row r="3458" spans="1:1" x14ac:dyDescent="0.2">
      <c r="A3458" s="11" t="s">
        <v>43</v>
      </c>
    </row>
    <row r="3459" spans="1:1" x14ac:dyDescent="0.2">
      <c r="A3459" s="8">
        <v>1951.3</v>
      </c>
    </row>
    <row r="3460" spans="1:1" x14ac:dyDescent="0.2">
      <c r="A3460" s="9" t="s">
        <v>38</v>
      </c>
    </row>
    <row r="3461" spans="1:1" x14ac:dyDescent="0.2">
      <c r="A3461" s="10" t="s">
        <v>166</v>
      </c>
    </row>
    <row r="3462" spans="1:1" x14ac:dyDescent="0.2">
      <c r="A3462" s="11" t="s">
        <v>58</v>
      </c>
    </row>
    <row r="3463" spans="1:1" x14ac:dyDescent="0.2">
      <c r="A3463" s="8">
        <v>2008.71</v>
      </c>
    </row>
    <row r="3464" spans="1:1" x14ac:dyDescent="0.2">
      <c r="A3464" s="9" t="s">
        <v>27</v>
      </c>
    </row>
    <row r="3465" spans="1:1" x14ac:dyDescent="0.2">
      <c r="A3465" s="10" t="s">
        <v>25</v>
      </c>
    </row>
    <row r="3466" spans="1:1" x14ac:dyDescent="0.2">
      <c r="A3466" s="11" t="s">
        <v>43</v>
      </c>
    </row>
    <row r="3467" spans="1:1" x14ac:dyDescent="0.2">
      <c r="A3467" s="8">
        <v>2031.51</v>
      </c>
    </row>
    <row r="3468" spans="1:1" x14ac:dyDescent="0.2">
      <c r="A3468" s="9" t="s">
        <v>38</v>
      </c>
    </row>
    <row r="3469" spans="1:1" x14ac:dyDescent="0.2">
      <c r="A3469" s="10" t="s">
        <v>25</v>
      </c>
    </row>
    <row r="3470" spans="1:1" x14ac:dyDescent="0.2">
      <c r="A3470" s="11" t="s">
        <v>39</v>
      </c>
    </row>
    <row r="3471" spans="1:1" x14ac:dyDescent="0.2">
      <c r="A3471" s="8">
        <v>2048.63</v>
      </c>
    </row>
    <row r="3472" spans="1:1" x14ac:dyDescent="0.2">
      <c r="A3472" s="9" t="s">
        <v>32</v>
      </c>
    </row>
    <row r="3473" spans="1:1" x14ac:dyDescent="0.2">
      <c r="A3473" s="10" t="s">
        <v>25</v>
      </c>
    </row>
    <row r="3474" spans="1:1" x14ac:dyDescent="0.2">
      <c r="A3474" s="11" t="s">
        <v>118</v>
      </c>
    </row>
    <row r="3475" spans="1:1" x14ac:dyDescent="0.2">
      <c r="A3475" s="8">
        <v>2070.62</v>
      </c>
    </row>
    <row r="3476" spans="1:1" x14ac:dyDescent="0.2">
      <c r="A3476" s="9" t="s">
        <v>27</v>
      </c>
    </row>
    <row r="3477" spans="1:1" x14ac:dyDescent="0.2">
      <c r="A3477" s="10" t="s">
        <v>25</v>
      </c>
    </row>
    <row r="3478" spans="1:1" x14ac:dyDescent="0.2">
      <c r="A3478" s="11" t="s">
        <v>48</v>
      </c>
    </row>
    <row r="3479" spans="1:1" x14ac:dyDescent="0.2">
      <c r="A3479" s="8">
        <v>2154.0700000000002</v>
      </c>
    </row>
    <row r="3480" spans="1:1" x14ac:dyDescent="0.2">
      <c r="A3480" s="9" t="s">
        <v>32</v>
      </c>
    </row>
    <row r="3481" spans="1:1" x14ac:dyDescent="0.2">
      <c r="A3481" s="10" t="s">
        <v>25</v>
      </c>
    </row>
    <row r="3482" spans="1:1" x14ac:dyDescent="0.2">
      <c r="A3482" s="11" t="s">
        <v>118</v>
      </c>
    </row>
    <row r="3483" spans="1:1" x14ac:dyDescent="0.2">
      <c r="A3483" s="8">
        <v>2267.2199999999998</v>
      </c>
    </row>
    <row r="3484" spans="1:1" x14ac:dyDescent="0.2">
      <c r="A3484" s="9" t="s">
        <v>27</v>
      </c>
    </row>
    <row r="3485" spans="1:1" x14ac:dyDescent="0.2">
      <c r="A3485" s="10" t="s">
        <v>54</v>
      </c>
    </row>
    <row r="3486" spans="1:1" x14ac:dyDescent="0.2">
      <c r="A3486" s="11" t="s">
        <v>43</v>
      </c>
    </row>
    <row r="3487" spans="1:1" x14ac:dyDescent="0.2">
      <c r="A3487" s="8">
        <v>2347.1799999999998</v>
      </c>
    </row>
    <row r="3488" spans="1:1" x14ac:dyDescent="0.2">
      <c r="A3488" s="9" t="s">
        <v>27</v>
      </c>
    </row>
    <row r="3489" spans="1:1" x14ac:dyDescent="0.2">
      <c r="A3489" s="10" t="s">
        <v>25</v>
      </c>
    </row>
    <row r="3490" spans="1:1" x14ac:dyDescent="0.2">
      <c r="A3490" s="11" t="s">
        <v>46</v>
      </c>
    </row>
    <row r="3491" spans="1:1" x14ac:dyDescent="0.2">
      <c r="A3491" s="8">
        <v>2428.59</v>
      </c>
    </row>
    <row r="3492" spans="1:1" x14ac:dyDescent="0.2">
      <c r="A3492" s="9" t="s">
        <v>32</v>
      </c>
    </row>
    <row r="3493" spans="1:1" x14ac:dyDescent="0.2">
      <c r="A3493" s="10" t="s">
        <v>25</v>
      </c>
    </row>
    <row r="3494" spans="1:1" x14ac:dyDescent="0.2">
      <c r="A3494" s="11" t="s">
        <v>118</v>
      </c>
    </row>
    <row r="3495" spans="1:1" x14ac:dyDescent="0.2">
      <c r="A3495" s="8">
        <v>2497.94</v>
      </c>
    </row>
    <row r="3496" spans="1:1" x14ac:dyDescent="0.2">
      <c r="A3496" s="9" t="s">
        <v>38</v>
      </c>
    </row>
    <row r="3497" spans="1:1" x14ac:dyDescent="0.2">
      <c r="A3497" s="10" t="s">
        <v>25</v>
      </c>
    </row>
    <row r="3498" spans="1:1" x14ac:dyDescent="0.2">
      <c r="A3498" s="11" t="s">
        <v>39</v>
      </c>
    </row>
    <row r="3499" spans="1:1" x14ac:dyDescent="0.2">
      <c r="A3499" s="8">
        <v>2539.46</v>
      </c>
    </row>
    <row r="3500" spans="1:1" x14ac:dyDescent="0.2">
      <c r="A3500" s="9" t="s">
        <v>38</v>
      </c>
    </row>
    <row r="3501" spans="1:1" x14ac:dyDescent="0.2">
      <c r="A3501" s="10" t="s">
        <v>54</v>
      </c>
    </row>
    <row r="3502" spans="1:1" x14ac:dyDescent="0.2">
      <c r="A3502" s="11" t="s">
        <v>39</v>
      </c>
    </row>
    <row r="3503" spans="1:1" x14ac:dyDescent="0.2">
      <c r="A3503" s="8">
        <v>2574.12</v>
      </c>
    </row>
    <row r="3504" spans="1:1" x14ac:dyDescent="0.2">
      <c r="A3504" s="9" t="s">
        <v>38</v>
      </c>
    </row>
    <row r="3505" spans="1:1" x14ac:dyDescent="0.2">
      <c r="A3505" s="10" t="s">
        <v>54</v>
      </c>
    </row>
    <row r="3506" spans="1:1" x14ac:dyDescent="0.2">
      <c r="A3506" s="11" t="s">
        <v>58</v>
      </c>
    </row>
    <row r="3507" spans="1:1" x14ac:dyDescent="0.2">
      <c r="A3507" s="8">
        <v>2593.14</v>
      </c>
    </row>
    <row r="3508" spans="1:1" x14ac:dyDescent="0.2">
      <c r="A3508" s="9" t="s">
        <v>32</v>
      </c>
    </row>
    <row r="3509" spans="1:1" x14ac:dyDescent="0.2">
      <c r="A3509" s="10" t="s">
        <v>54</v>
      </c>
    </row>
    <row r="3510" spans="1:1" x14ac:dyDescent="0.2">
      <c r="A3510" s="11" t="s">
        <v>33</v>
      </c>
    </row>
    <row r="3511" spans="1:1" x14ac:dyDescent="0.2">
      <c r="A3511" s="8">
        <v>2699.67</v>
      </c>
    </row>
    <row r="3512" spans="1:1" x14ac:dyDescent="0.2">
      <c r="A3512" s="9" t="s">
        <v>38</v>
      </c>
    </row>
    <row r="3513" spans="1:1" x14ac:dyDescent="0.2">
      <c r="A3513" s="10" t="s">
        <v>166</v>
      </c>
    </row>
    <row r="3514" spans="1:1" x14ac:dyDescent="0.2">
      <c r="A3514" s="11" t="s">
        <v>58</v>
      </c>
    </row>
    <row r="3515" spans="1:1" x14ac:dyDescent="0.2">
      <c r="A3515" s="8">
        <v>2808.22</v>
      </c>
    </row>
    <row r="3516" spans="1:1" x14ac:dyDescent="0.2">
      <c r="A3516" s="9" t="s">
        <v>38</v>
      </c>
    </row>
    <row r="3517" spans="1:1" x14ac:dyDescent="0.2">
      <c r="A3517" s="10" t="s">
        <v>166</v>
      </c>
    </row>
    <row r="3518" spans="1:1" x14ac:dyDescent="0.2">
      <c r="A3518" s="11" t="s">
        <v>82</v>
      </c>
    </row>
    <row r="3519" spans="1:1" x14ac:dyDescent="0.2">
      <c r="A3519" s="8">
        <v>2992.8</v>
      </c>
    </row>
    <row r="3520" spans="1:1" x14ac:dyDescent="0.2">
      <c r="A3520" s="9" t="s">
        <v>38</v>
      </c>
    </row>
    <row r="3521" spans="1:1" x14ac:dyDescent="0.2">
      <c r="A3521" s="10" t="s">
        <v>25</v>
      </c>
    </row>
    <row r="3522" spans="1:1" x14ac:dyDescent="0.2">
      <c r="A3522" s="11" t="s">
        <v>89</v>
      </c>
    </row>
    <row r="3523" spans="1:1" x14ac:dyDescent="0.2">
      <c r="A3523" s="8">
        <v>2998.88</v>
      </c>
    </row>
    <row r="3524" spans="1:1" x14ac:dyDescent="0.2">
      <c r="A3524" s="9" t="s">
        <v>27</v>
      </c>
    </row>
    <row r="3525" spans="1:1" x14ac:dyDescent="0.2">
      <c r="A3525" s="10" t="s">
        <v>54</v>
      </c>
    </row>
    <row r="3526" spans="1:1" x14ac:dyDescent="0.2">
      <c r="A3526" s="11" t="s">
        <v>46</v>
      </c>
    </row>
    <row r="3527" spans="1:1" x14ac:dyDescent="0.2">
      <c r="A3527" s="8">
        <v>3407.73</v>
      </c>
    </row>
    <row r="3528" spans="1:1" x14ac:dyDescent="0.2">
      <c r="A3528" s="9" t="s">
        <v>32</v>
      </c>
    </row>
    <row r="3529" spans="1:1" x14ac:dyDescent="0.2">
      <c r="A3529" s="10" t="s">
        <v>54</v>
      </c>
    </row>
    <row r="3530" spans="1:1" x14ac:dyDescent="0.2">
      <c r="A3530" s="11" t="s">
        <v>86</v>
      </c>
    </row>
    <row r="3531" spans="1:1" x14ac:dyDescent="0.2">
      <c r="A3531" s="8">
        <v>3857.43</v>
      </c>
    </row>
    <row r="3532" spans="1:1" x14ac:dyDescent="0.2">
      <c r="A3532" s="9" t="s">
        <v>38</v>
      </c>
    </row>
    <row r="3533" spans="1:1" x14ac:dyDescent="0.2">
      <c r="A3533" s="10" t="s">
        <v>25</v>
      </c>
    </row>
    <row r="3534" spans="1:1" x14ac:dyDescent="0.2">
      <c r="A3534" s="11" t="s">
        <v>89</v>
      </c>
    </row>
    <row r="3535" spans="1:1" x14ac:dyDescent="0.2">
      <c r="A3535" s="8">
        <v>4089.27</v>
      </c>
    </row>
    <row r="3536" spans="1:1" x14ac:dyDescent="0.2">
      <c r="A3536" s="9" t="s">
        <v>32</v>
      </c>
    </row>
    <row r="3537" spans="1:1" x14ac:dyDescent="0.2">
      <c r="A3537" s="10" t="s">
        <v>25</v>
      </c>
    </row>
    <row r="3538" spans="1:1" x14ac:dyDescent="0.2">
      <c r="A3538" s="11" t="s">
        <v>86</v>
      </c>
    </row>
    <row r="3539" spans="1:1" x14ac:dyDescent="0.2">
      <c r="A3539" s="8">
        <v>4161.9799999999996</v>
      </c>
    </row>
    <row r="3540" spans="1:1" x14ac:dyDescent="0.2">
      <c r="A3540" s="9" t="s">
        <v>32</v>
      </c>
    </row>
    <row r="3541" spans="1:1" x14ac:dyDescent="0.2">
      <c r="A3541" s="10" t="s">
        <v>25</v>
      </c>
    </row>
    <row r="3542" spans="1:1" x14ac:dyDescent="0.2">
      <c r="A3542" s="11" t="s">
        <v>86</v>
      </c>
    </row>
    <row r="3543" spans="1:1" x14ac:dyDescent="0.2">
      <c r="A3543" s="8">
        <v>4913.16</v>
      </c>
    </row>
    <row r="3544" spans="1:1" x14ac:dyDescent="0.2">
      <c r="A3544" s="9" t="s">
        <v>38</v>
      </c>
    </row>
    <row r="3545" spans="1:1" x14ac:dyDescent="0.2">
      <c r="A3545" s="10" t="s">
        <v>25</v>
      </c>
    </row>
    <row r="3546" spans="1:1" x14ac:dyDescent="0.2">
      <c r="A3546" s="11" t="s">
        <v>58</v>
      </c>
    </row>
    <row r="3547" spans="1:1" x14ac:dyDescent="0.2">
      <c r="A3547" s="8">
        <v>4963.8900000000003</v>
      </c>
    </row>
    <row r="3548" spans="1:1" x14ac:dyDescent="0.2">
      <c r="A3548" s="9" t="s">
        <v>38</v>
      </c>
    </row>
    <row r="3549" spans="1:1" x14ac:dyDescent="0.2">
      <c r="A3549" s="10" t="s">
        <v>54</v>
      </c>
    </row>
    <row r="3550" spans="1:1" x14ac:dyDescent="0.2">
      <c r="A3550" s="11" t="s">
        <v>82</v>
      </c>
    </row>
    <row r="3551" spans="1:1" x14ac:dyDescent="0.2">
      <c r="A3551" s="8">
        <v>5034.1499999999996</v>
      </c>
    </row>
    <row r="3552" spans="1:1" x14ac:dyDescent="0.2">
      <c r="A3552" s="9" t="s">
        <v>32</v>
      </c>
    </row>
    <row r="3553" spans="1:1" x14ac:dyDescent="0.2">
      <c r="A3553" s="10" t="s">
        <v>54</v>
      </c>
    </row>
    <row r="3554" spans="1:1" x14ac:dyDescent="0.2">
      <c r="A3554" s="11" t="s">
        <v>86</v>
      </c>
    </row>
    <row r="3555" spans="1:1" x14ac:dyDescent="0.2">
      <c r="A3555" s="8">
        <v>5081.87</v>
      </c>
    </row>
    <row r="3556" spans="1:1" x14ac:dyDescent="0.2">
      <c r="A3556" s="9" t="s">
        <v>27</v>
      </c>
    </row>
    <row r="3557" spans="1:1" x14ac:dyDescent="0.2">
      <c r="A3557" s="10" t="s">
        <v>25</v>
      </c>
    </row>
    <row r="3558" spans="1:1" x14ac:dyDescent="0.2">
      <c r="A3558" s="11" t="s">
        <v>48</v>
      </c>
    </row>
    <row r="3559" spans="1:1" x14ac:dyDescent="0.2">
      <c r="A3559" s="8">
        <v>6227.33</v>
      </c>
    </row>
    <row r="3560" spans="1:1" x14ac:dyDescent="0.2">
      <c r="A3560" s="9" t="s">
        <v>27</v>
      </c>
    </row>
    <row r="3561" spans="1:1" x14ac:dyDescent="0.2">
      <c r="A3561" s="10" t="s">
        <v>25</v>
      </c>
    </row>
    <row r="3562" spans="1:1" x14ac:dyDescent="0.2">
      <c r="A3562" s="11" t="s">
        <v>43</v>
      </c>
    </row>
    <row r="3563" spans="1:1" x14ac:dyDescent="0.2">
      <c r="A3563" s="8">
        <v>6523.26</v>
      </c>
    </row>
    <row r="3564" spans="1:1" x14ac:dyDescent="0.2">
      <c r="A3564" s="9" t="s">
        <v>27</v>
      </c>
    </row>
    <row r="3565" spans="1:1" x14ac:dyDescent="0.2">
      <c r="A3565" s="10" t="s">
        <v>54</v>
      </c>
    </row>
    <row r="3566" spans="1:1" x14ac:dyDescent="0.2">
      <c r="A3566" s="11" t="s">
        <v>48</v>
      </c>
    </row>
    <row r="3567" spans="1:1" x14ac:dyDescent="0.2">
      <c r="A3567" s="8">
        <v>7416.43</v>
      </c>
    </row>
    <row r="3568" spans="1:1" x14ac:dyDescent="0.2">
      <c r="A3568" s="9" t="s">
        <v>38</v>
      </c>
    </row>
    <row r="3569" spans="1:1" x14ac:dyDescent="0.2">
      <c r="A3569" s="10" t="s">
        <v>166</v>
      </c>
    </row>
    <row r="3570" spans="1:1" x14ac:dyDescent="0.2">
      <c r="A3570" s="11" t="s">
        <v>58</v>
      </c>
    </row>
    <row r="3571" spans="1:1" x14ac:dyDescent="0.2">
      <c r="A3571" s="8">
        <v>7513.88</v>
      </c>
    </row>
    <row r="3572" spans="1:1" x14ac:dyDescent="0.2">
      <c r="A3572" s="9" t="s">
        <v>32</v>
      </c>
    </row>
    <row r="3573" spans="1:1" x14ac:dyDescent="0.2">
      <c r="A3573" s="10" t="s">
        <v>63</v>
      </c>
    </row>
    <row r="3574" spans="1:1" x14ac:dyDescent="0.2">
      <c r="A3574" s="11" t="s">
        <v>79</v>
      </c>
    </row>
    <row r="3575" spans="1:1" x14ac:dyDescent="0.2">
      <c r="A3575" s="8">
        <v>8249.86</v>
      </c>
    </row>
    <row r="3576" spans="1:1" x14ac:dyDescent="0.2">
      <c r="A3576" s="9" t="s">
        <v>38</v>
      </c>
    </row>
    <row r="3577" spans="1:1" x14ac:dyDescent="0.2">
      <c r="A3577" s="10" t="s">
        <v>63</v>
      </c>
    </row>
    <row r="3578" spans="1:1" x14ac:dyDescent="0.2">
      <c r="A3578" s="11" t="s">
        <v>82</v>
      </c>
    </row>
    <row r="3579" spans="1:1" x14ac:dyDescent="0.2">
      <c r="A3579" s="8">
        <v>8734.8799999999992</v>
      </c>
    </row>
    <row r="3580" spans="1:1" x14ac:dyDescent="0.2">
      <c r="A3580" s="9" t="s">
        <v>38</v>
      </c>
    </row>
    <row r="3581" spans="1:1" x14ac:dyDescent="0.2">
      <c r="A3581" s="10" t="s">
        <v>25</v>
      </c>
    </row>
    <row r="3582" spans="1:1" x14ac:dyDescent="0.2">
      <c r="A3582" s="11" t="s">
        <v>58</v>
      </c>
    </row>
    <row r="3583" spans="1:1" x14ac:dyDescent="0.2">
      <c r="A3583" s="8">
        <v>9373.9599999999991</v>
      </c>
    </row>
    <row r="3584" spans="1:1" x14ac:dyDescent="0.2">
      <c r="A3584" s="9" t="s">
        <v>27</v>
      </c>
    </row>
    <row r="3585" spans="1:1" x14ac:dyDescent="0.2">
      <c r="A3585" s="10" t="s">
        <v>63</v>
      </c>
    </row>
    <row r="3586" spans="1:1" x14ac:dyDescent="0.2">
      <c r="A3586" s="11" t="s">
        <v>48</v>
      </c>
    </row>
    <row r="3587" spans="1:1" x14ac:dyDescent="0.2">
      <c r="A3587" s="8">
        <v>10951.31</v>
      </c>
    </row>
    <row r="3588" spans="1:1" x14ac:dyDescent="0.2">
      <c r="A3588" s="9" t="s">
        <v>27</v>
      </c>
    </row>
    <row r="3589" spans="1:1" x14ac:dyDescent="0.2">
      <c r="A3589" s="10" t="s">
        <v>166</v>
      </c>
    </row>
    <row r="3590" spans="1:1" x14ac:dyDescent="0.2">
      <c r="A3590" s="11" t="s">
        <v>48</v>
      </c>
    </row>
    <row r="3591" spans="1:1" x14ac:dyDescent="0.2">
      <c r="A3591" s="8">
        <v>14440.39</v>
      </c>
    </row>
    <row r="3592" spans="1:1" x14ac:dyDescent="0.2">
      <c r="A3592" s="9" t="s">
        <v>38</v>
      </c>
    </row>
    <row r="3593" spans="1:1" x14ac:dyDescent="0.2">
      <c r="A3593" s="10" t="s">
        <v>25</v>
      </c>
    </row>
    <row r="3594" spans="1:1" x14ac:dyDescent="0.2">
      <c r="A3594" s="11" t="s">
        <v>58</v>
      </c>
    </row>
    <row r="3595" spans="1:1" x14ac:dyDescent="0.2">
      <c r="A3595" s="8">
        <v>27220.69</v>
      </c>
    </row>
    <row r="3596" spans="1:1" x14ac:dyDescent="0.2">
      <c r="A3596" s="9" t="s">
        <v>38</v>
      </c>
    </row>
    <row r="3597" spans="1:1" x14ac:dyDescent="0.2">
      <c r="A3597" s="10" t="s">
        <v>63</v>
      </c>
    </row>
    <row r="3598" spans="1:1" x14ac:dyDescent="0.2">
      <c r="A3598" s="11" t="s">
        <v>58</v>
      </c>
    </row>
    <row r="3599" spans="1:1" x14ac:dyDescent="0.2">
      <c r="A3599" s="8" t="s">
        <v>439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C9BB5-ED3A-4E6C-A8FD-3A6F394E5F23}">
  <dimension ref="A3:D24"/>
  <sheetViews>
    <sheetView workbookViewId="0">
      <selection activeCell="G38" sqref="G38"/>
    </sheetView>
  </sheetViews>
  <sheetFormatPr defaultRowHeight="15" x14ac:dyDescent="0.2"/>
  <cols>
    <col min="1" max="1" width="34.03125" bestFit="1" customWidth="1"/>
    <col min="2" max="2" width="12.5078125" bestFit="1" customWidth="1"/>
    <col min="3" max="3" width="16.41015625" bestFit="1" customWidth="1"/>
    <col min="4" max="4" width="12.10546875" bestFit="1" customWidth="1"/>
  </cols>
  <sheetData>
    <row r="3" spans="1:4" x14ac:dyDescent="0.2">
      <c r="A3" s="7" t="s">
        <v>438</v>
      </c>
      <c r="B3" t="s">
        <v>437</v>
      </c>
      <c r="C3" t="s">
        <v>441</v>
      </c>
      <c r="D3" t="s">
        <v>442</v>
      </c>
    </row>
    <row r="4" spans="1:4" x14ac:dyDescent="0.2">
      <c r="A4" s="8" t="s">
        <v>32</v>
      </c>
      <c r="B4" s="6">
        <v>27445.48</v>
      </c>
      <c r="C4" s="6">
        <v>23770.289999999986</v>
      </c>
      <c r="D4" s="6">
        <v>596392.59199999995</v>
      </c>
    </row>
    <row r="5" spans="1:4" x14ac:dyDescent="0.2">
      <c r="A5" s="9" t="s">
        <v>79</v>
      </c>
      <c r="B5" s="6">
        <v>-7652.1100000000006</v>
      </c>
      <c r="C5" s="6">
        <v>4734.8999999999987</v>
      </c>
      <c r="D5" s="6">
        <v>136805.10000000003</v>
      </c>
    </row>
    <row r="6" spans="1:4" x14ac:dyDescent="0.2">
      <c r="A6" s="9" t="s">
        <v>86</v>
      </c>
      <c r="B6" s="6">
        <v>24061.62</v>
      </c>
      <c r="C6" s="6">
        <v>8263.2599999999911</v>
      </c>
      <c r="D6" s="6">
        <v>207415.85</v>
      </c>
    </row>
    <row r="7" spans="1:4" x14ac:dyDescent="0.2">
      <c r="A7" s="9" t="s">
        <v>33</v>
      </c>
      <c r="B7" s="6">
        <v>12767.009999999998</v>
      </c>
      <c r="C7" s="6">
        <v>3086.7099999999987</v>
      </c>
      <c r="D7" s="6">
        <v>80751.67</v>
      </c>
    </row>
    <row r="8" spans="1:4" x14ac:dyDescent="0.2">
      <c r="A8" s="9" t="s">
        <v>118</v>
      </c>
      <c r="B8" s="6">
        <v>-1731.0399999999984</v>
      </c>
      <c r="C8" s="6">
        <v>7685.4199999999973</v>
      </c>
      <c r="D8" s="6">
        <v>171419.97199999995</v>
      </c>
    </row>
    <row r="9" spans="1:4" x14ac:dyDescent="0.2">
      <c r="A9" s="8" t="s">
        <v>27</v>
      </c>
      <c r="B9" s="6">
        <v>66200</v>
      </c>
      <c r="C9" s="6">
        <v>21141.349999999995</v>
      </c>
      <c r="D9" s="6">
        <v>418706.88</v>
      </c>
    </row>
    <row r="10" spans="1:4" x14ac:dyDescent="0.2">
      <c r="A10" s="9" t="s">
        <v>46</v>
      </c>
      <c r="B10" s="6">
        <v>8000.8599999999988</v>
      </c>
      <c r="C10" s="6">
        <v>3116.4899999999993</v>
      </c>
      <c r="D10" s="6">
        <v>69719.260000000009</v>
      </c>
    </row>
    <row r="11" spans="1:4" x14ac:dyDescent="0.2">
      <c r="A11" s="9" t="s">
        <v>48</v>
      </c>
      <c r="B11" s="6">
        <v>40811.430000000015</v>
      </c>
      <c r="C11" s="6">
        <v>8228.3799999999937</v>
      </c>
      <c r="D11" s="6">
        <v>130664.60999999996</v>
      </c>
    </row>
    <row r="12" spans="1:4" x14ac:dyDescent="0.2">
      <c r="A12" s="9" t="s">
        <v>51</v>
      </c>
      <c r="B12" s="6">
        <v>3487.2799999999997</v>
      </c>
      <c r="C12" s="6">
        <v>951.27000000000032</v>
      </c>
      <c r="D12" s="6">
        <v>13729.599999999999</v>
      </c>
    </row>
    <row r="13" spans="1:4" x14ac:dyDescent="0.2">
      <c r="A13" s="9" t="s">
        <v>61</v>
      </c>
      <c r="B13" s="6">
        <v>1064.8999999999999</v>
      </c>
      <c r="C13" s="6">
        <v>214.84000000000006</v>
      </c>
      <c r="D13" s="6">
        <v>6073.9500000000025</v>
      </c>
    </row>
    <row r="14" spans="1:4" x14ac:dyDescent="0.2">
      <c r="A14" s="9" t="s">
        <v>42</v>
      </c>
      <c r="B14" s="6">
        <v>6684.4500000000007</v>
      </c>
      <c r="C14" s="6">
        <v>1775.9300000000014</v>
      </c>
      <c r="D14" s="6">
        <v>46308.9</v>
      </c>
    </row>
    <row r="15" spans="1:4" x14ac:dyDescent="0.2">
      <c r="A15" s="9" t="s">
        <v>28</v>
      </c>
      <c r="B15" s="6">
        <v>601.38000000000011</v>
      </c>
      <c r="C15" s="6">
        <v>697.76999999999975</v>
      </c>
      <c r="D15" s="6">
        <v>18069.579999999987</v>
      </c>
    </row>
    <row r="16" spans="1:4" x14ac:dyDescent="0.2">
      <c r="A16" s="9" t="s">
        <v>72</v>
      </c>
      <c r="B16" s="6">
        <v>43.629999999999995</v>
      </c>
      <c r="C16" s="6">
        <v>42.91</v>
      </c>
      <c r="D16" s="6">
        <v>1272.8500000000001</v>
      </c>
    </row>
    <row r="17" spans="1:4" x14ac:dyDescent="0.2">
      <c r="A17" s="9" t="s">
        <v>66</v>
      </c>
      <c r="B17" s="6">
        <v>-493.40000000000003</v>
      </c>
      <c r="C17" s="6">
        <v>135.11000000000004</v>
      </c>
      <c r="D17" s="6">
        <v>3441.2799999999993</v>
      </c>
    </row>
    <row r="18" spans="1:4" x14ac:dyDescent="0.2">
      <c r="A18" s="9" t="s">
        <v>43</v>
      </c>
      <c r="B18" s="6">
        <v>5999.4700000000012</v>
      </c>
      <c r="C18" s="6">
        <v>5978.6499999999978</v>
      </c>
      <c r="D18" s="6">
        <v>129426.84999999999</v>
      </c>
    </row>
    <row r="19" spans="1:4" x14ac:dyDescent="0.2">
      <c r="A19" s="8" t="s">
        <v>38</v>
      </c>
      <c r="B19" s="6">
        <v>102704.66</v>
      </c>
      <c r="C19" s="6">
        <v>52115.039999999994</v>
      </c>
      <c r="D19" s="6">
        <v>729598.59950000001</v>
      </c>
    </row>
    <row r="20" spans="1:4" x14ac:dyDescent="0.2">
      <c r="A20" s="9" t="s">
        <v>89</v>
      </c>
      <c r="B20" s="6">
        <v>8775.3100000000049</v>
      </c>
      <c r="C20" s="6">
        <v>3507.6799999999994</v>
      </c>
      <c r="D20" s="6">
        <v>87497.579999999987</v>
      </c>
    </row>
    <row r="21" spans="1:4" x14ac:dyDescent="0.2">
      <c r="A21" s="9" t="s">
        <v>82</v>
      </c>
      <c r="B21" s="6">
        <v>-448.25999999999658</v>
      </c>
      <c r="C21" s="6">
        <v>11049.909999999998</v>
      </c>
      <c r="D21" s="6">
        <v>95339.93</v>
      </c>
    </row>
    <row r="22" spans="1:4" x14ac:dyDescent="0.2">
      <c r="A22" s="9" t="s">
        <v>58</v>
      </c>
      <c r="B22" s="6">
        <v>56788.639999999992</v>
      </c>
      <c r="C22" s="6">
        <v>27051.49000000002</v>
      </c>
      <c r="D22" s="6">
        <v>313138.69999999995</v>
      </c>
    </row>
    <row r="23" spans="1:4" x14ac:dyDescent="0.2">
      <c r="A23" s="9" t="s">
        <v>39</v>
      </c>
      <c r="B23" s="6">
        <v>37588.969999999994</v>
      </c>
      <c r="C23" s="6">
        <v>10505.959999999981</v>
      </c>
      <c r="D23" s="6">
        <v>233622.38950000011</v>
      </c>
    </row>
    <row r="24" spans="1:4" x14ac:dyDescent="0.2">
      <c r="A24" s="8" t="s">
        <v>439</v>
      </c>
      <c r="B24" s="6">
        <v>196350.14000000004</v>
      </c>
      <c r="C24" s="6">
        <v>97026.679999999964</v>
      </c>
      <c r="D24" s="6">
        <v>1744698.0714999998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18"/>
  <sheetViews>
    <sheetView topLeftCell="A150" workbookViewId="0">
      <selection activeCell="B4" sqref="B4"/>
    </sheetView>
  </sheetViews>
  <sheetFormatPr defaultRowHeight="15" x14ac:dyDescent="0.2"/>
  <cols>
    <col min="1" max="1" width="11.97265625" bestFit="1" customWidth="1"/>
    <col min="2" max="2" width="14.9296875" bestFit="1" customWidth="1"/>
    <col min="3" max="3" width="26.6328125" bestFit="1" customWidth="1"/>
    <col min="4" max="4" width="22.59765625" bestFit="1" customWidth="1"/>
    <col min="5" max="5" width="16.41015625" customWidth="1"/>
    <col min="6" max="6" width="10.76171875" bestFit="1" customWidth="1"/>
    <col min="7" max="7" width="11.02734375" bestFit="1" customWidth="1"/>
    <col min="8" max="8" width="12.5078125" customWidth="1"/>
    <col min="10" max="10" width="11.703125" customWidth="1"/>
    <col min="11" max="11" width="15.19921875" customWidth="1"/>
    <col min="12" max="12" width="20.71484375" bestFit="1" customWidth="1"/>
    <col min="13" max="13" width="9.28125" customWidth="1"/>
    <col min="14" max="14" width="20.04296875" customWidth="1"/>
    <col min="15" max="15" width="18.29296875" customWidth="1"/>
    <col min="16" max="16" width="30.265625" bestFit="1" customWidth="1"/>
    <col min="17" max="17" width="19.1015625" customWidth="1"/>
    <col min="18" max="18" width="11.56640625" customWidth="1"/>
    <col min="19" max="19" width="11.97265625" bestFit="1" customWidth="1"/>
    <col min="20" max="20" width="15.6015625" bestFit="1" customWidth="1"/>
    <col min="21" max="21" width="23.67578125" bestFit="1" customWidth="1"/>
  </cols>
  <sheetData>
    <row r="1" spans="1:21" x14ac:dyDescent="0.2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13" t="s">
        <v>14</v>
      </c>
      <c r="P1" s="13" t="s">
        <v>15</v>
      </c>
      <c r="Q1" s="13" t="s">
        <v>16</v>
      </c>
      <c r="R1" s="13" t="s">
        <v>17</v>
      </c>
      <c r="S1" s="14" t="s">
        <v>18</v>
      </c>
      <c r="T1" t="s">
        <v>19</v>
      </c>
      <c r="U1" t="s">
        <v>20</v>
      </c>
    </row>
    <row r="2" spans="1:21" x14ac:dyDescent="0.2">
      <c r="A2" s="15">
        <v>29766</v>
      </c>
      <c r="B2" s="16" t="s">
        <v>21</v>
      </c>
      <c r="C2" s="17">
        <v>43180</v>
      </c>
      <c r="D2" s="16" t="s">
        <v>55</v>
      </c>
      <c r="E2" s="16">
        <v>13</v>
      </c>
      <c r="F2" s="16">
        <v>89061.05</v>
      </c>
      <c r="G2" s="16">
        <v>0</v>
      </c>
      <c r="H2" s="16" t="s">
        <v>31</v>
      </c>
      <c r="I2" s="16">
        <v>27220.69</v>
      </c>
      <c r="J2" s="16">
        <v>6783.02</v>
      </c>
      <c r="K2" s="16">
        <v>24.49</v>
      </c>
      <c r="L2" s="16" t="s">
        <v>285</v>
      </c>
      <c r="M2" s="16" t="s">
        <v>63</v>
      </c>
      <c r="N2" s="16" t="s">
        <v>64</v>
      </c>
      <c r="O2" s="16" t="s">
        <v>38</v>
      </c>
      <c r="P2" s="16" t="s">
        <v>58</v>
      </c>
      <c r="Q2" s="16" t="s">
        <v>76</v>
      </c>
      <c r="R2" s="17">
        <v>43181</v>
      </c>
      <c r="S2" s="18">
        <f>SUM(F2/$A$907)</f>
        <v>5.1046683351595609E-2</v>
      </c>
      <c r="T2" s="1" t="str">
        <f>IF(Table1[[#This Row],[Returns]]="Y","Quality Checked","")</f>
        <v/>
      </c>
      <c r="U2" t="str">
        <f>VLOOKUP(Table1[[#This Row],[% Sales]],$B$914:$C$918,2)</f>
        <v>Major Local Control Audit</v>
      </c>
    </row>
    <row r="3" spans="1:21" x14ac:dyDescent="0.2">
      <c r="A3" s="15">
        <v>9637</v>
      </c>
      <c r="B3" s="16" t="s">
        <v>21</v>
      </c>
      <c r="C3" s="17">
        <v>43103</v>
      </c>
      <c r="D3" s="16" t="s">
        <v>52</v>
      </c>
      <c r="E3" s="16">
        <v>49</v>
      </c>
      <c r="F3" s="16">
        <v>28359.4</v>
      </c>
      <c r="G3" s="16">
        <v>0.05</v>
      </c>
      <c r="H3" s="16" t="s">
        <v>31</v>
      </c>
      <c r="I3" s="16">
        <v>14440.39</v>
      </c>
      <c r="J3" s="16">
        <v>574.74</v>
      </c>
      <c r="K3" s="16">
        <v>24.49</v>
      </c>
      <c r="L3" s="16" t="s">
        <v>169</v>
      </c>
      <c r="M3" s="16" t="s">
        <v>25</v>
      </c>
      <c r="N3" s="16" t="s">
        <v>26</v>
      </c>
      <c r="O3" s="16" t="s">
        <v>38</v>
      </c>
      <c r="P3" s="16" t="s">
        <v>58</v>
      </c>
      <c r="Q3" s="16" t="s">
        <v>76</v>
      </c>
      <c r="R3" s="17">
        <v>43110</v>
      </c>
      <c r="S3" s="18">
        <f>SUM(F3/$A$907)</f>
        <v>1.6254617611641008E-2</v>
      </c>
      <c r="T3" s="1" t="str">
        <f>IF(Table1[[#This Row],[Returns]]="Y","Quality Checked","")</f>
        <v/>
      </c>
      <c r="U3" t="str">
        <f>VLOOKUP(Table1[[#This Row],[% Sales]],$B$914:$C$918,2)</f>
        <v>Major Local Control Audit</v>
      </c>
    </row>
    <row r="4" spans="1:21" x14ac:dyDescent="0.2">
      <c r="A4" s="15">
        <v>13636</v>
      </c>
      <c r="B4" s="16" t="s">
        <v>21</v>
      </c>
      <c r="C4" s="17">
        <v>43122</v>
      </c>
      <c r="D4" s="16" t="s">
        <v>52</v>
      </c>
      <c r="E4" s="16">
        <v>32</v>
      </c>
      <c r="F4" s="16">
        <v>28180.080000000002</v>
      </c>
      <c r="G4" s="16">
        <v>0.02</v>
      </c>
      <c r="H4" s="16" t="s">
        <v>56</v>
      </c>
      <c r="I4" s="16">
        <v>7513.88</v>
      </c>
      <c r="J4" s="16">
        <v>880.98</v>
      </c>
      <c r="K4" s="16">
        <v>44.55</v>
      </c>
      <c r="L4" s="16" t="s">
        <v>77</v>
      </c>
      <c r="M4" s="16" t="s">
        <v>63</v>
      </c>
      <c r="N4" s="16" t="s">
        <v>37</v>
      </c>
      <c r="O4" s="16" t="s">
        <v>32</v>
      </c>
      <c r="P4" s="16" t="s">
        <v>79</v>
      </c>
      <c r="Q4" s="16" t="s">
        <v>80</v>
      </c>
      <c r="R4" s="17">
        <v>43126</v>
      </c>
      <c r="S4" s="18">
        <f>SUM(F4/$A$907)</f>
        <v>1.6151837650495163E-2</v>
      </c>
      <c r="T4" s="1" t="str">
        <f>IF(Table1[[#This Row],[Returns]]="Y","Quality Checked","")</f>
        <v/>
      </c>
      <c r="U4" t="str">
        <f>VLOOKUP(Table1[[#This Row],[% Sales]],$B$914:$C$918,2)</f>
        <v>Major Local Control Audit</v>
      </c>
    </row>
    <row r="5" spans="1:21" x14ac:dyDescent="0.2">
      <c r="A5" s="15">
        <v>23488</v>
      </c>
      <c r="B5" s="16" t="s">
        <v>30</v>
      </c>
      <c r="C5" s="17">
        <v>43106</v>
      </c>
      <c r="D5" s="16" t="s">
        <v>49</v>
      </c>
      <c r="E5" s="16">
        <v>30</v>
      </c>
      <c r="F5" s="16">
        <v>26133.39</v>
      </c>
      <c r="G5" s="16">
        <v>0.04</v>
      </c>
      <c r="H5" s="16" t="s">
        <v>56</v>
      </c>
      <c r="I5" s="16">
        <v>-11053.6</v>
      </c>
      <c r="J5" s="16">
        <v>880.98</v>
      </c>
      <c r="K5" s="16">
        <v>44.55</v>
      </c>
      <c r="L5" s="16" t="s">
        <v>314</v>
      </c>
      <c r="M5" s="16" t="s">
        <v>166</v>
      </c>
      <c r="N5" s="16" t="s">
        <v>37</v>
      </c>
      <c r="O5" s="16" t="s">
        <v>32</v>
      </c>
      <c r="P5" s="16" t="s">
        <v>79</v>
      </c>
      <c r="Q5" s="16" t="s">
        <v>80</v>
      </c>
      <c r="R5" s="17">
        <v>43107</v>
      </c>
      <c r="S5" s="18">
        <f>SUM(F5/$A$907)</f>
        <v>1.497874642432079E-2</v>
      </c>
      <c r="T5" s="1" t="str">
        <f>IF(Table1[[#This Row],[Returns]]="Y","Quality Checked","")</f>
        <v>Quality Checked</v>
      </c>
      <c r="U5" t="str">
        <f>VLOOKUP(Table1[[#This Row],[% Sales]],$B$914:$C$918,2)</f>
        <v>Major Local Control Audit</v>
      </c>
    </row>
    <row r="6" spans="1:21" x14ac:dyDescent="0.2">
      <c r="A6" s="15">
        <v>19010</v>
      </c>
      <c r="B6" s="16" t="s">
        <v>30</v>
      </c>
      <c r="C6" s="17">
        <v>43258</v>
      </c>
      <c r="D6" s="16" t="s">
        <v>52</v>
      </c>
      <c r="E6" s="16">
        <v>18</v>
      </c>
      <c r="F6" s="16">
        <v>23792.93</v>
      </c>
      <c r="G6" s="16">
        <v>0</v>
      </c>
      <c r="H6" s="16" t="s">
        <v>31</v>
      </c>
      <c r="I6" s="16">
        <v>10951.31</v>
      </c>
      <c r="J6" s="16">
        <v>1270.99</v>
      </c>
      <c r="K6" s="16">
        <v>19.989999999999998</v>
      </c>
      <c r="L6" s="16" t="s">
        <v>214</v>
      </c>
      <c r="M6" s="16" t="s">
        <v>166</v>
      </c>
      <c r="N6" s="16" t="s">
        <v>45</v>
      </c>
      <c r="O6" s="16" t="s">
        <v>27</v>
      </c>
      <c r="P6" s="16" t="s">
        <v>48</v>
      </c>
      <c r="Q6" s="16" t="s">
        <v>40</v>
      </c>
      <c r="R6" s="17">
        <v>43260</v>
      </c>
      <c r="S6" s="18">
        <f>SUM(F6/$A$907)</f>
        <v>1.363727649423266E-2</v>
      </c>
      <c r="T6" s="1" t="str">
        <f>IF(Table1[[#This Row],[Returns]]="Y","Quality Checked","")</f>
        <v>Quality Checked</v>
      </c>
      <c r="U6" t="str">
        <f>VLOOKUP(Table1[[#This Row],[% Sales]],$B$914:$C$918,2)</f>
        <v>Major Local Control Audit</v>
      </c>
    </row>
    <row r="7" spans="1:21" x14ac:dyDescent="0.2">
      <c r="A7" s="15">
        <v>36677</v>
      </c>
      <c r="B7" s="16" t="s">
        <v>21</v>
      </c>
      <c r="C7" s="17">
        <v>43457</v>
      </c>
      <c r="D7" s="16" t="s">
        <v>52</v>
      </c>
      <c r="E7" s="16">
        <v>38</v>
      </c>
      <c r="F7" s="16">
        <v>23255.61</v>
      </c>
      <c r="G7" s="16">
        <v>0</v>
      </c>
      <c r="H7" s="16" t="s">
        <v>31</v>
      </c>
      <c r="I7" s="16">
        <v>-734.33</v>
      </c>
      <c r="J7" s="16">
        <v>599.99</v>
      </c>
      <c r="K7" s="16">
        <v>24.49</v>
      </c>
      <c r="L7" s="16" t="s">
        <v>385</v>
      </c>
      <c r="M7" s="16" t="s">
        <v>63</v>
      </c>
      <c r="N7" s="16" t="s">
        <v>26</v>
      </c>
      <c r="O7" s="16" t="s">
        <v>38</v>
      </c>
      <c r="P7" s="16" t="s">
        <v>82</v>
      </c>
      <c r="Q7" s="16" t="s">
        <v>76</v>
      </c>
      <c r="R7" s="17">
        <v>43459</v>
      </c>
      <c r="S7" s="18">
        <f>SUM(F7/$A$907)</f>
        <v>1.3329303436442758E-2</v>
      </c>
      <c r="T7" s="1" t="str">
        <f>IF(Table1[[#This Row],[Returns]]="Y","Quality Checked","")</f>
        <v/>
      </c>
      <c r="U7" t="str">
        <f>VLOOKUP(Table1[[#This Row],[% Sales]],$B$914:$C$918,2)</f>
        <v>Major Local Control Audit</v>
      </c>
    </row>
    <row r="8" spans="1:21" x14ac:dyDescent="0.2">
      <c r="A8" s="15">
        <v>1444</v>
      </c>
      <c r="B8" s="16" t="s">
        <v>21</v>
      </c>
      <c r="C8" s="17">
        <v>43439</v>
      </c>
      <c r="D8" s="16" t="s">
        <v>55</v>
      </c>
      <c r="E8" s="16">
        <v>32</v>
      </c>
      <c r="F8" s="16">
        <v>21717.360000000001</v>
      </c>
      <c r="G8" s="16">
        <v>2.2599999999999998</v>
      </c>
      <c r="H8" s="16" t="s">
        <v>23</v>
      </c>
      <c r="I8" s="16">
        <v>8249.86</v>
      </c>
      <c r="J8" s="16">
        <v>699.99</v>
      </c>
      <c r="K8" s="16">
        <v>24.49</v>
      </c>
      <c r="L8" s="16" t="s">
        <v>81</v>
      </c>
      <c r="M8" s="16" t="s">
        <v>63</v>
      </c>
      <c r="N8" s="16" t="s">
        <v>37</v>
      </c>
      <c r="O8" s="16" t="s">
        <v>38</v>
      </c>
      <c r="P8" s="16" t="s">
        <v>82</v>
      </c>
      <c r="Q8" s="16" t="s">
        <v>76</v>
      </c>
      <c r="R8" s="17">
        <v>43441</v>
      </c>
      <c r="S8" s="18">
        <f>SUM(F8/$A$907)</f>
        <v>1.2447632260708899E-2</v>
      </c>
      <c r="T8" s="1" t="str">
        <f>IF(Table1[[#This Row],[Returns]]="Y","Quality Checked","")</f>
        <v/>
      </c>
      <c r="U8" t="str">
        <f>VLOOKUP(Table1[[#This Row],[% Sales]],$B$914:$C$918,2)</f>
        <v>Major Local Control Audit</v>
      </c>
    </row>
    <row r="9" spans="1:21" x14ac:dyDescent="0.2">
      <c r="A9" s="15">
        <v>21121</v>
      </c>
      <c r="B9" s="16" t="s">
        <v>21</v>
      </c>
      <c r="C9" s="17">
        <v>43359</v>
      </c>
      <c r="D9" s="16" t="s">
        <v>22</v>
      </c>
      <c r="E9" s="16">
        <v>50</v>
      </c>
      <c r="F9" s="16">
        <v>20175.48</v>
      </c>
      <c r="G9" s="16">
        <v>0.28999999999999998</v>
      </c>
      <c r="H9" s="16" t="s">
        <v>31</v>
      </c>
      <c r="I9" s="16">
        <v>9373.9599999999991</v>
      </c>
      <c r="J9" s="16">
        <v>387.99</v>
      </c>
      <c r="K9" s="16">
        <v>19.989999999999998</v>
      </c>
      <c r="L9" s="16" t="s">
        <v>248</v>
      </c>
      <c r="M9" s="16" t="s">
        <v>63</v>
      </c>
      <c r="N9" s="16" t="s">
        <v>26</v>
      </c>
      <c r="O9" s="16" t="s">
        <v>27</v>
      </c>
      <c r="P9" s="16" t="s">
        <v>48</v>
      </c>
      <c r="Q9" s="16" t="s">
        <v>40</v>
      </c>
      <c r="R9" s="17">
        <v>43360</v>
      </c>
      <c r="S9" s="18">
        <f>SUM(F9/$A$907)</f>
        <v>1.1563880495754878E-2</v>
      </c>
      <c r="T9" s="1" t="str">
        <f>IF(Table1[[#This Row],[Returns]]="Y","Quality Checked","")</f>
        <v/>
      </c>
      <c r="U9" t="str">
        <f>VLOOKUP(Table1[[#This Row],[% Sales]],$B$914:$C$918,2)</f>
        <v>Major Local Control Audit</v>
      </c>
    </row>
    <row r="10" spans="1:21" x14ac:dyDescent="0.2">
      <c r="A10" s="15">
        <v>30407</v>
      </c>
      <c r="B10" s="16" t="s">
        <v>21</v>
      </c>
      <c r="C10" s="17">
        <v>43207</v>
      </c>
      <c r="D10" s="16" t="s">
        <v>52</v>
      </c>
      <c r="E10" s="16">
        <v>41</v>
      </c>
      <c r="F10" s="16">
        <v>17853.64</v>
      </c>
      <c r="G10" s="16">
        <v>0.02</v>
      </c>
      <c r="H10" s="16" t="s">
        <v>31</v>
      </c>
      <c r="I10" s="16">
        <v>6227.33</v>
      </c>
      <c r="J10" s="16">
        <v>419.19</v>
      </c>
      <c r="K10" s="16">
        <v>19.989999999999998</v>
      </c>
      <c r="L10" s="16" t="s">
        <v>358</v>
      </c>
      <c r="M10" s="16" t="s">
        <v>25</v>
      </c>
      <c r="N10" s="16" t="s">
        <v>26</v>
      </c>
      <c r="O10" s="16" t="s">
        <v>27</v>
      </c>
      <c r="P10" s="16" t="s">
        <v>43</v>
      </c>
      <c r="Q10" s="16" t="s">
        <v>40</v>
      </c>
      <c r="R10" s="17">
        <v>43207</v>
      </c>
      <c r="S10" s="18">
        <f>SUM(F10/$A$907)</f>
        <v>1.0233082899352538E-2</v>
      </c>
      <c r="T10" s="1" t="str">
        <f>IF(Table1[[#This Row],[Returns]]="Y","Quality Checked","")</f>
        <v/>
      </c>
      <c r="U10" t="str">
        <f>VLOOKUP(Table1[[#This Row],[% Sales]],$B$914:$C$918,2)</f>
        <v>Major Local Control Audit</v>
      </c>
    </row>
    <row r="11" spans="1:21" x14ac:dyDescent="0.2">
      <c r="A11" s="15">
        <v>4870</v>
      </c>
      <c r="B11" s="16" t="s">
        <v>21</v>
      </c>
      <c r="C11" s="17">
        <v>43317</v>
      </c>
      <c r="D11" s="16" t="s">
        <v>55</v>
      </c>
      <c r="E11" s="16">
        <v>44</v>
      </c>
      <c r="F11" s="16">
        <v>17248.09</v>
      </c>
      <c r="G11" s="16">
        <v>0.08</v>
      </c>
      <c r="H11" s="16" t="s">
        <v>56</v>
      </c>
      <c r="I11" s="16">
        <v>2048.63</v>
      </c>
      <c r="J11" s="16">
        <v>400.98</v>
      </c>
      <c r="K11" s="16">
        <v>42.52</v>
      </c>
      <c r="L11" s="16" t="s">
        <v>117</v>
      </c>
      <c r="M11" s="16" t="s">
        <v>25</v>
      </c>
      <c r="N11" s="16" t="s">
        <v>26</v>
      </c>
      <c r="O11" s="16" t="s">
        <v>32</v>
      </c>
      <c r="P11" s="16" t="s">
        <v>118</v>
      </c>
      <c r="Q11" s="16" t="s">
        <v>80</v>
      </c>
      <c r="R11" s="17">
        <v>43318</v>
      </c>
      <c r="S11" s="18">
        <f>SUM(F11/$A$907)</f>
        <v>9.8860027885346365E-3</v>
      </c>
      <c r="T11" s="1" t="str">
        <f>IF(Table1[[#This Row],[Returns]]="Y","Quality Checked","")</f>
        <v/>
      </c>
      <c r="U11" t="str">
        <f>VLOOKUP(Table1[[#This Row],[% Sales]],$B$914:$C$918,2)</f>
        <v>Major Local Control Audit</v>
      </c>
    </row>
    <row r="12" spans="1:21" x14ac:dyDescent="0.2">
      <c r="A12" s="15">
        <v>21383</v>
      </c>
      <c r="B12" s="16" t="s">
        <v>30</v>
      </c>
      <c r="C12" s="17">
        <v>43130</v>
      </c>
      <c r="D12" s="16" t="s">
        <v>52</v>
      </c>
      <c r="E12" s="16">
        <v>31</v>
      </c>
      <c r="F12" s="16">
        <v>16066.85</v>
      </c>
      <c r="G12" s="16">
        <v>0.27</v>
      </c>
      <c r="H12" s="16" t="s">
        <v>31</v>
      </c>
      <c r="I12" s="16">
        <v>7416.43</v>
      </c>
      <c r="J12" s="16">
        <v>574.74</v>
      </c>
      <c r="K12" s="16">
        <v>24.49</v>
      </c>
      <c r="L12" s="16" t="s">
        <v>297</v>
      </c>
      <c r="M12" s="16" t="s">
        <v>166</v>
      </c>
      <c r="N12" s="16" t="s">
        <v>64</v>
      </c>
      <c r="O12" s="16" t="s">
        <v>38</v>
      </c>
      <c r="P12" s="16" t="s">
        <v>58</v>
      </c>
      <c r="Q12" s="16" t="s">
        <v>76</v>
      </c>
      <c r="R12" s="17">
        <v>43135</v>
      </c>
      <c r="S12" s="18">
        <f>SUM(F12/$A$907)</f>
        <v>9.2089572760211541E-3</v>
      </c>
      <c r="T12" s="1" t="str">
        <f>IF(Table1[[#This Row],[Returns]]="Y","Quality Checked","")</f>
        <v>Quality Checked</v>
      </c>
      <c r="U12" t="str">
        <f>VLOOKUP(Table1[[#This Row],[% Sales]],$B$914:$C$918,2)</f>
        <v>Major Local Control Audit</v>
      </c>
    </row>
    <row r="13" spans="1:21" x14ac:dyDescent="0.2">
      <c r="A13" s="15">
        <v>9088</v>
      </c>
      <c r="B13" s="16" t="s">
        <v>21</v>
      </c>
      <c r="C13" s="17">
        <v>43273</v>
      </c>
      <c r="D13" s="16" t="s">
        <v>49</v>
      </c>
      <c r="E13" s="16">
        <v>50</v>
      </c>
      <c r="F13" s="16">
        <v>15383.7</v>
      </c>
      <c r="G13" s="16">
        <v>0.03</v>
      </c>
      <c r="H13" s="16" t="s">
        <v>31</v>
      </c>
      <c r="I13" s="16">
        <v>6523.26</v>
      </c>
      <c r="J13" s="16">
        <v>304.99</v>
      </c>
      <c r="K13" s="16">
        <v>19.989999999999998</v>
      </c>
      <c r="L13" s="16" t="s">
        <v>163</v>
      </c>
      <c r="M13" s="16" t="s">
        <v>54</v>
      </c>
      <c r="N13" s="16" t="s">
        <v>37</v>
      </c>
      <c r="O13" s="16" t="s">
        <v>27</v>
      </c>
      <c r="P13" s="16" t="s">
        <v>48</v>
      </c>
      <c r="Q13" s="16" t="s">
        <v>40</v>
      </c>
      <c r="R13" s="17">
        <v>43275</v>
      </c>
      <c r="S13" s="18">
        <f>SUM(F13/$A$907)</f>
        <v>8.817399555427893E-3</v>
      </c>
      <c r="T13" s="1" t="str">
        <f>IF(Table1[[#This Row],[Returns]]="Y","Quality Checked","")</f>
        <v/>
      </c>
      <c r="U13" t="str">
        <f>VLOOKUP(Table1[[#This Row],[% Sales]],$B$914:$C$918,2)</f>
        <v>Major Local Control Audit</v>
      </c>
    </row>
    <row r="14" spans="1:21" x14ac:dyDescent="0.2">
      <c r="A14" s="15">
        <v>417</v>
      </c>
      <c r="B14" s="16" t="s">
        <v>21</v>
      </c>
      <c r="C14" s="17">
        <v>43136</v>
      </c>
      <c r="D14" s="16" t="s">
        <v>55</v>
      </c>
      <c r="E14" s="16">
        <v>39</v>
      </c>
      <c r="F14" s="16">
        <v>15260.78</v>
      </c>
      <c r="G14" s="16">
        <v>0.24</v>
      </c>
      <c r="H14" s="16" t="s">
        <v>56</v>
      </c>
      <c r="I14" s="16">
        <v>8734.8799999999992</v>
      </c>
      <c r="J14" s="16">
        <v>500.98</v>
      </c>
      <c r="K14" s="16">
        <v>28.14</v>
      </c>
      <c r="L14" s="16" t="s">
        <v>57</v>
      </c>
      <c r="M14" s="16" t="s">
        <v>25</v>
      </c>
      <c r="N14" s="16" t="s">
        <v>45</v>
      </c>
      <c r="O14" s="16" t="s">
        <v>38</v>
      </c>
      <c r="P14" s="16" t="s">
        <v>58</v>
      </c>
      <c r="Q14" s="16" t="s">
        <v>59</v>
      </c>
      <c r="R14" s="17">
        <v>43137</v>
      </c>
      <c r="S14" s="18">
        <f>SUM(F14/$A$907)</f>
        <v>8.746946104479604E-3</v>
      </c>
      <c r="T14" s="1" t="str">
        <f>IF(Table1[[#This Row],[Returns]]="Y","Quality Checked","")</f>
        <v/>
      </c>
      <c r="U14" t="str">
        <f>VLOOKUP(Table1[[#This Row],[% Sales]],$B$914:$C$918,2)</f>
        <v>Major Local Control Audit</v>
      </c>
    </row>
    <row r="15" spans="1:21" x14ac:dyDescent="0.2">
      <c r="A15" s="15">
        <v>20037</v>
      </c>
      <c r="B15" s="16" t="s">
        <v>21</v>
      </c>
      <c r="C15" s="17">
        <v>43110</v>
      </c>
      <c r="D15" s="16" t="s">
        <v>52</v>
      </c>
      <c r="E15" s="16">
        <v>49</v>
      </c>
      <c r="F15" s="16">
        <v>15137.11</v>
      </c>
      <c r="G15" s="16">
        <v>0.03</v>
      </c>
      <c r="H15" s="16" t="s">
        <v>56</v>
      </c>
      <c r="I15" s="16">
        <v>4913.16</v>
      </c>
      <c r="J15" s="16">
        <v>297.64</v>
      </c>
      <c r="K15" s="16">
        <v>14.7</v>
      </c>
      <c r="L15" s="16" t="s">
        <v>141</v>
      </c>
      <c r="M15" s="16" t="s">
        <v>25</v>
      </c>
      <c r="N15" s="16" t="s">
        <v>26</v>
      </c>
      <c r="O15" s="16" t="s">
        <v>38</v>
      </c>
      <c r="P15" s="16" t="s">
        <v>58</v>
      </c>
      <c r="Q15" s="16" t="s">
        <v>59</v>
      </c>
      <c r="R15" s="17">
        <v>43115</v>
      </c>
      <c r="S15" s="18">
        <f>SUM(F15/$A$907)</f>
        <v>8.676062779725496E-3</v>
      </c>
      <c r="T15" s="1" t="str">
        <f>IF(Table1[[#This Row],[Returns]]="Y","Quality Checked","")</f>
        <v/>
      </c>
      <c r="U15" t="str">
        <f>VLOOKUP(Table1[[#This Row],[% Sales]],$B$914:$C$918,2)</f>
        <v>Major Local Control Audit</v>
      </c>
    </row>
    <row r="16" spans="1:21" x14ac:dyDescent="0.2">
      <c r="A16" s="15">
        <v>6369</v>
      </c>
      <c r="B16" s="16" t="s">
        <v>21</v>
      </c>
      <c r="C16" s="17">
        <v>43453</v>
      </c>
      <c r="D16" s="16" t="s">
        <v>35</v>
      </c>
      <c r="E16" s="16">
        <v>30</v>
      </c>
      <c r="F16" s="16">
        <v>14922.16</v>
      </c>
      <c r="G16" s="16">
        <v>0.1</v>
      </c>
      <c r="H16" s="16" t="s">
        <v>56</v>
      </c>
      <c r="I16" s="16">
        <v>545.70000000000005</v>
      </c>
      <c r="J16" s="16">
        <v>550.98</v>
      </c>
      <c r="K16" s="16">
        <v>45.7</v>
      </c>
      <c r="L16" s="16" t="s">
        <v>104</v>
      </c>
      <c r="M16" s="16" t="s">
        <v>63</v>
      </c>
      <c r="N16" s="16" t="s">
        <v>26</v>
      </c>
      <c r="O16" s="16" t="s">
        <v>32</v>
      </c>
      <c r="P16" s="16" t="s">
        <v>118</v>
      </c>
      <c r="Q16" s="16" t="s">
        <v>80</v>
      </c>
      <c r="R16" s="17">
        <v>43455</v>
      </c>
      <c r="S16" s="18">
        <f>SUM(F16/$A$907)</f>
        <v>8.5528609469778978E-3</v>
      </c>
      <c r="T16" s="1" t="str">
        <f>IF(Table1[[#This Row],[Returns]]="Y","Quality Checked","")</f>
        <v/>
      </c>
      <c r="U16" t="str">
        <f>VLOOKUP(Table1[[#This Row],[% Sales]],$B$914:$C$918,2)</f>
        <v>Major Local Control Audit</v>
      </c>
    </row>
    <row r="17" spans="1:21" x14ac:dyDescent="0.2">
      <c r="A17" s="15">
        <v>37441</v>
      </c>
      <c r="B17" s="16" t="s">
        <v>21</v>
      </c>
      <c r="C17" s="17">
        <v>43155</v>
      </c>
      <c r="D17" s="16" t="s">
        <v>49</v>
      </c>
      <c r="E17" s="16">
        <v>46</v>
      </c>
      <c r="F17" s="16">
        <v>14740.51</v>
      </c>
      <c r="G17" s="16">
        <v>0</v>
      </c>
      <c r="H17" s="16" t="s">
        <v>56</v>
      </c>
      <c r="I17" s="16">
        <v>3407.73</v>
      </c>
      <c r="J17" s="16">
        <v>300.98</v>
      </c>
      <c r="K17" s="16">
        <v>164.73</v>
      </c>
      <c r="L17" s="16" t="s">
        <v>374</v>
      </c>
      <c r="M17" s="16" t="s">
        <v>54</v>
      </c>
      <c r="N17" s="16" t="s">
        <v>37</v>
      </c>
      <c r="O17" s="16" t="s">
        <v>32</v>
      </c>
      <c r="P17" s="16" t="s">
        <v>86</v>
      </c>
      <c r="Q17" s="16" t="s">
        <v>59</v>
      </c>
      <c r="R17" s="17">
        <v>43156</v>
      </c>
      <c r="S17" s="18">
        <f>SUM(F17/$A$907)</f>
        <v>8.4487455112086437E-3</v>
      </c>
      <c r="T17" s="1" t="str">
        <f>IF(Table1[[#This Row],[Returns]]="Y","Quality Checked","")</f>
        <v/>
      </c>
      <c r="U17" t="str">
        <f>VLOOKUP(Table1[[#This Row],[% Sales]],$B$914:$C$918,2)</f>
        <v>Major Local Control Audit</v>
      </c>
    </row>
    <row r="18" spans="1:21" x14ac:dyDescent="0.2">
      <c r="A18" s="15">
        <v>19584</v>
      </c>
      <c r="B18" s="16" t="s">
        <v>21</v>
      </c>
      <c r="C18" s="17">
        <v>43206</v>
      </c>
      <c r="D18" s="16" t="s">
        <v>49</v>
      </c>
      <c r="E18" s="16">
        <v>6</v>
      </c>
      <c r="F18" s="16">
        <v>14535.8</v>
      </c>
      <c r="G18" s="16">
        <v>0.05</v>
      </c>
      <c r="H18" s="16" t="s">
        <v>56</v>
      </c>
      <c r="I18" s="16">
        <v>-3971.06</v>
      </c>
      <c r="J18" s="16">
        <v>2550.14</v>
      </c>
      <c r="K18" s="16">
        <v>29.7</v>
      </c>
      <c r="L18" s="16" t="s">
        <v>241</v>
      </c>
      <c r="M18" s="16" t="s">
        <v>54</v>
      </c>
      <c r="N18" s="16" t="s">
        <v>26</v>
      </c>
      <c r="O18" s="16" t="s">
        <v>38</v>
      </c>
      <c r="P18" s="16" t="s">
        <v>58</v>
      </c>
      <c r="Q18" s="16" t="s">
        <v>59</v>
      </c>
      <c r="R18" s="17">
        <v>43207</v>
      </c>
      <c r="S18" s="18">
        <f>SUM(F18/$A$907)</f>
        <v>8.3314128888231538E-3</v>
      </c>
      <c r="T18" s="1" t="str">
        <f>IF(Table1[[#This Row],[Returns]]="Y","Quality Checked","")</f>
        <v/>
      </c>
      <c r="U18" t="str">
        <f>VLOOKUP(Table1[[#This Row],[% Sales]],$B$914:$C$918,2)</f>
        <v>Major Local Control Audit</v>
      </c>
    </row>
    <row r="19" spans="1:21" x14ac:dyDescent="0.2">
      <c r="A19" s="15">
        <v>16196</v>
      </c>
      <c r="B19" s="16" t="s">
        <v>21</v>
      </c>
      <c r="C19" s="17">
        <v>43393</v>
      </c>
      <c r="D19" s="16" t="s">
        <v>35</v>
      </c>
      <c r="E19" s="16">
        <v>44</v>
      </c>
      <c r="F19" s="16">
        <v>14521.39</v>
      </c>
      <c r="G19" s="16">
        <v>0.13</v>
      </c>
      <c r="H19" s="16" t="s">
        <v>31</v>
      </c>
      <c r="I19" s="16">
        <v>5034.1499999999996</v>
      </c>
      <c r="J19" s="16">
        <v>320.98</v>
      </c>
      <c r="K19" s="16">
        <v>24.49</v>
      </c>
      <c r="L19" s="16" t="s">
        <v>249</v>
      </c>
      <c r="M19" s="16" t="s">
        <v>54</v>
      </c>
      <c r="N19" s="16" t="s">
        <v>37</v>
      </c>
      <c r="O19" s="16" t="s">
        <v>32</v>
      </c>
      <c r="P19" s="16" t="s">
        <v>86</v>
      </c>
      <c r="Q19" s="16" t="s">
        <v>76</v>
      </c>
      <c r="R19" s="17">
        <v>43395</v>
      </c>
      <c r="S19" s="18">
        <f>SUM(F19/$A$907)</f>
        <v>8.323153580100693E-3</v>
      </c>
      <c r="T19" s="1" t="str">
        <f>IF(Table1[[#This Row],[Returns]]="Y","Quality Checked","")</f>
        <v/>
      </c>
      <c r="U19" t="str">
        <f>VLOOKUP(Table1[[#This Row],[% Sales]],$B$914:$C$918,2)</f>
        <v>Major Local Control Audit</v>
      </c>
    </row>
    <row r="20" spans="1:21" x14ac:dyDescent="0.2">
      <c r="A20" s="15">
        <v>36999</v>
      </c>
      <c r="B20" s="16" t="s">
        <v>30</v>
      </c>
      <c r="C20" s="17">
        <v>43446</v>
      </c>
      <c r="D20" s="16" t="s">
        <v>55</v>
      </c>
      <c r="E20" s="16">
        <v>28</v>
      </c>
      <c r="F20" s="16">
        <v>14475.74</v>
      </c>
      <c r="G20" s="16">
        <v>0.06</v>
      </c>
      <c r="H20" s="16" t="s">
        <v>56</v>
      </c>
      <c r="I20" s="16">
        <v>4963.8900000000003</v>
      </c>
      <c r="J20" s="16">
        <v>549.99</v>
      </c>
      <c r="K20" s="16">
        <v>49</v>
      </c>
      <c r="L20" s="16" t="s">
        <v>389</v>
      </c>
      <c r="M20" s="16" t="s">
        <v>54</v>
      </c>
      <c r="N20" s="16" t="s">
        <v>26</v>
      </c>
      <c r="O20" s="16" t="s">
        <v>38</v>
      </c>
      <c r="P20" s="16" t="s">
        <v>82</v>
      </c>
      <c r="Q20" s="16" t="s">
        <v>59</v>
      </c>
      <c r="R20" s="17">
        <v>43447</v>
      </c>
      <c r="S20" s="18">
        <f>SUM(F20/$A$907)</f>
        <v>8.2969885944532036E-3</v>
      </c>
      <c r="T20" s="1" t="str">
        <f>IF(Table1[[#This Row],[Returns]]="Y","Quality Checked","")</f>
        <v>Quality Checked</v>
      </c>
      <c r="U20" t="str">
        <f>VLOOKUP(Table1[[#This Row],[% Sales]],$B$914:$C$918,2)</f>
        <v>Major Local Control Audit</v>
      </c>
    </row>
    <row r="21" spans="1:21" x14ac:dyDescent="0.2">
      <c r="A21" s="15">
        <v>8646</v>
      </c>
      <c r="B21" s="16" t="s">
        <v>21</v>
      </c>
      <c r="C21" s="17">
        <v>43199</v>
      </c>
      <c r="D21" s="16" t="s">
        <v>35</v>
      </c>
      <c r="E21" s="16">
        <v>41</v>
      </c>
      <c r="F21" s="16">
        <v>14377.78</v>
      </c>
      <c r="G21" s="16">
        <v>0.06</v>
      </c>
      <c r="H21" s="16" t="s">
        <v>56</v>
      </c>
      <c r="I21" s="16">
        <v>4161.9799999999996</v>
      </c>
      <c r="J21" s="16">
        <v>350.99</v>
      </c>
      <c r="K21" s="16">
        <v>39</v>
      </c>
      <c r="L21" s="16" t="s">
        <v>155</v>
      </c>
      <c r="M21" s="16" t="s">
        <v>25</v>
      </c>
      <c r="N21" s="16" t="s">
        <v>64</v>
      </c>
      <c r="O21" s="16" t="s">
        <v>32</v>
      </c>
      <c r="P21" s="16" t="s">
        <v>86</v>
      </c>
      <c r="Q21" s="16" t="s">
        <v>59</v>
      </c>
      <c r="R21" s="17">
        <v>43201</v>
      </c>
      <c r="S21" s="18">
        <f>SUM(F21/$A$907)</f>
        <v>8.2408413437625571E-3</v>
      </c>
      <c r="T21" s="1" t="str">
        <f>IF(Table1[[#This Row],[Returns]]="Y","Quality Checked","")</f>
        <v/>
      </c>
      <c r="U21" t="str">
        <f>VLOOKUP(Table1[[#This Row],[% Sales]],$B$914:$C$918,2)</f>
        <v>Major Local Control Audit</v>
      </c>
    </row>
    <row r="22" spans="1:21" x14ac:dyDescent="0.2">
      <c r="A22" s="15">
        <v>16102</v>
      </c>
      <c r="B22" s="16" t="s">
        <v>21</v>
      </c>
      <c r="C22" s="17">
        <v>43447</v>
      </c>
      <c r="D22" s="16" t="s">
        <v>22</v>
      </c>
      <c r="E22" s="16">
        <v>25</v>
      </c>
      <c r="F22" s="16">
        <v>13255.93</v>
      </c>
      <c r="G22" s="16">
        <v>0.02</v>
      </c>
      <c r="H22" s="16" t="s">
        <v>56</v>
      </c>
      <c r="I22" s="16">
        <v>4089.27</v>
      </c>
      <c r="J22" s="16">
        <v>500.98</v>
      </c>
      <c r="K22" s="16">
        <v>26</v>
      </c>
      <c r="L22" s="16" t="s">
        <v>246</v>
      </c>
      <c r="M22" s="16" t="s">
        <v>25</v>
      </c>
      <c r="N22" s="16" t="s">
        <v>37</v>
      </c>
      <c r="O22" s="16" t="s">
        <v>32</v>
      </c>
      <c r="P22" s="16" t="s">
        <v>86</v>
      </c>
      <c r="Q22" s="16" t="s">
        <v>59</v>
      </c>
      <c r="R22" s="17">
        <v>43449</v>
      </c>
      <c r="S22" s="18">
        <f>SUM(F22/$A$907)</f>
        <v>7.5978361050191611E-3</v>
      </c>
      <c r="T22" s="1" t="str">
        <f>IF(Table1[[#This Row],[Returns]]="Y","Quality Checked","")</f>
        <v/>
      </c>
      <c r="U22" t="str">
        <f>VLOOKUP(Table1[[#This Row],[% Sales]],$B$914:$C$918,2)</f>
        <v>Major Local Control Audit</v>
      </c>
    </row>
    <row r="23" spans="1:21" x14ac:dyDescent="0.2">
      <c r="A23" s="15">
        <v>18790</v>
      </c>
      <c r="B23" s="16" t="s">
        <v>21</v>
      </c>
      <c r="C23" s="17">
        <v>43142</v>
      </c>
      <c r="D23" s="16" t="s">
        <v>35</v>
      </c>
      <c r="E23" s="16">
        <v>7</v>
      </c>
      <c r="F23" s="16">
        <v>13253.93</v>
      </c>
      <c r="G23" s="16">
        <v>0.01</v>
      </c>
      <c r="H23" s="16" t="s">
        <v>56</v>
      </c>
      <c r="I23" s="16">
        <v>-1596.75</v>
      </c>
      <c r="J23" s="16">
        <v>2036.48</v>
      </c>
      <c r="K23" s="16">
        <v>14.7</v>
      </c>
      <c r="L23" s="16" t="s">
        <v>233</v>
      </c>
      <c r="M23" s="16" t="s">
        <v>25</v>
      </c>
      <c r="N23" s="16" t="s">
        <v>64</v>
      </c>
      <c r="O23" s="16" t="s">
        <v>38</v>
      </c>
      <c r="P23" s="16" t="s">
        <v>58</v>
      </c>
      <c r="Q23" s="16" t="s">
        <v>59</v>
      </c>
      <c r="R23" s="17">
        <v>43144</v>
      </c>
      <c r="S23" s="18">
        <f>SUM(F23/$A$907)</f>
        <v>7.5966897748703114E-3</v>
      </c>
      <c r="T23" s="1" t="str">
        <f>IF(Table1[[#This Row],[Returns]]="Y","Quality Checked","")</f>
        <v/>
      </c>
      <c r="U23" t="str">
        <f>VLOOKUP(Table1[[#This Row],[% Sales]],$B$914:$C$918,2)</f>
        <v>Major Local Control Audit</v>
      </c>
    </row>
    <row r="24" spans="1:21" x14ac:dyDescent="0.2">
      <c r="A24" s="15">
        <v>45731</v>
      </c>
      <c r="B24" s="16" t="s">
        <v>21</v>
      </c>
      <c r="C24" s="17">
        <v>43322</v>
      </c>
      <c r="D24" s="16" t="s">
        <v>49</v>
      </c>
      <c r="E24" s="16">
        <v>44</v>
      </c>
      <c r="F24" s="16">
        <v>12689.87</v>
      </c>
      <c r="G24" s="16">
        <v>0.02</v>
      </c>
      <c r="H24" s="16" t="s">
        <v>56</v>
      </c>
      <c r="I24" s="16">
        <v>-169.23</v>
      </c>
      <c r="J24" s="16">
        <v>296.18</v>
      </c>
      <c r="K24" s="16">
        <v>154.12</v>
      </c>
      <c r="L24" s="16" t="s">
        <v>247</v>
      </c>
      <c r="M24" s="16" t="s">
        <v>25</v>
      </c>
      <c r="N24" s="16" t="s">
        <v>64</v>
      </c>
      <c r="O24" s="16" t="s">
        <v>32</v>
      </c>
      <c r="P24" s="16" t="s">
        <v>118</v>
      </c>
      <c r="Q24" s="16" t="s">
        <v>80</v>
      </c>
      <c r="R24" s="17">
        <v>43323</v>
      </c>
      <c r="S24" s="18">
        <f>SUM(F24/$A$907)</f>
        <v>7.273390282990292E-3</v>
      </c>
      <c r="T24" s="1" t="str">
        <f>IF(Table1[[#This Row],[Returns]]="Y","Quality Checked","")</f>
        <v/>
      </c>
      <c r="U24" t="str">
        <f>VLOOKUP(Table1[[#This Row],[% Sales]],$B$914:$C$918,2)</f>
        <v>Major Local Control Audit</v>
      </c>
    </row>
    <row r="25" spans="1:21" x14ac:dyDescent="0.2">
      <c r="A25" s="15">
        <v>34631</v>
      </c>
      <c r="B25" s="16" t="s">
        <v>21</v>
      </c>
      <c r="C25" s="17">
        <v>43396</v>
      </c>
      <c r="D25" s="16" t="s">
        <v>22</v>
      </c>
      <c r="E25" s="16">
        <v>19</v>
      </c>
      <c r="F25" s="16">
        <v>12616.2</v>
      </c>
      <c r="G25" s="16">
        <v>7.0000000000000007E-2</v>
      </c>
      <c r="H25" s="16" t="s">
        <v>31</v>
      </c>
      <c r="I25" s="16">
        <v>2808.22</v>
      </c>
      <c r="J25" s="16">
        <v>699.99</v>
      </c>
      <c r="K25" s="16">
        <v>24.49</v>
      </c>
      <c r="L25" s="16" t="s">
        <v>275</v>
      </c>
      <c r="M25" s="16" t="s">
        <v>166</v>
      </c>
      <c r="N25" s="16" t="s">
        <v>26</v>
      </c>
      <c r="O25" s="16" t="s">
        <v>38</v>
      </c>
      <c r="P25" s="16" t="s">
        <v>82</v>
      </c>
      <c r="Q25" s="16" t="s">
        <v>76</v>
      </c>
      <c r="R25" s="17">
        <v>43398</v>
      </c>
      <c r="S25" s="18">
        <f>SUM(F25/$A$907)</f>
        <v>7.2311652119574216E-3</v>
      </c>
      <c r="T25" s="1" t="str">
        <f>IF(Table1[[#This Row],[Returns]]="Y","Quality Checked","")</f>
        <v/>
      </c>
      <c r="U25" t="str">
        <f>VLOOKUP(Table1[[#This Row],[% Sales]],$B$914:$C$918,2)</f>
        <v>Major Local Control Audit</v>
      </c>
    </row>
    <row r="26" spans="1:21" x14ac:dyDescent="0.2">
      <c r="A26" s="15">
        <v>29287</v>
      </c>
      <c r="B26" s="16" t="s">
        <v>21</v>
      </c>
      <c r="C26" s="17">
        <v>43283</v>
      </c>
      <c r="D26" s="16" t="s">
        <v>35</v>
      </c>
      <c r="E26" s="16">
        <v>49</v>
      </c>
      <c r="F26" s="16">
        <v>12593.91</v>
      </c>
      <c r="G26" s="16">
        <v>0.09</v>
      </c>
      <c r="H26" s="16" t="s">
        <v>56</v>
      </c>
      <c r="I26" s="16">
        <v>2699.67</v>
      </c>
      <c r="J26" s="16">
        <v>270.97000000000003</v>
      </c>
      <c r="K26" s="16">
        <v>28.06</v>
      </c>
      <c r="L26" s="16" t="s">
        <v>352</v>
      </c>
      <c r="M26" s="16" t="s">
        <v>166</v>
      </c>
      <c r="N26" s="16" t="s">
        <v>64</v>
      </c>
      <c r="O26" s="16" t="s">
        <v>38</v>
      </c>
      <c r="P26" s="16" t="s">
        <v>58</v>
      </c>
      <c r="Q26" s="16" t="s">
        <v>59</v>
      </c>
      <c r="R26" s="17">
        <v>43285</v>
      </c>
      <c r="S26" s="18">
        <f>SUM(F26/$A$907)</f>
        <v>7.2183893624484935E-3</v>
      </c>
      <c r="T26" s="1" t="str">
        <f>IF(Table1[[#This Row],[Returns]]="Y","Quality Checked","")</f>
        <v/>
      </c>
      <c r="U26" t="str">
        <f>VLOOKUP(Table1[[#This Row],[% Sales]],$B$914:$C$918,2)</f>
        <v>Major Local Control Audit</v>
      </c>
    </row>
    <row r="27" spans="1:21" x14ac:dyDescent="0.2">
      <c r="A27" s="15">
        <v>36835</v>
      </c>
      <c r="B27" s="16" t="s">
        <v>21</v>
      </c>
      <c r="C27" s="17">
        <v>43393</v>
      </c>
      <c r="D27" s="16" t="s">
        <v>49</v>
      </c>
      <c r="E27" s="16">
        <v>39</v>
      </c>
      <c r="F27" s="16">
        <v>12073.06</v>
      </c>
      <c r="G27" s="16">
        <v>0.03</v>
      </c>
      <c r="H27" s="16" t="s">
        <v>31</v>
      </c>
      <c r="I27" s="16">
        <v>5081.87</v>
      </c>
      <c r="J27" s="16">
        <v>315.98</v>
      </c>
      <c r="K27" s="16">
        <v>19.989999999999998</v>
      </c>
      <c r="L27" s="16" t="s">
        <v>253</v>
      </c>
      <c r="M27" s="16" t="s">
        <v>25</v>
      </c>
      <c r="N27" s="16" t="s">
        <v>37</v>
      </c>
      <c r="O27" s="16" t="s">
        <v>27</v>
      </c>
      <c r="P27" s="16" t="s">
        <v>48</v>
      </c>
      <c r="Q27" s="16" t="s">
        <v>40</v>
      </c>
      <c r="R27" s="17">
        <v>43395</v>
      </c>
      <c r="S27" s="18">
        <f>SUM(F27/$A$907)</f>
        <v>6.9198563334343663E-3</v>
      </c>
      <c r="T27" s="1" t="str">
        <f>IF(Table1[[#This Row],[Returns]]="Y","Quality Checked","")</f>
        <v/>
      </c>
      <c r="U27" t="str">
        <f>VLOOKUP(Table1[[#This Row],[% Sales]],$B$914:$C$918,2)</f>
        <v>Major Local Control Audit</v>
      </c>
    </row>
    <row r="28" spans="1:21" x14ac:dyDescent="0.2">
      <c r="A28" s="15">
        <v>7905</v>
      </c>
      <c r="B28" s="16" t="s">
        <v>21</v>
      </c>
      <c r="C28" s="17">
        <v>43254</v>
      </c>
      <c r="D28" s="16" t="s">
        <v>52</v>
      </c>
      <c r="E28" s="16">
        <v>46</v>
      </c>
      <c r="F28" s="16">
        <v>11057.6</v>
      </c>
      <c r="G28" s="16">
        <v>0.08</v>
      </c>
      <c r="H28" s="16" t="s">
        <v>56</v>
      </c>
      <c r="I28" s="16">
        <v>183.9</v>
      </c>
      <c r="J28" s="16">
        <v>259.70999999999998</v>
      </c>
      <c r="K28" s="16">
        <v>66.67</v>
      </c>
      <c r="L28" s="16" t="s">
        <v>143</v>
      </c>
      <c r="M28" s="16" t="s">
        <v>25</v>
      </c>
      <c r="N28" s="16" t="s">
        <v>45</v>
      </c>
      <c r="O28" s="16" t="s">
        <v>32</v>
      </c>
      <c r="P28" s="16" t="s">
        <v>118</v>
      </c>
      <c r="Q28" s="16" t="s">
        <v>80</v>
      </c>
      <c r="R28" s="17">
        <v>43258</v>
      </c>
      <c r="S28" s="18">
        <f>SUM(F28/$A$907)</f>
        <v>6.3378301269590197E-3</v>
      </c>
      <c r="T28" s="1" t="str">
        <f>IF(Table1[[#This Row],[Returns]]="Y","Quality Checked","")</f>
        <v/>
      </c>
      <c r="U28" t="str">
        <f>VLOOKUP(Table1[[#This Row],[% Sales]],$B$914:$C$918,2)</f>
        <v>Major Local Control Audit</v>
      </c>
    </row>
    <row r="29" spans="1:21" x14ac:dyDescent="0.2">
      <c r="A29" s="15">
        <v>14342</v>
      </c>
      <c r="B29" s="16" t="s">
        <v>21</v>
      </c>
      <c r="C29" s="17">
        <v>43217</v>
      </c>
      <c r="D29" s="16" t="s">
        <v>52</v>
      </c>
      <c r="E29" s="16">
        <v>38</v>
      </c>
      <c r="F29" s="16">
        <v>10823.84</v>
      </c>
      <c r="G29" s="16">
        <v>0.09</v>
      </c>
      <c r="H29" s="16" t="s">
        <v>31</v>
      </c>
      <c r="I29" s="16">
        <v>3857.43</v>
      </c>
      <c r="J29" s="16">
        <v>300.97000000000003</v>
      </c>
      <c r="K29" s="16">
        <v>7.18</v>
      </c>
      <c r="L29" s="16" t="s">
        <v>229</v>
      </c>
      <c r="M29" s="16" t="s">
        <v>25</v>
      </c>
      <c r="N29" s="16" t="s">
        <v>26</v>
      </c>
      <c r="O29" s="16" t="s">
        <v>38</v>
      </c>
      <c r="P29" s="16" t="s">
        <v>89</v>
      </c>
      <c r="Q29" s="16" t="s">
        <v>40</v>
      </c>
      <c r="R29" s="17">
        <v>43217</v>
      </c>
      <c r="S29" s="18">
        <f>SUM(F29/$A$907)</f>
        <v>6.2038470591614919E-3</v>
      </c>
      <c r="T29" s="1" t="str">
        <f>IF(Table1[[#This Row],[Returns]]="Y","Quality Checked","")</f>
        <v/>
      </c>
      <c r="U29" t="str">
        <f>VLOOKUP(Table1[[#This Row],[% Sales]],$B$914:$C$918,2)</f>
        <v>Major Local Control Audit</v>
      </c>
    </row>
    <row r="30" spans="1:21" x14ac:dyDescent="0.2">
      <c r="A30" s="15">
        <v>16547</v>
      </c>
      <c r="B30" s="16" t="s">
        <v>21</v>
      </c>
      <c r="C30" s="17">
        <v>43149</v>
      </c>
      <c r="D30" s="16" t="s">
        <v>22</v>
      </c>
      <c r="E30" s="16">
        <v>30</v>
      </c>
      <c r="F30" s="16">
        <v>10554.63</v>
      </c>
      <c r="G30" s="16">
        <v>0.19</v>
      </c>
      <c r="H30" s="16" t="s">
        <v>56</v>
      </c>
      <c r="I30" s="16">
        <v>1240.25</v>
      </c>
      <c r="J30" s="16">
        <v>355.98</v>
      </c>
      <c r="K30" s="16">
        <v>58.92</v>
      </c>
      <c r="L30" s="16" t="s">
        <v>251</v>
      </c>
      <c r="M30" s="16" t="s">
        <v>166</v>
      </c>
      <c r="N30" s="16" t="s">
        <v>26</v>
      </c>
      <c r="O30" s="16" t="s">
        <v>32</v>
      </c>
      <c r="P30" s="16" t="s">
        <v>86</v>
      </c>
      <c r="Q30" s="16" t="s">
        <v>59</v>
      </c>
      <c r="R30" s="17">
        <v>43151</v>
      </c>
      <c r="S30" s="18">
        <f>SUM(F30/$A$907)</f>
        <v>6.0495452894756066E-3</v>
      </c>
      <c r="T30" s="1" t="str">
        <f>IF(Table1[[#This Row],[Returns]]="Y","Quality Checked","")</f>
        <v/>
      </c>
      <c r="U30" t="str">
        <f>VLOOKUP(Table1[[#This Row],[% Sales]],$B$914:$C$918,2)</f>
        <v>Major Local Control Audit</v>
      </c>
    </row>
    <row r="31" spans="1:21" x14ac:dyDescent="0.2">
      <c r="A31" s="15">
        <v>33888</v>
      </c>
      <c r="B31" s="16" t="s">
        <v>21</v>
      </c>
      <c r="C31" s="17">
        <v>43332</v>
      </c>
      <c r="D31" s="16" t="s">
        <v>22</v>
      </c>
      <c r="E31" s="16">
        <v>47</v>
      </c>
      <c r="F31" s="16">
        <v>10377.219999999999</v>
      </c>
      <c r="G31" s="16">
        <v>0.05</v>
      </c>
      <c r="H31" s="16" t="s">
        <v>56</v>
      </c>
      <c r="I31" s="16">
        <v>965.48</v>
      </c>
      <c r="J31" s="16">
        <v>225.02</v>
      </c>
      <c r="K31" s="16">
        <v>28.66</v>
      </c>
      <c r="L31" s="16" t="s">
        <v>337</v>
      </c>
      <c r="M31" s="16" t="s">
        <v>166</v>
      </c>
      <c r="N31" s="16" t="s">
        <v>37</v>
      </c>
      <c r="O31" s="16" t="s">
        <v>27</v>
      </c>
      <c r="P31" s="16" t="s">
        <v>43</v>
      </c>
      <c r="Q31" s="16" t="s">
        <v>59</v>
      </c>
      <c r="R31" s="17">
        <v>43334</v>
      </c>
      <c r="S31" s="18">
        <f>SUM(F31/$A$907)</f>
        <v>5.9478600736219134E-3</v>
      </c>
      <c r="T31" s="1" t="str">
        <f>IF(Table1[[#This Row],[Returns]]="Y","Quality Checked","")</f>
        <v/>
      </c>
      <c r="U31" t="str">
        <f>VLOOKUP(Table1[[#This Row],[% Sales]],$B$914:$C$918,2)</f>
        <v>Major Local Control Audit</v>
      </c>
    </row>
    <row r="32" spans="1:21" x14ac:dyDescent="0.2">
      <c r="A32" s="15">
        <v>23751</v>
      </c>
      <c r="B32" s="16" t="s">
        <v>21</v>
      </c>
      <c r="C32" s="17">
        <v>43177</v>
      </c>
      <c r="D32" s="16" t="s">
        <v>55</v>
      </c>
      <c r="E32" s="16">
        <v>44</v>
      </c>
      <c r="F32" s="16">
        <v>10364.36</v>
      </c>
      <c r="G32" s="16">
        <v>0.01</v>
      </c>
      <c r="H32" s="16" t="s">
        <v>56</v>
      </c>
      <c r="I32" s="16">
        <v>1049.03</v>
      </c>
      <c r="J32" s="16">
        <v>220.98</v>
      </c>
      <c r="K32" s="16">
        <v>64.66</v>
      </c>
      <c r="L32" s="16" t="s">
        <v>317</v>
      </c>
      <c r="M32" s="16" t="s">
        <v>25</v>
      </c>
      <c r="N32" s="16" t="s">
        <v>26</v>
      </c>
      <c r="O32" s="16" t="s">
        <v>32</v>
      </c>
      <c r="P32" s="16" t="s">
        <v>79</v>
      </c>
      <c r="Q32" s="16" t="s">
        <v>80</v>
      </c>
      <c r="R32" s="17">
        <v>43178</v>
      </c>
      <c r="S32" s="18">
        <f>SUM(F32/$A$907)</f>
        <v>5.9404891707648122E-3</v>
      </c>
      <c r="T32" s="1" t="str">
        <f>IF(Table1[[#This Row],[Returns]]="Y","Quality Checked","")</f>
        <v/>
      </c>
      <c r="U32" t="str">
        <f>VLOOKUP(Table1[[#This Row],[% Sales]],$B$914:$C$918,2)</f>
        <v>Major Local Control Audit</v>
      </c>
    </row>
    <row r="33" spans="1:21" x14ac:dyDescent="0.2">
      <c r="A33" s="15">
        <v>9954</v>
      </c>
      <c r="B33" s="16" t="s">
        <v>21</v>
      </c>
      <c r="C33" s="17">
        <v>43270</v>
      </c>
      <c r="D33" s="16" t="s">
        <v>22</v>
      </c>
      <c r="E33" s="16">
        <v>36</v>
      </c>
      <c r="F33" s="16">
        <v>10122.719999999999</v>
      </c>
      <c r="G33" s="16">
        <v>7.0000000000000007E-2</v>
      </c>
      <c r="H33" s="16" t="s">
        <v>56</v>
      </c>
      <c r="I33" s="16">
        <v>-381.16</v>
      </c>
      <c r="J33" s="16">
        <v>280.98</v>
      </c>
      <c r="K33" s="16">
        <v>57</v>
      </c>
      <c r="L33" s="16" t="s">
        <v>174</v>
      </c>
      <c r="M33" s="16" t="s">
        <v>25</v>
      </c>
      <c r="N33" s="16" t="s">
        <v>26</v>
      </c>
      <c r="O33" s="16" t="s">
        <v>32</v>
      </c>
      <c r="P33" s="16" t="s">
        <v>86</v>
      </c>
      <c r="Q33" s="16" t="s">
        <v>59</v>
      </c>
      <c r="R33" s="17">
        <v>43271</v>
      </c>
      <c r="S33" s="18">
        <f>SUM(F33/$A$907)</f>
        <v>5.8019895621808171E-3</v>
      </c>
      <c r="T33" s="1" t="str">
        <f>IF(Table1[[#This Row],[Returns]]="Y","Quality Checked","")</f>
        <v/>
      </c>
      <c r="U33" t="str">
        <f>VLOOKUP(Table1[[#This Row],[% Sales]],$B$914:$C$918,2)</f>
        <v>Major Local Control Audit</v>
      </c>
    </row>
    <row r="34" spans="1:21" x14ac:dyDescent="0.2">
      <c r="A34" s="15">
        <v>32037</v>
      </c>
      <c r="B34" s="16" t="s">
        <v>21</v>
      </c>
      <c r="C34" s="17">
        <v>43147</v>
      </c>
      <c r="D34" s="16" t="s">
        <v>52</v>
      </c>
      <c r="E34" s="16">
        <v>15</v>
      </c>
      <c r="F34" s="16">
        <v>9862.51</v>
      </c>
      <c r="G34" s="16">
        <v>7.0000000000000007E-2</v>
      </c>
      <c r="H34" s="16" t="s">
        <v>31</v>
      </c>
      <c r="I34" s="16">
        <v>325.29000000000002</v>
      </c>
      <c r="J34" s="16">
        <v>699.99</v>
      </c>
      <c r="K34" s="16">
        <v>24.49</v>
      </c>
      <c r="L34" s="16" t="s">
        <v>220</v>
      </c>
      <c r="M34" s="16" t="s">
        <v>54</v>
      </c>
      <c r="N34" s="16" t="s">
        <v>37</v>
      </c>
      <c r="O34" s="16" t="s">
        <v>38</v>
      </c>
      <c r="P34" s="16" t="s">
        <v>82</v>
      </c>
      <c r="Q34" s="16" t="s">
        <v>76</v>
      </c>
      <c r="R34" s="17">
        <v>43151</v>
      </c>
      <c r="S34" s="18">
        <f>SUM(F34/$A$907)</f>
        <v>5.6528462781647556E-3</v>
      </c>
      <c r="T34" s="1" t="str">
        <f>IF(Table1[[#This Row],[Returns]]="Y","Quality Checked","")</f>
        <v/>
      </c>
      <c r="U34" t="str">
        <f>VLOOKUP(Table1[[#This Row],[% Sales]],$B$914:$C$918,2)</f>
        <v>Major Local Control Audit</v>
      </c>
    </row>
    <row r="35" spans="1:21" x14ac:dyDescent="0.2">
      <c r="A35" s="15">
        <v>20135</v>
      </c>
      <c r="B35" s="16" t="s">
        <v>21</v>
      </c>
      <c r="C35" s="17">
        <v>43281</v>
      </c>
      <c r="D35" s="16" t="s">
        <v>49</v>
      </c>
      <c r="E35" s="16">
        <v>28</v>
      </c>
      <c r="F35" s="16">
        <v>9601.94</v>
      </c>
      <c r="G35" s="16">
        <v>0.08</v>
      </c>
      <c r="H35" s="16" t="s">
        <v>56</v>
      </c>
      <c r="I35" s="16">
        <v>2428.59</v>
      </c>
      <c r="J35" s="16">
        <v>349.45</v>
      </c>
      <c r="K35" s="16">
        <v>60</v>
      </c>
      <c r="L35" s="16" t="s">
        <v>287</v>
      </c>
      <c r="M35" s="16" t="s">
        <v>25</v>
      </c>
      <c r="N35" s="16" t="s">
        <v>26</v>
      </c>
      <c r="O35" s="16" t="s">
        <v>32</v>
      </c>
      <c r="P35" s="16" t="s">
        <v>118</v>
      </c>
      <c r="Q35" s="16" t="s">
        <v>59</v>
      </c>
      <c r="R35" s="17">
        <v>43283</v>
      </c>
      <c r="S35" s="18">
        <f>SUM(F35/$A$907)</f>
        <v>5.5034966547219009E-3</v>
      </c>
      <c r="T35" s="1" t="str">
        <f>IF(Table1[[#This Row],[Returns]]="Y","Quality Checked","")</f>
        <v/>
      </c>
      <c r="U35" t="str">
        <f>VLOOKUP(Table1[[#This Row],[% Sales]],$B$914:$C$918,2)</f>
        <v>Major Local Control Audit</v>
      </c>
    </row>
    <row r="36" spans="1:21" x14ac:dyDescent="0.2">
      <c r="A36" s="15">
        <v>9665</v>
      </c>
      <c r="B36" s="16" t="s">
        <v>21</v>
      </c>
      <c r="C36" s="17">
        <v>43213</v>
      </c>
      <c r="D36" s="16" t="s">
        <v>52</v>
      </c>
      <c r="E36" s="16">
        <v>49</v>
      </c>
      <c r="F36" s="16">
        <v>9579.6200000000008</v>
      </c>
      <c r="G36" s="16">
        <v>0.1</v>
      </c>
      <c r="H36" s="16" t="s">
        <v>56</v>
      </c>
      <c r="I36" s="16">
        <v>-3465.07</v>
      </c>
      <c r="J36" s="16">
        <v>212.6</v>
      </c>
      <c r="K36" s="16">
        <v>110.2</v>
      </c>
      <c r="L36" s="16" t="s">
        <v>170</v>
      </c>
      <c r="M36" s="16" t="s">
        <v>54</v>
      </c>
      <c r="N36" s="16" t="s">
        <v>37</v>
      </c>
      <c r="O36" s="16" t="s">
        <v>32</v>
      </c>
      <c r="P36" s="16" t="s">
        <v>118</v>
      </c>
      <c r="Q36" s="16" t="s">
        <v>80</v>
      </c>
      <c r="R36" s="17">
        <v>43215</v>
      </c>
      <c r="S36" s="18">
        <f>SUM(F36/$A$907)</f>
        <v>5.4907036102607408E-3</v>
      </c>
      <c r="T36" s="1" t="str">
        <f>IF(Table1[[#This Row],[Returns]]="Y","Quality Checked","")</f>
        <v/>
      </c>
      <c r="U36" t="str">
        <f>VLOOKUP(Table1[[#This Row],[% Sales]],$B$914:$C$918,2)</f>
        <v>Major Local Control Audit</v>
      </c>
    </row>
    <row r="37" spans="1:21" x14ac:dyDescent="0.2">
      <c r="A37" s="15">
        <v>8646</v>
      </c>
      <c r="B37" s="16" t="s">
        <v>21</v>
      </c>
      <c r="C37" s="17">
        <v>43199</v>
      </c>
      <c r="D37" s="16" t="s">
        <v>35</v>
      </c>
      <c r="E37" s="16">
        <v>29</v>
      </c>
      <c r="F37" s="16">
        <v>9558.65</v>
      </c>
      <c r="G37" s="16">
        <v>0.09</v>
      </c>
      <c r="H37" s="16" t="s">
        <v>56</v>
      </c>
      <c r="I37" s="16">
        <v>2154.0700000000002</v>
      </c>
      <c r="J37" s="16">
        <v>349.45</v>
      </c>
      <c r="K37" s="16">
        <v>60</v>
      </c>
      <c r="L37" s="16" t="s">
        <v>155</v>
      </c>
      <c r="M37" s="16" t="s">
        <v>25</v>
      </c>
      <c r="N37" s="16" t="s">
        <v>64</v>
      </c>
      <c r="O37" s="16" t="s">
        <v>32</v>
      </c>
      <c r="P37" s="16" t="s">
        <v>118</v>
      </c>
      <c r="Q37" s="16" t="s">
        <v>59</v>
      </c>
      <c r="R37" s="17">
        <v>43200</v>
      </c>
      <c r="S37" s="18">
        <f>SUM(F37/$A$907)</f>
        <v>5.4786843386500535E-3</v>
      </c>
      <c r="T37" s="1" t="str">
        <f>IF(Table1[[#This Row],[Returns]]="Y","Quality Checked","")</f>
        <v/>
      </c>
      <c r="U37" t="str">
        <f>VLOOKUP(Table1[[#This Row],[% Sales]],$B$914:$C$918,2)</f>
        <v>Major Local Control Audit</v>
      </c>
    </row>
    <row r="38" spans="1:21" x14ac:dyDescent="0.2">
      <c r="A38" s="15">
        <v>24193</v>
      </c>
      <c r="B38" s="16" t="s">
        <v>21</v>
      </c>
      <c r="C38" s="17">
        <v>43173</v>
      </c>
      <c r="D38" s="16" t="s">
        <v>22</v>
      </c>
      <c r="E38" s="16">
        <v>45</v>
      </c>
      <c r="F38" s="16">
        <v>9539.6</v>
      </c>
      <c r="G38" s="16">
        <v>0.02</v>
      </c>
      <c r="H38" s="16" t="s">
        <v>56</v>
      </c>
      <c r="I38" s="16">
        <v>-163.63</v>
      </c>
      <c r="J38" s="16">
        <v>200.98</v>
      </c>
      <c r="K38" s="16">
        <v>55.96</v>
      </c>
      <c r="L38" s="16" t="s">
        <v>320</v>
      </c>
      <c r="M38" s="16" t="s">
        <v>25</v>
      </c>
      <c r="N38" s="16" t="s">
        <v>45</v>
      </c>
      <c r="O38" s="16" t="s">
        <v>32</v>
      </c>
      <c r="P38" s="16" t="s">
        <v>79</v>
      </c>
      <c r="Q38" s="16" t="s">
        <v>80</v>
      </c>
      <c r="R38" s="17">
        <v>43175</v>
      </c>
      <c r="S38" s="18">
        <f>SUM(F38/$A$907)</f>
        <v>5.4677655439822623E-3</v>
      </c>
      <c r="T38" s="1" t="str">
        <f>IF(Table1[[#This Row],[Returns]]="Y","Quality Checked","")</f>
        <v/>
      </c>
      <c r="U38" t="str">
        <f>VLOOKUP(Table1[[#This Row],[% Sales]],$B$914:$C$918,2)</f>
        <v>Major Local Control Audit</v>
      </c>
    </row>
    <row r="39" spans="1:21" x14ac:dyDescent="0.2">
      <c r="A39" s="15">
        <v>42342</v>
      </c>
      <c r="B39" s="16" t="s">
        <v>30</v>
      </c>
      <c r="C39" s="17">
        <v>43347</v>
      </c>
      <c r="D39" s="16" t="s">
        <v>22</v>
      </c>
      <c r="E39" s="16">
        <v>43</v>
      </c>
      <c r="F39" s="16">
        <v>9501.6239999999998</v>
      </c>
      <c r="G39" s="16">
        <v>7.0000000000000007E-2</v>
      </c>
      <c r="H39" s="16" t="s">
        <v>56</v>
      </c>
      <c r="I39" s="16">
        <v>-686.45</v>
      </c>
      <c r="J39" s="16">
        <v>286.85000000000002</v>
      </c>
      <c r="K39" s="16">
        <v>61.76</v>
      </c>
      <c r="L39" s="16" t="s">
        <v>412</v>
      </c>
      <c r="M39" s="16" t="s">
        <v>25</v>
      </c>
      <c r="N39" s="16" t="s">
        <v>26</v>
      </c>
      <c r="O39" s="16" t="s">
        <v>32</v>
      </c>
      <c r="P39" s="16" t="s">
        <v>118</v>
      </c>
      <c r="Q39" s="16" t="s">
        <v>80</v>
      </c>
      <c r="R39" s="17">
        <v>43349</v>
      </c>
      <c r="S39" s="18">
        <f>SUM(F39/$A$907)</f>
        <v>5.4459990271159076E-3</v>
      </c>
      <c r="T39" s="1" t="str">
        <f>IF(Table1[[#This Row],[Returns]]="Y","Quality Checked","")</f>
        <v>Quality Checked</v>
      </c>
      <c r="U39" t="str">
        <f>VLOOKUP(Table1[[#This Row],[% Sales]],$B$914:$C$918,2)</f>
        <v>Major Local Control Audit</v>
      </c>
    </row>
    <row r="40" spans="1:21" x14ac:dyDescent="0.2">
      <c r="A40" s="15">
        <v>27456</v>
      </c>
      <c r="B40" s="16" t="s">
        <v>21</v>
      </c>
      <c r="C40" s="17">
        <v>43200</v>
      </c>
      <c r="D40" s="16" t="s">
        <v>22</v>
      </c>
      <c r="E40" s="16">
        <v>29</v>
      </c>
      <c r="F40" s="16">
        <v>9492.92</v>
      </c>
      <c r="G40" s="16">
        <v>0.05</v>
      </c>
      <c r="H40" s="16" t="s">
        <v>56</v>
      </c>
      <c r="I40" s="16">
        <v>772.04</v>
      </c>
      <c r="J40" s="16">
        <v>328.14</v>
      </c>
      <c r="K40" s="16">
        <v>91.05</v>
      </c>
      <c r="L40" s="16" t="s">
        <v>338</v>
      </c>
      <c r="M40" s="16" t="s">
        <v>54</v>
      </c>
      <c r="N40" s="16" t="s">
        <v>37</v>
      </c>
      <c r="O40" s="16" t="s">
        <v>27</v>
      </c>
      <c r="P40" s="16" t="s">
        <v>46</v>
      </c>
      <c r="Q40" s="16" t="s">
        <v>59</v>
      </c>
      <c r="R40" s="17">
        <v>43201</v>
      </c>
      <c r="S40" s="18">
        <f>SUM(F40/$A$907)</f>
        <v>5.4410101983081152E-3</v>
      </c>
      <c r="T40" s="1" t="str">
        <f>IF(Table1[[#This Row],[Returns]]="Y","Quality Checked","")</f>
        <v/>
      </c>
      <c r="U40" t="str">
        <f>VLOOKUP(Table1[[#This Row],[% Sales]],$B$914:$C$918,2)</f>
        <v>Major Local Control Audit</v>
      </c>
    </row>
    <row r="41" spans="1:21" x14ac:dyDescent="0.2">
      <c r="A41" s="15">
        <v>15654</v>
      </c>
      <c r="B41" s="16" t="s">
        <v>21</v>
      </c>
      <c r="C41" s="17">
        <v>43375</v>
      </c>
      <c r="D41" s="16" t="s">
        <v>22</v>
      </c>
      <c r="E41" s="16">
        <v>4</v>
      </c>
      <c r="F41" s="16">
        <v>9396.41</v>
      </c>
      <c r="G41" s="16">
        <v>0.02</v>
      </c>
      <c r="H41" s="16" t="s">
        <v>56</v>
      </c>
      <c r="I41" s="16">
        <v>-4991.42</v>
      </c>
      <c r="J41" s="16">
        <v>2550.14</v>
      </c>
      <c r="K41" s="16">
        <v>29.7</v>
      </c>
      <c r="L41" s="16" t="s">
        <v>242</v>
      </c>
      <c r="M41" s="16" t="s">
        <v>25</v>
      </c>
      <c r="N41" s="16" t="s">
        <v>26</v>
      </c>
      <c r="O41" s="16" t="s">
        <v>38</v>
      </c>
      <c r="P41" s="16" t="s">
        <v>58</v>
      </c>
      <c r="Q41" s="16" t="s">
        <v>59</v>
      </c>
      <c r="R41" s="17">
        <v>43377</v>
      </c>
      <c r="S41" s="18">
        <f>SUM(F41/$A$907)</f>
        <v>5.3856940369753836E-3</v>
      </c>
      <c r="T41" s="1" t="str">
        <f>IF(Table1[[#This Row],[Returns]]="Y","Quality Checked","")</f>
        <v/>
      </c>
      <c r="U41" t="str">
        <f>VLOOKUP(Table1[[#This Row],[% Sales]],$B$914:$C$918,2)</f>
        <v>Major Local Control Audit</v>
      </c>
    </row>
    <row r="42" spans="1:21" x14ac:dyDescent="0.2">
      <c r="A42" s="15">
        <v>28451</v>
      </c>
      <c r="B42" s="16" t="s">
        <v>21</v>
      </c>
      <c r="C42" s="17">
        <v>43105</v>
      </c>
      <c r="D42" s="16" t="s">
        <v>49</v>
      </c>
      <c r="E42" s="16">
        <v>41</v>
      </c>
      <c r="F42" s="16">
        <v>8958.4599999999991</v>
      </c>
      <c r="G42" s="16">
        <v>0.02</v>
      </c>
      <c r="H42" s="16" t="s">
        <v>31</v>
      </c>
      <c r="I42" s="16">
        <v>2593.14</v>
      </c>
      <c r="J42" s="16">
        <v>209.84</v>
      </c>
      <c r="K42" s="16">
        <v>21.21</v>
      </c>
      <c r="L42" s="16" t="s">
        <v>107</v>
      </c>
      <c r="M42" s="16" t="s">
        <v>54</v>
      </c>
      <c r="N42" s="16" t="s">
        <v>45</v>
      </c>
      <c r="O42" s="16" t="s">
        <v>32</v>
      </c>
      <c r="P42" s="16" t="s">
        <v>33</v>
      </c>
      <c r="Q42" s="16" t="s">
        <v>76</v>
      </c>
      <c r="R42" s="17">
        <v>43106</v>
      </c>
      <c r="S42" s="18">
        <f>SUM(F42/$A$907)</f>
        <v>5.1346763926310669E-3</v>
      </c>
      <c r="T42" s="1" t="str">
        <f>IF(Table1[[#This Row],[Returns]]="Y","Quality Checked","")</f>
        <v/>
      </c>
      <c r="U42" t="str">
        <f>VLOOKUP(Table1[[#This Row],[% Sales]],$B$914:$C$918,2)</f>
        <v>Major Local Control Audit</v>
      </c>
    </row>
    <row r="43" spans="1:21" x14ac:dyDescent="0.2">
      <c r="A43" s="15">
        <v>31873</v>
      </c>
      <c r="B43" s="16" t="s">
        <v>21</v>
      </c>
      <c r="C43" s="17">
        <v>43412</v>
      </c>
      <c r="D43" s="16" t="s">
        <v>52</v>
      </c>
      <c r="E43" s="16">
        <v>50</v>
      </c>
      <c r="F43" s="16">
        <v>8558.4714999999997</v>
      </c>
      <c r="G43" s="16">
        <v>0.06</v>
      </c>
      <c r="H43" s="16" t="s">
        <v>31</v>
      </c>
      <c r="I43" s="16">
        <v>2539.46</v>
      </c>
      <c r="J43" s="16">
        <v>205.99</v>
      </c>
      <c r="K43" s="16">
        <v>8.99</v>
      </c>
      <c r="L43" s="16" t="s">
        <v>363</v>
      </c>
      <c r="M43" s="16" t="s">
        <v>54</v>
      </c>
      <c r="N43" s="16" t="s">
        <v>37</v>
      </c>
      <c r="O43" s="16" t="s">
        <v>38</v>
      </c>
      <c r="P43" s="16" t="s">
        <v>39</v>
      </c>
      <c r="Q43" s="16" t="s">
        <v>40</v>
      </c>
      <c r="R43" s="17">
        <v>43419</v>
      </c>
      <c r="S43" s="18">
        <f>SUM(F43/$A$907)</f>
        <v>4.9054169542595265E-3</v>
      </c>
      <c r="T43" s="1" t="str">
        <f>IF(Table1[[#This Row],[Returns]]="Y","Quality Checked","")</f>
        <v/>
      </c>
      <c r="U43" t="str">
        <f>VLOOKUP(Table1[[#This Row],[% Sales]],$B$914:$C$918,2)</f>
        <v>Major Local Control Audit</v>
      </c>
    </row>
    <row r="44" spans="1:21" x14ac:dyDescent="0.2">
      <c r="A44" s="15">
        <v>14983</v>
      </c>
      <c r="B44" s="16" t="s">
        <v>21</v>
      </c>
      <c r="C44" s="17">
        <v>43142</v>
      </c>
      <c r="D44" s="16" t="s">
        <v>35</v>
      </c>
      <c r="E44" s="16">
        <v>48</v>
      </c>
      <c r="F44" s="16">
        <v>8475.9619999999995</v>
      </c>
      <c r="G44" s="16">
        <v>0.05</v>
      </c>
      <c r="H44" s="16" t="s">
        <v>23</v>
      </c>
      <c r="I44" s="16">
        <v>2497.94</v>
      </c>
      <c r="J44" s="16">
        <v>205.99</v>
      </c>
      <c r="K44" s="16">
        <v>8.99</v>
      </c>
      <c r="L44" s="16" t="s">
        <v>236</v>
      </c>
      <c r="M44" s="16" t="s">
        <v>25</v>
      </c>
      <c r="N44" s="16" t="s">
        <v>64</v>
      </c>
      <c r="O44" s="16" t="s">
        <v>38</v>
      </c>
      <c r="P44" s="16" t="s">
        <v>39</v>
      </c>
      <c r="Q44" s="16" t="s">
        <v>40</v>
      </c>
      <c r="R44" s="17">
        <v>43143</v>
      </c>
      <c r="S44" s="18">
        <f>SUM(F44/$A$907)</f>
        <v>4.8581253905512784E-3</v>
      </c>
      <c r="T44" s="1" t="str">
        <f>IF(Table1[[#This Row],[Returns]]="Y","Quality Checked","")</f>
        <v/>
      </c>
      <c r="U44" t="str">
        <f>VLOOKUP(Table1[[#This Row],[% Sales]],$B$914:$C$918,2)</f>
        <v>Major Local Control Audit</v>
      </c>
    </row>
    <row r="45" spans="1:21" x14ac:dyDescent="0.2">
      <c r="A45" s="15">
        <v>29860</v>
      </c>
      <c r="B45" s="16" t="s">
        <v>21</v>
      </c>
      <c r="C45" s="17">
        <v>43356</v>
      </c>
      <c r="D45" s="16" t="s">
        <v>49</v>
      </c>
      <c r="E45" s="16">
        <v>48</v>
      </c>
      <c r="F45" s="16">
        <v>8295.2900000000009</v>
      </c>
      <c r="G45" s="16">
        <v>0.08</v>
      </c>
      <c r="H45" s="16" t="s">
        <v>31</v>
      </c>
      <c r="I45" s="16">
        <v>2267.2199999999998</v>
      </c>
      <c r="J45" s="16">
        <v>178.47</v>
      </c>
      <c r="K45" s="16">
        <v>19.989999999999998</v>
      </c>
      <c r="L45" s="16" t="s">
        <v>215</v>
      </c>
      <c r="M45" s="16" t="s">
        <v>54</v>
      </c>
      <c r="N45" s="16" t="s">
        <v>37</v>
      </c>
      <c r="O45" s="16" t="s">
        <v>27</v>
      </c>
      <c r="P45" s="16" t="s">
        <v>43</v>
      </c>
      <c r="Q45" s="16" t="s">
        <v>40</v>
      </c>
      <c r="R45" s="17">
        <v>43359</v>
      </c>
      <c r="S45" s="18">
        <f>SUM(F45/$A$907)</f>
        <v>4.7545705102248126E-3</v>
      </c>
      <c r="T45" s="1" t="str">
        <f>IF(Table1[[#This Row],[Returns]]="Y","Quality Checked","")</f>
        <v/>
      </c>
      <c r="U45" t="str">
        <f>VLOOKUP(Table1[[#This Row],[% Sales]],$B$914:$C$918,2)</f>
        <v>Major Local Control Audit</v>
      </c>
    </row>
    <row r="46" spans="1:21" x14ac:dyDescent="0.2">
      <c r="A46" s="15">
        <v>37924</v>
      </c>
      <c r="B46" s="16" t="s">
        <v>30</v>
      </c>
      <c r="C46" s="17">
        <v>43433</v>
      </c>
      <c r="D46" s="16" t="s">
        <v>35</v>
      </c>
      <c r="E46" s="16">
        <v>49</v>
      </c>
      <c r="F46" s="16">
        <v>8094.55</v>
      </c>
      <c r="G46" s="16">
        <v>0.05</v>
      </c>
      <c r="H46" s="16" t="s">
        <v>31</v>
      </c>
      <c r="I46" s="16">
        <v>2008.71</v>
      </c>
      <c r="J46" s="16">
        <v>165.2</v>
      </c>
      <c r="K46" s="16">
        <v>19.989999999999998</v>
      </c>
      <c r="L46" s="16" t="s">
        <v>394</v>
      </c>
      <c r="M46" s="16" t="s">
        <v>25</v>
      </c>
      <c r="N46" s="16" t="s">
        <v>37</v>
      </c>
      <c r="O46" s="16" t="s">
        <v>27</v>
      </c>
      <c r="P46" s="16" t="s">
        <v>43</v>
      </c>
      <c r="Q46" s="16" t="s">
        <v>40</v>
      </c>
      <c r="R46" s="17">
        <v>43433</v>
      </c>
      <c r="S46" s="18">
        <f>SUM(F46/$A$907)</f>
        <v>4.6395133531847901E-3</v>
      </c>
      <c r="T46" s="1" t="str">
        <f>IF(Table1[[#This Row],[Returns]]="Y","Quality Checked","")</f>
        <v>Quality Checked</v>
      </c>
      <c r="U46" t="str">
        <f>VLOOKUP(Table1[[#This Row],[% Sales]],$B$914:$C$918,2)</f>
        <v>Major Local Control Audit</v>
      </c>
    </row>
    <row r="47" spans="1:21" x14ac:dyDescent="0.2">
      <c r="A47" s="15">
        <v>23042</v>
      </c>
      <c r="B47" s="16" t="s">
        <v>21</v>
      </c>
      <c r="C47" s="17">
        <v>43216</v>
      </c>
      <c r="D47" s="16" t="s">
        <v>55</v>
      </c>
      <c r="E47" s="16">
        <v>20</v>
      </c>
      <c r="F47" s="16">
        <v>8048.45</v>
      </c>
      <c r="G47" s="16">
        <v>0.04</v>
      </c>
      <c r="H47" s="16" t="s">
        <v>31</v>
      </c>
      <c r="I47" s="16">
        <v>1947.67</v>
      </c>
      <c r="J47" s="16">
        <v>419.19</v>
      </c>
      <c r="K47" s="16">
        <v>19.989999999999998</v>
      </c>
      <c r="L47" s="16" t="s">
        <v>233</v>
      </c>
      <c r="M47" s="16" t="s">
        <v>25</v>
      </c>
      <c r="N47" s="16" t="s">
        <v>37</v>
      </c>
      <c r="O47" s="16" t="s">
        <v>27</v>
      </c>
      <c r="P47" s="16" t="s">
        <v>43</v>
      </c>
      <c r="Q47" s="16" t="s">
        <v>40</v>
      </c>
      <c r="R47" s="17">
        <v>43217</v>
      </c>
      <c r="S47" s="18">
        <f>SUM(F47/$A$907)</f>
        <v>4.6130904432538089E-3</v>
      </c>
      <c r="T47" s="1" t="str">
        <f>IF(Table1[[#This Row],[Returns]]="Y","Quality Checked","")</f>
        <v/>
      </c>
      <c r="U47" t="str">
        <f>VLOOKUP(Table1[[#This Row],[% Sales]],$B$914:$C$918,2)</f>
        <v>Major Local Control Audit</v>
      </c>
    </row>
    <row r="48" spans="1:21" x14ac:dyDescent="0.2">
      <c r="A48" s="15">
        <v>15654</v>
      </c>
      <c r="B48" s="16" t="s">
        <v>21</v>
      </c>
      <c r="C48" s="17">
        <v>43375</v>
      </c>
      <c r="D48" s="16" t="s">
        <v>22</v>
      </c>
      <c r="E48" s="16">
        <v>27</v>
      </c>
      <c r="F48" s="16">
        <v>7937.59</v>
      </c>
      <c r="G48" s="16">
        <v>0.13</v>
      </c>
      <c r="H48" s="16" t="s">
        <v>56</v>
      </c>
      <c r="I48" s="16">
        <v>1383.24</v>
      </c>
      <c r="J48" s="16">
        <v>300.98</v>
      </c>
      <c r="K48" s="16">
        <v>54.92</v>
      </c>
      <c r="L48" s="16" t="s">
        <v>242</v>
      </c>
      <c r="M48" s="16" t="s">
        <v>25</v>
      </c>
      <c r="N48" s="16" t="s">
        <v>26</v>
      </c>
      <c r="O48" s="16" t="s">
        <v>32</v>
      </c>
      <c r="P48" s="16" t="s">
        <v>79</v>
      </c>
      <c r="Q48" s="16" t="s">
        <v>80</v>
      </c>
      <c r="R48" s="17">
        <v>43377</v>
      </c>
      <c r="S48" s="18">
        <f>SUM(F48/$A$907)</f>
        <v>4.5495493631030823E-3</v>
      </c>
      <c r="T48" s="1" t="str">
        <f>IF(Table1[[#This Row],[Returns]]="Y","Quality Checked","")</f>
        <v/>
      </c>
      <c r="U48" t="str">
        <f>VLOOKUP(Table1[[#This Row],[% Sales]],$B$914:$C$918,2)</f>
        <v>Major Local Control Audit</v>
      </c>
    </row>
    <row r="49" spans="1:21" x14ac:dyDescent="0.2">
      <c r="A49" s="15">
        <v>35813</v>
      </c>
      <c r="B49" s="16" t="s">
        <v>21</v>
      </c>
      <c r="C49" s="17">
        <v>43211</v>
      </c>
      <c r="D49" s="16" t="s">
        <v>49</v>
      </c>
      <c r="E49" s="16">
        <v>21</v>
      </c>
      <c r="F49" s="16">
        <v>7841.57</v>
      </c>
      <c r="G49" s="16">
        <v>0.05</v>
      </c>
      <c r="H49" s="16" t="s">
        <v>23</v>
      </c>
      <c r="I49" s="16">
        <v>2347.1799999999998</v>
      </c>
      <c r="J49" s="16">
        <v>363.25</v>
      </c>
      <c r="K49" s="16">
        <v>19.989999999999998</v>
      </c>
      <c r="L49" s="16" t="s">
        <v>379</v>
      </c>
      <c r="M49" s="16" t="s">
        <v>25</v>
      </c>
      <c r="N49" s="16" t="s">
        <v>26</v>
      </c>
      <c r="O49" s="16" t="s">
        <v>27</v>
      </c>
      <c r="P49" s="16" t="s">
        <v>46</v>
      </c>
      <c r="Q49" s="16" t="s">
        <v>40</v>
      </c>
      <c r="R49" s="17">
        <v>43211</v>
      </c>
      <c r="S49" s="18">
        <f>SUM(F49/$A$907)</f>
        <v>4.4945140526568179E-3</v>
      </c>
      <c r="T49" s="1" t="str">
        <f>IF(Table1[[#This Row],[Returns]]="Y","Quality Checked","")</f>
        <v/>
      </c>
      <c r="U49" t="str">
        <f>VLOOKUP(Table1[[#This Row],[% Sales]],$B$914:$C$918,2)</f>
        <v>Major Local Control Audit</v>
      </c>
    </row>
    <row r="50" spans="1:21" x14ac:dyDescent="0.2">
      <c r="A50" s="15">
        <v>28614</v>
      </c>
      <c r="B50" s="16" t="s">
        <v>21</v>
      </c>
      <c r="C50" s="17">
        <v>43392</v>
      </c>
      <c r="D50" s="16" t="s">
        <v>49</v>
      </c>
      <c r="E50" s="16">
        <v>50</v>
      </c>
      <c r="F50" s="16">
        <v>7827.51</v>
      </c>
      <c r="G50" s="16">
        <v>0.05</v>
      </c>
      <c r="H50" s="16" t="s">
        <v>31</v>
      </c>
      <c r="I50" s="16">
        <v>2992.8</v>
      </c>
      <c r="J50" s="16">
        <v>159.99</v>
      </c>
      <c r="K50" s="16">
        <v>5.5</v>
      </c>
      <c r="L50" s="16" t="s">
        <v>109</v>
      </c>
      <c r="M50" s="16" t="s">
        <v>25</v>
      </c>
      <c r="N50" s="16" t="s">
        <v>64</v>
      </c>
      <c r="O50" s="16" t="s">
        <v>38</v>
      </c>
      <c r="P50" s="16" t="s">
        <v>89</v>
      </c>
      <c r="Q50" s="16" t="s">
        <v>40</v>
      </c>
      <c r="R50" s="17">
        <v>43394</v>
      </c>
      <c r="S50" s="18">
        <f>SUM(F50/$A$907)</f>
        <v>4.4864553517104068E-3</v>
      </c>
      <c r="T50" s="1" t="str">
        <f>IF(Table1[[#This Row],[Returns]]="Y","Quality Checked","")</f>
        <v/>
      </c>
      <c r="U50" t="str">
        <f>VLOOKUP(Table1[[#This Row],[% Sales]],$B$914:$C$918,2)</f>
        <v>Major Local Control Audit</v>
      </c>
    </row>
    <row r="51" spans="1:21" x14ac:dyDescent="0.2">
      <c r="A51" s="15">
        <v>41825</v>
      </c>
      <c r="B51" s="16" t="s">
        <v>21</v>
      </c>
      <c r="C51" s="17">
        <v>43334</v>
      </c>
      <c r="D51" s="16" t="s">
        <v>49</v>
      </c>
      <c r="E51" s="16">
        <v>50</v>
      </c>
      <c r="F51" s="16">
        <v>7817.45</v>
      </c>
      <c r="G51" s="16">
        <v>0.03</v>
      </c>
      <c r="H51" s="16" t="s">
        <v>56</v>
      </c>
      <c r="I51" s="16">
        <v>-1303.5999999999999</v>
      </c>
      <c r="J51" s="16">
        <v>150.88999999999999</v>
      </c>
      <c r="K51" s="16">
        <v>60.2</v>
      </c>
      <c r="L51" s="16" t="s">
        <v>165</v>
      </c>
      <c r="M51" s="16" t="s">
        <v>63</v>
      </c>
      <c r="N51" s="16" t="s">
        <v>64</v>
      </c>
      <c r="O51" s="16" t="s">
        <v>32</v>
      </c>
      <c r="P51" s="16" t="s">
        <v>86</v>
      </c>
      <c r="Q51" s="16" t="s">
        <v>59</v>
      </c>
      <c r="R51" s="17">
        <v>43334</v>
      </c>
      <c r="S51" s="18">
        <f>SUM(F51/$A$907)</f>
        <v>4.4806893110616933E-3</v>
      </c>
      <c r="T51" s="1" t="str">
        <f>IF(Table1[[#This Row],[Returns]]="Y","Quality Checked","")</f>
        <v/>
      </c>
      <c r="U51" t="str">
        <f>VLOOKUP(Table1[[#This Row],[% Sales]],$B$914:$C$918,2)</f>
        <v>Major Local Control Audit</v>
      </c>
    </row>
    <row r="52" spans="1:21" x14ac:dyDescent="0.2">
      <c r="A52" s="15">
        <v>25060</v>
      </c>
      <c r="B52" s="16" t="s">
        <v>21</v>
      </c>
      <c r="C52" s="17">
        <v>43301</v>
      </c>
      <c r="D52" s="16" t="s">
        <v>22</v>
      </c>
      <c r="E52" s="16">
        <v>6</v>
      </c>
      <c r="F52" s="16">
        <v>7767.02</v>
      </c>
      <c r="G52" s="16">
        <v>0.03</v>
      </c>
      <c r="H52" s="16" t="s">
        <v>31</v>
      </c>
      <c r="I52" s="16">
        <v>2070.62</v>
      </c>
      <c r="J52" s="16">
        <v>1270.99</v>
      </c>
      <c r="K52" s="16">
        <v>19.989999999999998</v>
      </c>
      <c r="L52" s="16" t="s">
        <v>325</v>
      </c>
      <c r="M52" s="16" t="s">
        <v>25</v>
      </c>
      <c r="N52" s="16" t="s">
        <v>64</v>
      </c>
      <c r="O52" s="16" t="s">
        <v>27</v>
      </c>
      <c r="P52" s="16" t="s">
        <v>48</v>
      </c>
      <c r="Q52" s="16" t="s">
        <v>40</v>
      </c>
      <c r="R52" s="17">
        <v>43303</v>
      </c>
      <c r="S52" s="18">
        <f>SUM(F52/$A$907)</f>
        <v>4.4517845963584542E-3</v>
      </c>
      <c r="T52" s="1" t="str">
        <f>IF(Table1[[#This Row],[Returns]]="Y","Quality Checked","")</f>
        <v/>
      </c>
      <c r="U52" t="str">
        <f>VLOOKUP(Table1[[#This Row],[% Sales]],$B$914:$C$918,2)</f>
        <v>Major Local Control Audit</v>
      </c>
    </row>
    <row r="53" spans="1:21" x14ac:dyDescent="0.2">
      <c r="A53" s="15">
        <v>41543</v>
      </c>
      <c r="B53" s="16" t="s">
        <v>21</v>
      </c>
      <c r="C53" s="17">
        <v>43137</v>
      </c>
      <c r="D53" s="16" t="s">
        <v>52</v>
      </c>
      <c r="E53" s="16">
        <v>45</v>
      </c>
      <c r="F53" s="16">
        <v>7548.65</v>
      </c>
      <c r="G53" s="16">
        <v>0.03</v>
      </c>
      <c r="H53" s="16" t="s">
        <v>56</v>
      </c>
      <c r="I53" s="16">
        <v>1385.35</v>
      </c>
      <c r="J53" s="16">
        <v>160.97999999999999</v>
      </c>
      <c r="K53" s="16">
        <v>30</v>
      </c>
      <c r="L53" s="16" t="s">
        <v>295</v>
      </c>
      <c r="M53" s="16" t="s">
        <v>54</v>
      </c>
      <c r="N53" s="16" t="s">
        <v>26</v>
      </c>
      <c r="O53" s="16" t="s">
        <v>32</v>
      </c>
      <c r="P53" s="16" t="s">
        <v>86</v>
      </c>
      <c r="Q53" s="16" t="s">
        <v>59</v>
      </c>
      <c r="R53" s="17">
        <v>43141</v>
      </c>
      <c r="S53" s="18">
        <f>SUM(F53/$A$907)</f>
        <v>4.3266225390563235E-3</v>
      </c>
      <c r="T53" s="1" t="str">
        <f>IF(Table1[[#This Row],[Returns]]="Y","Quality Checked","")</f>
        <v/>
      </c>
      <c r="U53" t="str">
        <f>VLOOKUP(Table1[[#This Row],[% Sales]],$B$914:$C$918,2)</f>
        <v>Major Local Control Audit</v>
      </c>
    </row>
    <row r="54" spans="1:21" x14ac:dyDescent="0.2">
      <c r="A54" s="15">
        <v>8257</v>
      </c>
      <c r="B54" s="16" t="s">
        <v>21</v>
      </c>
      <c r="C54" s="17">
        <v>43181</v>
      </c>
      <c r="D54" s="16" t="s">
        <v>52</v>
      </c>
      <c r="E54" s="16">
        <v>5</v>
      </c>
      <c r="F54" s="16">
        <v>7486.09</v>
      </c>
      <c r="G54" s="16">
        <v>0.05</v>
      </c>
      <c r="H54" s="16" t="s">
        <v>56</v>
      </c>
      <c r="I54" s="16">
        <v>-2561.3200000000002</v>
      </c>
      <c r="J54" s="16">
        <v>1500.97</v>
      </c>
      <c r="K54" s="16">
        <v>29.7</v>
      </c>
      <c r="L54" s="16" t="s">
        <v>146</v>
      </c>
      <c r="M54" s="16" t="s">
        <v>63</v>
      </c>
      <c r="N54" s="16" t="s">
        <v>64</v>
      </c>
      <c r="O54" s="16" t="s">
        <v>38</v>
      </c>
      <c r="P54" s="16" t="s">
        <v>58</v>
      </c>
      <c r="Q54" s="16" t="s">
        <v>59</v>
      </c>
      <c r="R54" s="17">
        <v>43181</v>
      </c>
      <c r="S54" s="18">
        <f>SUM(F54/$A$907)</f>
        <v>4.2907653320003111E-3</v>
      </c>
      <c r="T54" s="1" t="str">
        <f>IF(Table1[[#This Row],[Returns]]="Y","Quality Checked","")</f>
        <v/>
      </c>
      <c r="U54" t="str">
        <f>VLOOKUP(Table1[[#This Row],[% Sales]],$B$914:$C$918,2)</f>
        <v>Major Local Control Audit</v>
      </c>
    </row>
    <row r="55" spans="1:21" x14ac:dyDescent="0.2">
      <c r="A55" s="15">
        <v>33250</v>
      </c>
      <c r="B55" s="16" t="s">
        <v>21</v>
      </c>
      <c r="C55" s="17">
        <v>43276</v>
      </c>
      <c r="D55" s="16" t="s">
        <v>22</v>
      </c>
      <c r="E55" s="16">
        <v>40</v>
      </c>
      <c r="F55" s="16">
        <v>7381.19</v>
      </c>
      <c r="G55" s="16">
        <v>0.04</v>
      </c>
      <c r="H55" s="16" t="s">
        <v>31</v>
      </c>
      <c r="I55" s="16">
        <v>2998.88</v>
      </c>
      <c r="J55" s="16">
        <v>177.98</v>
      </c>
      <c r="K55" s="16">
        <v>0.99</v>
      </c>
      <c r="L55" s="16" t="s">
        <v>344</v>
      </c>
      <c r="M55" s="16" t="s">
        <v>54</v>
      </c>
      <c r="N55" s="16" t="s">
        <v>26</v>
      </c>
      <c r="O55" s="16" t="s">
        <v>27</v>
      </c>
      <c r="P55" s="16" t="s">
        <v>46</v>
      </c>
      <c r="Q55" s="16" t="s">
        <v>40</v>
      </c>
      <c r="R55" s="17">
        <v>43278</v>
      </c>
      <c r="S55" s="18">
        <f>SUM(F55/$A$907)</f>
        <v>4.2306403156931556E-3</v>
      </c>
      <c r="T55" s="1" t="str">
        <f>IF(Table1[[#This Row],[Returns]]="Y","Quality Checked","")</f>
        <v/>
      </c>
      <c r="U55" t="str">
        <f>VLOOKUP(Table1[[#This Row],[% Sales]],$B$914:$C$918,2)</f>
        <v>Major Local Control Audit</v>
      </c>
    </row>
    <row r="56" spans="1:21" x14ac:dyDescent="0.2">
      <c r="A56" s="15">
        <v>24358</v>
      </c>
      <c r="B56" s="16" t="s">
        <v>21</v>
      </c>
      <c r="C56" s="17">
        <v>43236</v>
      </c>
      <c r="D56" s="16" t="s">
        <v>49</v>
      </c>
      <c r="E56" s="16">
        <v>27</v>
      </c>
      <c r="F56" s="16">
        <v>7333.45</v>
      </c>
      <c r="G56" s="16">
        <v>7.0000000000000007E-2</v>
      </c>
      <c r="H56" s="16" t="s">
        <v>31</v>
      </c>
      <c r="I56" s="16">
        <v>-207.28</v>
      </c>
      <c r="J56" s="16">
        <v>279.48</v>
      </c>
      <c r="K56" s="16">
        <v>35</v>
      </c>
      <c r="L56" s="16" t="s">
        <v>171</v>
      </c>
      <c r="M56" s="16" t="s">
        <v>25</v>
      </c>
      <c r="N56" s="16" t="s">
        <v>45</v>
      </c>
      <c r="O56" s="16" t="s">
        <v>27</v>
      </c>
      <c r="P56" s="16" t="s">
        <v>43</v>
      </c>
      <c r="Q56" s="16" t="s">
        <v>76</v>
      </c>
      <c r="R56" s="17">
        <v>43236</v>
      </c>
      <c r="S56" s="18">
        <f>SUM(F56/$A$907)</f>
        <v>4.2032774150401186E-3</v>
      </c>
      <c r="T56" s="1" t="str">
        <f>IF(Table1[[#This Row],[Returns]]="Y","Quality Checked","")</f>
        <v/>
      </c>
      <c r="U56" t="str">
        <f>VLOOKUP(Table1[[#This Row],[% Sales]],$B$914:$C$918,2)</f>
        <v>Major Local Control Audit</v>
      </c>
    </row>
    <row r="57" spans="1:21" x14ac:dyDescent="0.2">
      <c r="A57" s="15">
        <v>11680</v>
      </c>
      <c r="B57" s="16" t="s">
        <v>21</v>
      </c>
      <c r="C57" s="17">
        <v>43347</v>
      </c>
      <c r="D57" s="16" t="s">
        <v>55</v>
      </c>
      <c r="E57" s="16">
        <v>50</v>
      </c>
      <c r="F57" s="16">
        <v>7312.0315000000001</v>
      </c>
      <c r="G57" s="16">
        <v>0.06</v>
      </c>
      <c r="H57" s="16" t="s">
        <v>31</v>
      </c>
      <c r="I57" s="16">
        <v>2031.51</v>
      </c>
      <c r="J57" s="16">
        <v>175.99</v>
      </c>
      <c r="K57" s="16">
        <v>8.99</v>
      </c>
      <c r="L57" s="16" t="s">
        <v>199</v>
      </c>
      <c r="M57" s="16" t="s">
        <v>25</v>
      </c>
      <c r="N57" s="16" t="s">
        <v>26</v>
      </c>
      <c r="O57" s="16" t="s">
        <v>38</v>
      </c>
      <c r="P57" s="16" t="s">
        <v>39</v>
      </c>
      <c r="Q57" s="16" t="s">
        <v>40</v>
      </c>
      <c r="R57" s="17">
        <v>43349</v>
      </c>
      <c r="S57" s="18">
        <f>SUM(F57/$A$907)</f>
        <v>4.1910010788935529E-3</v>
      </c>
      <c r="T57" s="1" t="str">
        <f>IF(Table1[[#This Row],[Returns]]="Y","Quality Checked","")</f>
        <v/>
      </c>
      <c r="U57" t="str">
        <f>VLOOKUP(Table1[[#This Row],[% Sales]],$B$914:$C$918,2)</f>
        <v>Major Local Control Audit</v>
      </c>
    </row>
    <row r="58" spans="1:21" x14ac:dyDescent="0.2">
      <c r="A58" s="15">
        <v>7776</v>
      </c>
      <c r="B58" s="16" t="s">
        <v>21</v>
      </c>
      <c r="C58" s="17">
        <v>43173</v>
      </c>
      <c r="D58" s="16" t="s">
        <v>55</v>
      </c>
      <c r="E58" s="16">
        <v>36</v>
      </c>
      <c r="F58" s="16">
        <v>7223.59</v>
      </c>
      <c r="G58" s="16">
        <v>7.0000000000000007E-2</v>
      </c>
      <c r="H58" s="16" t="s">
        <v>56</v>
      </c>
      <c r="I58" s="16">
        <v>1769.81</v>
      </c>
      <c r="J58" s="16">
        <v>200.98</v>
      </c>
      <c r="K58" s="16">
        <v>23.76</v>
      </c>
      <c r="L58" s="16" t="s">
        <v>141</v>
      </c>
      <c r="M58" s="16" t="s">
        <v>25</v>
      </c>
      <c r="N58" s="16" t="s">
        <v>26</v>
      </c>
      <c r="O58" s="16" t="s">
        <v>32</v>
      </c>
      <c r="P58" s="16" t="s">
        <v>86</v>
      </c>
      <c r="Q58" s="16" t="s">
        <v>59</v>
      </c>
      <c r="R58" s="17">
        <v>43174</v>
      </c>
      <c r="S58" s="18">
        <f>SUM(F58/$A$907)</f>
        <v>4.1403094999638169E-3</v>
      </c>
      <c r="T58" s="1" t="str">
        <f>IF(Table1[[#This Row],[Returns]]="Y","Quality Checked","")</f>
        <v/>
      </c>
      <c r="U58" t="str">
        <f>VLOOKUP(Table1[[#This Row],[% Sales]],$B$914:$C$918,2)</f>
        <v>Major Local Control Audit</v>
      </c>
    </row>
    <row r="59" spans="1:21" x14ac:dyDescent="0.2">
      <c r="A59" s="15">
        <v>19232</v>
      </c>
      <c r="B59" s="16" t="s">
        <v>21</v>
      </c>
      <c r="C59" s="17">
        <v>43293</v>
      </c>
      <c r="D59" s="16" t="s">
        <v>52</v>
      </c>
      <c r="E59" s="16">
        <v>28</v>
      </c>
      <c r="F59" s="16">
        <v>7157.16</v>
      </c>
      <c r="G59" s="16">
        <v>0.09</v>
      </c>
      <c r="H59" s="16" t="s">
        <v>56</v>
      </c>
      <c r="I59" s="16">
        <v>1150.33</v>
      </c>
      <c r="J59" s="16">
        <v>260.98</v>
      </c>
      <c r="K59" s="16">
        <v>41.91</v>
      </c>
      <c r="L59" s="16" t="s">
        <v>278</v>
      </c>
      <c r="M59" s="16" t="s">
        <v>25</v>
      </c>
      <c r="N59" s="16" t="s">
        <v>45</v>
      </c>
      <c r="O59" s="16" t="s">
        <v>32</v>
      </c>
      <c r="P59" s="16" t="s">
        <v>79</v>
      </c>
      <c r="Q59" s="16" t="s">
        <v>80</v>
      </c>
      <c r="R59" s="17">
        <v>43300</v>
      </c>
      <c r="S59" s="18">
        <f>SUM(F59/$A$907)</f>
        <v>4.102234144069781E-3</v>
      </c>
      <c r="T59" s="1" t="str">
        <f>IF(Table1[[#This Row],[Returns]]="Y","Quality Checked","")</f>
        <v/>
      </c>
      <c r="U59" t="str">
        <f>VLOOKUP(Table1[[#This Row],[% Sales]],$B$914:$C$918,2)</f>
        <v>Major Local Control Audit</v>
      </c>
    </row>
    <row r="60" spans="1:21" x14ac:dyDescent="0.2">
      <c r="A60" s="15">
        <v>16321</v>
      </c>
      <c r="B60" s="16" t="s">
        <v>21</v>
      </c>
      <c r="C60" s="17">
        <v>43374</v>
      </c>
      <c r="D60" s="16" t="s">
        <v>22</v>
      </c>
      <c r="E60" s="16">
        <v>50</v>
      </c>
      <c r="F60" s="16">
        <v>7156.56</v>
      </c>
      <c r="G60" s="16">
        <v>0.03</v>
      </c>
      <c r="H60" s="16" t="s">
        <v>31</v>
      </c>
      <c r="I60" s="16">
        <v>1871.26</v>
      </c>
      <c r="J60" s="16">
        <v>142.86000000000001</v>
      </c>
      <c r="K60" s="16">
        <v>19.989999999999998</v>
      </c>
      <c r="L60" s="16" t="s">
        <v>102</v>
      </c>
      <c r="M60" s="16" t="s">
        <v>25</v>
      </c>
      <c r="N60" s="16" t="s">
        <v>26</v>
      </c>
      <c r="O60" s="16" t="s">
        <v>27</v>
      </c>
      <c r="P60" s="16" t="s">
        <v>43</v>
      </c>
      <c r="Q60" s="16" t="s">
        <v>40</v>
      </c>
      <c r="R60" s="17">
        <v>43376</v>
      </c>
      <c r="S60" s="18">
        <f>SUM(F60/$A$907)</f>
        <v>4.1018902450251265E-3</v>
      </c>
      <c r="T60" s="1" t="str">
        <f>IF(Table1[[#This Row],[Returns]]="Y","Quality Checked","")</f>
        <v/>
      </c>
      <c r="U60" t="str">
        <f>VLOOKUP(Table1[[#This Row],[% Sales]],$B$914:$C$918,2)</f>
        <v>Major Local Control Audit</v>
      </c>
    </row>
    <row r="61" spans="1:21" x14ac:dyDescent="0.2">
      <c r="A61" s="15">
        <v>21830</v>
      </c>
      <c r="B61" s="16" t="s">
        <v>21</v>
      </c>
      <c r="C61" s="17">
        <v>43111</v>
      </c>
      <c r="D61" s="16" t="s">
        <v>52</v>
      </c>
      <c r="E61" s="16">
        <v>19</v>
      </c>
      <c r="F61" s="16">
        <v>6991.65</v>
      </c>
      <c r="G61" s="16">
        <v>0.08</v>
      </c>
      <c r="H61" s="16" t="s">
        <v>56</v>
      </c>
      <c r="I61" s="16">
        <v>906.8</v>
      </c>
      <c r="J61" s="16">
        <v>399.98</v>
      </c>
      <c r="K61" s="16">
        <v>12.06</v>
      </c>
      <c r="L61" s="16" t="s">
        <v>302</v>
      </c>
      <c r="M61" s="16" t="s">
        <v>25</v>
      </c>
      <c r="N61" s="16" t="s">
        <v>64</v>
      </c>
      <c r="O61" s="16" t="s">
        <v>38</v>
      </c>
      <c r="P61" s="16" t="s">
        <v>58</v>
      </c>
      <c r="Q61" s="16" t="s">
        <v>80</v>
      </c>
      <c r="R61" s="17">
        <v>43118</v>
      </c>
      <c r="S61" s="18">
        <f>SUM(F61/$A$907)</f>
        <v>4.0073695926017422E-3</v>
      </c>
      <c r="T61" s="1" t="str">
        <f>IF(Table1[[#This Row],[Returns]]="Y","Quality Checked","")</f>
        <v/>
      </c>
      <c r="U61" t="str">
        <f>VLOOKUP(Table1[[#This Row],[% Sales]],$B$914:$C$918,2)</f>
        <v>Major Local Control Audit</v>
      </c>
    </row>
    <row r="62" spans="1:21" x14ac:dyDescent="0.2">
      <c r="A62" s="15">
        <v>40547</v>
      </c>
      <c r="B62" s="16" t="s">
        <v>21</v>
      </c>
      <c r="C62" s="17">
        <v>43290</v>
      </c>
      <c r="D62" s="16" t="s">
        <v>49</v>
      </c>
      <c r="E62" s="16">
        <v>45</v>
      </c>
      <c r="F62" s="16">
        <v>6944.0919999999996</v>
      </c>
      <c r="G62" s="16">
        <v>0.06</v>
      </c>
      <c r="H62" s="16" t="s">
        <v>23</v>
      </c>
      <c r="I62" s="16">
        <v>1820.95</v>
      </c>
      <c r="J62" s="16">
        <v>179.99</v>
      </c>
      <c r="K62" s="16">
        <v>13.99</v>
      </c>
      <c r="L62" s="16" t="s">
        <v>401</v>
      </c>
      <c r="M62" s="16" t="s">
        <v>25</v>
      </c>
      <c r="N62" s="16" t="s">
        <v>45</v>
      </c>
      <c r="O62" s="16" t="s">
        <v>38</v>
      </c>
      <c r="P62" s="16" t="s">
        <v>39</v>
      </c>
      <c r="Q62" s="16" t="s">
        <v>74</v>
      </c>
      <c r="R62" s="17">
        <v>43292</v>
      </c>
      <c r="S62" s="18">
        <f>SUM(F62/$A$907)</f>
        <v>3.9801110079922507E-3</v>
      </c>
      <c r="T62" s="1" t="str">
        <f>IF(Table1[[#This Row],[Returns]]="Y","Quality Checked","")</f>
        <v/>
      </c>
      <c r="U62" t="str">
        <f>VLOOKUP(Table1[[#This Row],[% Sales]],$B$914:$C$918,2)</f>
        <v>Major Local Control Audit</v>
      </c>
    </row>
    <row r="63" spans="1:21" x14ac:dyDescent="0.2">
      <c r="A63" s="15">
        <v>17668</v>
      </c>
      <c r="B63" s="16" t="s">
        <v>30</v>
      </c>
      <c r="C63" s="17">
        <v>43429</v>
      </c>
      <c r="D63" s="16" t="s">
        <v>55</v>
      </c>
      <c r="E63" s="16">
        <v>24</v>
      </c>
      <c r="F63" s="16">
        <v>6930.97</v>
      </c>
      <c r="G63" s="16">
        <v>0.05</v>
      </c>
      <c r="H63" s="16" t="s">
        <v>31</v>
      </c>
      <c r="I63" s="16">
        <v>2574.12</v>
      </c>
      <c r="J63" s="16">
        <v>300.98</v>
      </c>
      <c r="K63" s="16">
        <v>13.99</v>
      </c>
      <c r="L63" s="16" t="s">
        <v>108</v>
      </c>
      <c r="M63" s="16" t="s">
        <v>54</v>
      </c>
      <c r="N63" s="16" t="s">
        <v>26</v>
      </c>
      <c r="O63" s="16" t="s">
        <v>38</v>
      </c>
      <c r="P63" s="16" t="s">
        <v>58</v>
      </c>
      <c r="Q63" s="16" t="s">
        <v>74</v>
      </c>
      <c r="R63" s="17">
        <v>43430</v>
      </c>
      <c r="S63" s="18">
        <f>SUM(F63/$A$907)</f>
        <v>3.9725899358856488E-3</v>
      </c>
      <c r="T63" s="1" t="str">
        <f>IF(Table1[[#This Row],[Returns]]="Y","Quality Checked","")</f>
        <v>Quality Checked</v>
      </c>
      <c r="U63" t="str">
        <f>VLOOKUP(Table1[[#This Row],[% Sales]],$B$914:$C$918,2)</f>
        <v>Major Local Control Audit</v>
      </c>
    </row>
    <row r="64" spans="1:21" x14ac:dyDescent="0.2">
      <c r="A64" s="15">
        <v>32675</v>
      </c>
      <c r="B64" s="16" t="s">
        <v>21</v>
      </c>
      <c r="C64" s="17">
        <v>43407</v>
      </c>
      <c r="D64" s="16" t="s">
        <v>35</v>
      </c>
      <c r="E64" s="16">
        <v>20</v>
      </c>
      <c r="F64" s="16">
        <v>6865.19</v>
      </c>
      <c r="G64" s="16">
        <v>0.09</v>
      </c>
      <c r="H64" s="16" t="s">
        <v>56</v>
      </c>
      <c r="I64" s="16">
        <v>1541.68</v>
      </c>
      <c r="J64" s="16">
        <v>349.45</v>
      </c>
      <c r="K64" s="16">
        <v>60</v>
      </c>
      <c r="L64" s="16" t="s">
        <v>24</v>
      </c>
      <c r="M64" s="16" t="s">
        <v>25</v>
      </c>
      <c r="N64" s="16" t="s">
        <v>26</v>
      </c>
      <c r="O64" s="16" t="s">
        <v>32</v>
      </c>
      <c r="P64" s="16" t="s">
        <v>118</v>
      </c>
      <c r="Q64" s="16" t="s">
        <v>59</v>
      </c>
      <c r="R64" s="17">
        <v>43408</v>
      </c>
      <c r="S64" s="18">
        <f>SUM(F64/$A$907)</f>
        <v>3.934887137289989E-3</v>
      </c>
      <c r="T64" s="1" t="str">
        <f>IF(Table1[[#This Row],[Returns]]="Y","Quality Checked","")</f>
        <v/>
      </c>
      <c r="U64" t="str">
        <f>VLOOKUP(Table1[[#This Row],[% Sales]],$B$914:$C$918,2)</f>
        <v>Major Local Control Audit</v>
      </c>
    </row>
    <row r="65" spans="1:21" x14ac:dyDescent="0.2">
      <c r="A65" s="15">
        <v>41216</v>
      </c>
      <c r="B65" s="16" t="s">
        <v>30</v>
      </c>
      <c r="C65" s="17">
        <v>43282</v>
      </c>
      <c r="D65" s="16" t="s">
        <v>22</v>
      </c>
      <c r="E65" s="16">
        <v>45</v>
      </c>
      <c r="F65" s="16">
        <v>6865.0720000000001</v>
      </c>
      <c r="G65" s="16">
        <v>0</v>
      </c>
      <c r="H65" s="16" t="s">
        <v>56</v>
      </c>
      <c r="I65" s="16">
        <v>1117.24</v>
      </c>
      <c r="J65" s="16">
        <v>179.29</v>
      </c>
      <c r="K65" s="16">
        <v>29.21</v>
      </c>
      <c r="L65" s="16" t="s">
        <v>406</v>
      </c>
      <c r="M65" s="16" t="s">
        <v>25</v>
      </c>
      <c r="N65" s="16" t="s">
        <v>37</v>
      </c>
      <c r="O65" s="16" t="s">
        <v>32</v>
      </c>
      <c r="P65" s="16" t="s">
        <v>118</v>
      </c>
      <c r="Q65" s="16" t="s">
        <v>80</v>
      </c>
      <c r="R65" s="17">
        <v>43284</v>
      </c>
      <c r="S65" s="18">
        <f>SUM(F65/$A$907)</f>
        <v>3.9348195038112072E-3</v>
      </c>
      <c r="T65" s="1" t="str">
        <f>IF(Table1[[#This Row],[Returns]]="Y","Quality Checked","")</f>
        <v>Quality Checked</v>
      </c>
      <c r="U65" t="str">
        <f>VLOOKUP(Table1[[#This Row],[% Sales]],$B$914:$C$918,2)</f>
        <v>Major Local Control Audit</v>
      </c>
    </row>
    <row r="66" spans="1:21" x14ac:dyDescent="0.2">
      <c r="A66" s="15">
        <v>1411</v>
      </c>
      <c r="B66" s="16" t="s">
        <v>21</v>
      </c>
      <c r="C66" s="17">
        <v>43454</v>
      </c>
      <c r="D66" s="16" t="s">
        <v>35</v>
      </c>
      <c r="E66" s="16">
        <v>47</v>
      </c>
      <c r="F66" s="16">
        <v>6717.9324999999999</v>
      </c>
      <c r="G66" s="16">
        <v>2.29</v>
      </c>
      <c r="H66" s="16" t="s">
        <v>31</v>
      </c>
      <c r="I66" s="16">
        <v>1717.89</v>
      </c>
      <c r="J66" s="16">
        <v>175.99</v>
      </c>
      <c r="K66" s="16">
        <v>4.99</v>
      </c>
      <c r="L66" s="16" t="s">
        <v>78</v>
      </c>
      <c r="M66" s="16" t="s">
        <v>25</v>
      </c>
      <c r="N66" s="16" t="s">
        <v>45</v>
      </c>
      <c r="O66" s="16" t="s">
        <v>38</v>
      </c>
      <c r="P66" s="16" t="s">
        <v>39</v>
      </c>
      <c r="Q66" s="16" t="s">
        <v>40</v>
      </c>
      <c r="R66" s="17">
        <v>43456</v>
      </c>
      <c r="S66" s="18">
        <f>SUM(F66/$A$907)</f>
        <v>3.8504842813428882E-3</v>
      </c>
      <c r="T66" s="1" t="str">
        <f>IF(Table1[[#This Row],[Returns]]="Y","Quality Checked","")</f>
        <v/>
      </c>
      <c r="U66" t="str">
        <f>VLOOKUP(Table1[[#This Row],[% Sales]],$B$914:$C$918,2)</f>
        <v>Major Local Control Audit</v>
      </c>
    </row>
    <row r="67" spans="1:21" x14ac:dyDescent="0.2">
      <c r="A67" s="15">
        <v>36835</v>
      </c>
      <c r="B67" s="16" t="s">
        <v>21</v>
      </c>
      <c r="C67" s="17">
        <v>43393</v>
      </c>
      <c r="D67" s="16" t="s">
        <v>49</v>
      </c>
      <c r="E67" s="16">
        <v>25</v>
      </c>
      <c r="F67" s="16">
        <v>6685.05</v>
      </c>
      <c r="G67" s="16">
        <v>0.09</v>
      </c>
      <c r="H67" s="16" t="s">
        <v>31</v>
      </c>
      <c r="I67" s="16">
        <v>1653.6</v>
      </c>
      <c r="J67" s="16">
        <v>276.2</v>
      </c>
      <c r="K67" s="16">
        <v>24.49</v>
      </c>
      <c r="L67" s="16" t="s">
        <v>253</v>
      </c>
      <c r="M67" s="16" t="s">
        <v>25</v>
      </c>
      <c r="N67" s="16" t="s">
        <v>37</v>
      </c>
      <c r="O67" s="16" t="s">
        <v>32</v>
      </c>
      <c r="P67" s="16" t="s">
        <v>86</v>
      </c>
      <c r="Q67" s="16" t="s">
        <v>76</v>
      </c>
      <c r="R67" s="17">
        <v>43394</v>
      </c>
      <c r="S67" s="18">
        <f>SUM(F67/$A$907)</f>
        <v>3.8316371807831169E-3</v>
      </c>
      <c r="T67" s="1" t="str">
        <f>IF(Table1[[#This Row],[Returns]]="Y","Quality Checked","")</f>
        <v/>
      </c>
      <c r="U67" t="str">
        <f>VLOOKUP(Table1[[#This Row],[% Sales]],$B$914:$C$918,2)</f>
        <v>Major Local Control Audit</v>
      </c>
    </row>
    <row r="68" spans="1:21" x14ac:dyDescent="0.2">
      <c r="A68" s="15">
        <v>29319</v>
      </c>
      <c r="B68" s="16" t="s">
        <v>21</v>
      </c>
      <c r="C68" s="17">
        <v>43124</v>
      </c>
      <c r="D68" s="16" t="s">
        <v>52</v>
      </c>
      <c r="E68" s="16">
        <v>30</v>
      </c>
      <c r="F68" s="16">
        <v>6654.39</v>
      </c>
      <c r="G68" s="16">
        <v>0.1</v>
      </c>
      <c r="H68" s="16" t="s">
        <v>31</v>
      </c>
      <c r="I68" s="16">
        <v>1151.69</v>
      </c>
      <c r="J68" s="16">
        <v>238.4</v>
      </c>
      <c r="K68" s="16">
        <v>24.49</v>
      </c>
      <c r="L68" s="16" t="s">
        <v>353</v>
      </c>
      <c r="M68" s="16" t="s">
        <v>63</v>
      </c>
      <c r="N68" s="16" t="s">
        <v>45</v>
      </c>
      <c r="O68" s="16" t="s">
        <v>32</v>
      </c>
      <c r="P68" s="16" t="s">
        <v>86</v>
      </c>
      <c r="Q68" s="16" t="s">
        <v>76</v>
      </c>
      <c r="R68" s="17">
        <v>43126</v>
      </c>
      <c r="S68" s="18">
        <f>SUM(F68/$A$907)</f>
        <v>3.8140639396012544E-3</v>
      </c>
      <c r="T68" s="1" t="str">
        <f>IF(Table1[[#This Row],[Returns]]="Y","Quality Checked","")</f>
        <v/>
      </c>
      <c r="U68" t="str">
        <f>VLOOKUP(Table1[[#This Row],[% Sales]],$B$914:$C$918,2)</f>
        <v>Major Local Control Audit</v>
      </c>
    </row>
    <row r="69" spans="1:21" x14ac:dyDescent="0.2">
      <c r="A69" s="15">
        <v>29766</v>
      </c>
      <c r="B69" s="16" t="s">
        <v>21</v>
      </c>
      <c r="C69" s="17">
        <v>43180</v>
      </c>
      <c r="D69" s="16" t="s">
        <v>55</v>
      </c>
      <c r="E69" s="16">
        <v>40</v>
      </c>
      <c r="F69" s="16">
        <v>6636.6639999999998</v>
      </c>
      <c r="G69" s="16">
        <v>0.08</v>
      </c>
      <c r="H69" s="16" t="s">
        <v>31</v>
      </c>
      <c r="I69" s="16">
        <v>1623.7</v>
      </c>
      <c r="J69" s="16">
        <v>205.99</v>
      </c>
      <c r="K69" s="16">
        <v>8.99</v>
      </c>
      <c r="L69" s="16" t="s">
        <v>285</v>
      </c>
      <c r="M69" s="16" t="s">
        <v>63</v>
      </c>
      <c r="N69" s="16" t="s">
        <v>64</v>
      </c>
      <c r="O69" s="16" t="s">
        <v>38</v>
      </c>
      <c r="P69" s="16" t="s">
        <v>39</v>
      </c>
      <c r="Q69" s="16" t="s">
        <v>40</v>
      </c>
      <c r="R69" s="17">
        <v>43180</v>
      </c>
      <c r="S69" s="18">
        <f>SUM(F69/$A$907)</f>
        <v>3.8039040154920012E-3</v>
      </c>
      <c r="T69" s="1" t="str">
        <f>IF(Table1[[#This Row],[Returns]]="Y","Quality Checked","")</f>
        <v/>
      </c>
      <c r="U69" t="str">
        <f>VLOOKUP(Table1[[#This Row],[% Sales]],$B$914:$C$918,2)</f>
        <v>Major Local Control Audit</v>
      </c>
    </row>
    <row r="70" spans="1:21" x14ac:dyDescent="0.2">
      <c r="A70" s="15">
        <v>25440</v>
      </c>
      <c r="B70" s="16" t="s">
        <v>21</v>
      </c>
      <c r="C70" s="17">
        <v>43137</v>
      </c>
      <c r="D70" s="16" t="s">
        <v>35</v>
      </c>
      <c r="E70" s="16">
        <v>30</v>
      </c>
      <c r="F70" s="16">
        <v>6589.3040000000001</v>
      </c>
      <c r="G70" s="16">
        <v>0.02</v>
      </c>
      <c r="H70" s="16" t="s">
        <v>56</v>
      </c>
      <c r="I70" s="16">
        <v>912.48</v>
      </c>
      <c r="J70" s="16">
        <v>259.70999999999998</v>
      </c>
      <c r="K70" s="16">
        <v>66.67</v>
      </c>
      <c r="L70" s="16" t="s">
        <v>327</v>
      </c>
      <c r="M70" s="16" t="s">
        <v>25</v>
      </c>
      <c r="N70" s="16" t="s">
        <v>37</v>
      </c>
      <c r="O70" s="16" t="s">
        <v>32</v>
      </c>
      <c r="P70" s="16" t="s">
        <v>118</v>
      </c>
      <c r="Q70" s="16" t="s">
        <v>80</v>
      </c>
      <c r="R70" s="17">
        <v>43137</v>
      </c>
      <c r="S70" s="18">
        <f>SUM(F70/$A$907)</f>
        <v>3.7767589175672456E-3</v>
      </c>
      <c r="T70" s="1" t="str">
        <f>IF(Table1[[#This Row],[Returns]]="Y","Quality Checked","")</f>
        <v/>
      </c>
      <c r="U70" t="str">
        <f>VLOOKUP(Table1[[#This Row],[% Sales]],$B$914:$C$918,2)</f>
        <v>Major Local Control Audit</v>
      </c>
    </row>
    <row r="71" spans="1:21" x14ac:dyDescent="0.2">
      <c r="A71" s="15">
        <v>16679</v>
      </c>
      <c r="B71" s="16" t="s">
        <v>30</v>
      </c>
      <c r="C71" s="17">
        <v>43412</v>
      </c>
      <c r="D71" s="16" t="s">
        <v>52</v>
      </c>
      <c r="E71" s="16">
        <v>29</v>
      </c>
      <c r="F71" s="16">
        <v>6481.95</v>
      </c>
      <c r="G71" s="16">
        <v>0.09</v>
      </c>
      <c r="H71" s="16" t="s">
        <v>56</v>
      </c>
      <c r="I71" s="16">
        <v>846.23</v>
      </c>
      <c r="J71" s="16">
        <v>243.98</v>
      </c>
      <c r="K71" s="16">
        <v>43.32</v>
      </c>
      <c r="L71" s="16" t="s">
        <v>111</v>
      </c>
      <c r="M71" s="16" t="s">
        <v>25</v>
      </c>
      <c r="N71" s="16" t="s">
        <v>45</v>
      </c>
      <c r="O71" s="16" t="s">
        <v>32</v>
      </c>
      <c r="P71" s="16" t="s">
        <v>86</v>
      </c>
      <c r="Q71" s="16" t="s">
        <v>59</v>
      </c>
      <c r="R71" s="17">
        <v>43417</v>
      </c>
      <c r="S71" s="18">
        <f>SUM(F71/$A$907)</f>
        <v>3.7152273541674516E-3</v>
      </c>
      <c r="T71" s="1" t="str">
        <f>IF(Table1[[#This Row],[Returns]]="Y","Quality Checked","")</f>
        <v>Quality Checked</v>
      </c>
      <c r="U71" t="str">
        <f>VLOOKUP(Table1[[#This Row],[% Sales]],$B$914:$C$918,2)</f>
        <v>Major Local Control Audit</v>
      </c>
    </row>
    <row r="72" spans="1:21" x14ac:dyDescent="0.2">
      <c r="A72" s="15">
        <v>29284</v>
      </c>
      <c r="B72" s="16" t="s">
        <v>21</v>
      </c>
      <c r="C72" s="17">
        <v>43200</v>
      </c>
      <c r="D72" s="16" t="s">
        <v>55</v>
      </c>
      <c r="E72" s="16">
        <v>20</v>
      </c>
      <c r="F72" s="16">
        <v>6449.0559999999996</v>
      </c>
      <c r="G72" s="16">
        <v>0.01</v>
      </c>
      <c r="H72" s="16" t="s">
        <v>56</v>
      </c>
      <c r="I72" s="16">
        <v>1116.02</v>
      </c>
      <c r="J72" s="16">
        <v>400.98</v>
      </c>
      <c r="K72" s="16">
        <v>42.52</v>
      </c>
      <c r="L72" s="16" t="s">
        <v>351</v>
      </c>
      <c r="M72" s="16" t="s">
        <v>25</v>
      </c>
      <c r="N72" s="16" t="s">
        <v>37</v>
      </c>
      <c r="O72" s="16" t="s">
        <v>32</v>
      </c>
      <c r="P72" s="16" t="s">
        <v>118</v>
      </c>
      <c r="Q72" s="16" t="s">
        <v>80</v>
      </c>
      <c r="R72" s="17">
        <v>43202</v>
      </c>
      <c r="S72" s="18">
        <f>SUM(F72/$A$907)</f>
        <v>3.696373662209324E-3</v>
      </c>
      <c r="T72" s="1" t="str">
        <f>IF(Table1[[#This Row],[Returns]]="Y","Quality Checked","")</f>
        <v/>
      </c>
      <c r="U72" t="str">
        <f>VLOOKUP(Table1[[#This Row],[% Sales]],$B$914:$C$918,2)</f>
        <v>Major Local Control Audit</v>
      </c>
    </row>
    <row r="73" spans="1:21" x14ac:dyDescent="0.2">
      <c r="A73" s="15">
        <v>42309</v>
      </c>
      <c r="B73" s="16" t="s">
        <v>21</v>
      </c>
      <c r="C73" s="17">
        <v>43318</v>
      </c>
      <c r="D73" s="16" t="s">
        <v>52</v>
      </c>
      <c r="E73" s="16">
        <v>38</v>
      </c>
      <c r="F73" s="16">
        <v>6427.2579999999998</v>
      </c>
      <c r="G73" s="16">
        <v>0.08</v>
      </c>
      <c r="H73" s="16" t="s">
        <v>31</v>
      </c>
      <c r="I73" s="16">
        <v>1636.41</v>
      </c>
      <c r="J73" s="16">
        <v>205.99</v>
      </c>
      <c r="K73" s="16">
        <v>2.5</v>
      </c>
      <c r="L73" s="16" t="s">
        <v>143</v>
      </c>
      <c r="M73" s="16" t="s">
        <v>25</v>
      </c>
      <c r="N73" s="16" t="s">
        <v>45</v>
      </c>
      <c r="O73" s="16" t="s">
        <v>38</v>
      </c>
      <c r="P73" s="16" t="s">
        <v>39</v>
      </c>
      <c r="Q73" s="16" t="s">
        <v>40</v>
      </c>
      <c r="R73" s="17">
        <v>43323</v>
      </c>
      <c r="S73" s="18">
        <f>SUM(F73/$A$907)</f>
        <v>3.6838798099170138E-3</v>
      </c>
      <c r="T73" s="1" t="str">
        <f>IF(Table1[[#This Row],[Returns]]="Y","Quality Checked","")</f>
        <v/>
      </c>
      <c r="U73" t="str">
        <f>VLOOKUP(Table1[[#This Row],[% Sales]],$B$914:$C$918,2)</f>
        <v>Major Local Control Audit</v>
      </c>
    </row>
    <row r="74" spans="1:21" x14ac:dyDescent="0.2">
      <c r="A74" s="15">
        <v>37794</v>
      </c>
      <c r="B74" s="16" t="s">
        <v>21</v>
      </c>
      <c r="C74" s="17">
        <v>43183</v>
      </c>
      <c r="D74" s="16" t="s">
        <v>52</v>
      </c>
      <c r="E74" s="16">
        <v>32</v>
      </c>
      <c r="F74" s="16">
        <v>6195.87</v>
      </c>
      <c r="G74" s="16">
        <v>0.03</v>
      </c>
      <c r="H74" s="16" t="s">
        <v>31</v>
      </c>
      <c r="I74" s="16">
        <v>781.03</v>
      </c>
      <c r="J74" s="16">
        <v>193.17</v>
      </c>
      <c r="K74" s="16">
        <v>19.989999999999998</v>
      </c>
      <c r="L74" s="16" t="s">
        <v>391</v>
      </c>
      <c r="M74" s="16" t="s">
        <v>25</v>
      </c>
      <c r="N74" s="16" t="s">
        <v>45</v>
      </c>
      <c r="O74" s="16" t="s">
        <v>27</v>
      </c>
      <c r="P74" s="16" t="s">
        <v>43</v>
      </c>
      <c r="Q74" s="16" t="s">
        <v>40</v>
      </c>
      <c r="R74" s="17">
        <v>43187</v>
      </c>
      <c r="S74" s="18">
        <f>SUM(F74/$A$907)</f>
        <v>3.5512562896760219E-3</v>
      </c>
      <c r="T74" s="1" t="str">
        <f>IF(Table1[[#This Row],[Returns]]="Y","Quality Checked","")</f>
        <v/>
      </c>
      <c r="U74" t="str">
        <f>VLOOKUP(Table1[[#This Row],[% Sales]],$B$914:$C$918,2)</f>
        <v>Major Local Control Audit</v>
      </c>
    </row>
    <row r="75" spans="1:21" x14ac:dyDescent="0.2">
      <c r="A75" s="15">
        <v>41542</v>
      </c>
      <c r="B75" s="16" t="s">
        <v>21</v>
      </c>
      <c r="C75" s="17">
        <v>43369</v>
      </c>
      <c r="D75" s="16" t="s">
        <v>35</v>
      </c>
      <c r="E75" s="16">
        <v>47</v>
      </c>
      <c r="F75" s="16">
        <v>6181.48</v>
      </c>
      <c r="G75" s="16">
        <v>0.03</v>
      </c>
      <c r="H75" s="16" t="s">
        <v>56</v>
      </c>
      <c r="I75" s="16">
        <v>-194.83</v>
      </c>
      <c r="J75" s="16">
        <v>124.49</v>
      </c>
      <c r="K75" s="16">
        <v>51.94</v>
      </c>
      <c r="L75" s="16" t="s">
        <v>356</v>
      </c>
      <c r="M75" s="16" t="s">
        <v>25</v>
      </c>
      <c r="N75" s="16" t="s">
        <v>26</v>
      </c>
      <c r="O75" s="16" t="s">
        <v>32</v>
      </c>
      <c r="P75" s="16" t="s">
        <v>118</v>
      </c>
      <c r="Q75" s="16" t="s">
        <v>80</v>
      </c>
      <c r="R75" s="17">
        <v>43370</v>
      </c>
      <c r="S75" s="18">
        <f>SUM(F75/$A$907)</f>
        <v>3.5430084442550497E-3</v>
      </c>
      <c r="T75" s="1" t="str">
        <f>IF(Table1[[#This Row],[Returns]]="Y","Quality Checked","")</f>
        <v/>
      </c>
      <c r="U75" t="str">
        <f>VLOOKUP(Table1[[#This Row],[% Sales]],$B$914:$C$918,2)</f>
        <v>Major Local Control Audit</v>
      </c>
    </row>
    <row r="76" spans="1:21" x14ac:dyDescent="0.2">
      <c r="A76" s="15">
        <v>3492</v>
      </c>
      <c r="B76" s="16" t="s">
        <v>21</v>
      </c>
      <c r="C76" s="17">
        <v>43427</v>
      </c>
      <c r="D76" s="16" t="s">
        <v>52</v>
      </c>
      <c r="E76" s="16">
        <v>49</v>
      </c>
      <c r="F76" s="16">
        <v>6177.53</v>
      </c>
      <c r="G76" s="16">
        <v>3.6</v>
      </c>
      <c r="H76" s="16" t="s">
        <v>56</v>
      </c>
      <c r="I76" s="16">
        <v>-1195.1199999999999</v>
      </c>
      <c r="J76" s="16">
        <v>130.97999999999999</v>
      </c>
      <c r="K76" s="16">
        <v>54.74</v>
      </c>
      <c r="L76" s="16" t="s">
        <v>102</v>
      </c>
      <c r="M76" s="16" t="s">
        <v>25</v>
      </c>
      <c r="N76" s="16" t="s">
        <v>26</v>
      </c>
      <c r="O76" s="16" t="s">
        <v>32</v>
      </c>
      <c r="P76" s="16" t="s">
        <v>79</v>
      </c>
      <c r="Q76" s="16" t="s">
        <v>80</v>
      </c>
      <c r="R76" s="17">
        <v>43427</v>
      </c>
      <c r="S76" s="18">
        <f>SUM(F76/$A$907)</f>
        <v>3.5407444422110718E-3</v>
      </c>
      <c r="T76" s="1" t="str">
        <f>IF(Table1[[#This Row],[Returns]]="Y","Quality Checked","")</f>
        <v/>
      </c>
      <c r="U76" t="str">
        <f>VLOOKUP(Table1[[#This Row],[% Sales]],$B$914:$C$918,2)</f>
        <v>Major Local Control Audit</v>
      </c>
    </row>
    <row r="77" spans="1:21" x14ac:dyDescent="0.2">
      <c r="A77" s="15">
        <v>45824</v>
      </c>
      <c r="B77" s="16" t="s">
        <v>21</v>
      </c>
      <c r="C77" s="17">
        <v>43440</v>
      </c>
      <c r="D77" s="16" t="s">
        <v>22</v>
      </c>
      <c r="E77" s="16">
        <v>44</v>
      </c>
      <c r="F77" s="16">
        <v>6123.48</v>
      </c>
      <c r="G77" s="16">
        <v>0.08</v>
      </c>
      <c r="H77" s="16" t="s">
        <v>31</v>
      </c>
      <c r="I77" s="16">
        <v>1232.79</v>
      </c>
      <c r="J77" s="16">
        <v>140.81</v>
      </c>
      <c r="K77" s="16">
        <v>24.49</v>
      </c>
      <c r="L77" s="16" t="s">
        <v>65</v>
      </c>
      <c r="M77" s="16" t="s">
        <v>54</v>
      </c>
      <c r="N77" s="16" t="s">
        <v>64</v>
      </c>
      <c r="O77" s="16" t="s">
        <v>32</v>
      </c>
      <c r="P77" s="16" t="s">
        <v>86</v>
      </c>
      <c r="Q77" s="16" t="s">
        <v>76</v>
      </c>
      <c r="R77" s="17">
        <v>43442</v>
      </c>
      <c r="S77" s="18">
        <f>SUM(F77/$A$907)</f>
        <v>3.5097648699384146E-3</v>
      </c>
      <c r="T77" s="1" t="str">
        <f>IF(Table1[[#This Row],[Returns]]="Y","Quality Checked","")</f>
        <v/>
      </c>
      <c r="U77" t="str">
        <f>VLOOKUP(Table1[[#This Row],[% Sales]],$B$914:$C$918,2)</f>
        <v>Major Local Control Audit</v>
      </c>
    </row>
    <row r="78" spans="1:21" x14ac:dyDescent="0.2">
      <c r="A78" s="15">
        <v>11686</v>
      </c>
      <c r="B78" s="16" t="s">
        <v>21</v>
      </c>
      <c r="C78" s="17">
        <v>43127</v>
      </c>
      <c r="D78" s="16" t="s">
        <v>22</v>
      </c>
      <c r="E78" s="16">
        <v>38</v>
      </c>
      <c r="F78" s="16">
        <v>6121.1985000000004</v>
      </c>
      <c r="G78" s="16">
        <v>0.08</v>
      </c>
      <c r="H78" s="16" t="s">
        <v>31</v>
      </c>
      <c r="I78" s="16">
        <v>1312.34</v>
      </c>
      <c r="J78" s="16">
        <v>205.99</v>
      </c>
      <c r="K78" s="16">
        <v>2.5</v>
      </c>
      <c r="L78" s="16" t="s">
        <v>200</v>
      </c>
      <c r="M78" s="16" t="s">
        <v>54</v>
      </c>
      <c r="N78" s="16" t="s">
        <v>37</v>
      </c>
      <c r="O78" s="16" t="s">
        <v>38</v>
      </c>
      <c r="P78" s="16" t="s">
        <v>39</v>
      </c>
      <c r="Q78" s="16" t="s">
        <v>40</v>
      </c>
      <c r="R78" s="17">
        <v>43128</v>
      </c>
      <c r="S78" s="18">
        <f>SUM(F78/$A$907)</f>
        <v>3.508457193821115E-3</v>
      </c>
      <c r="T78" s="1" t="str">
        <f>IF(Table1[[#This Row],[Returns]]="Y","Quality Checked","")</f>
        <v/>
      </c>
      <c r="U78" t="str">
        <f>VLOOKUP(Table1[[#This Row],[% Sales]],$B$914:$C$918,2)</f>
        <v>Major Local Control Audit</v>
      </c>
    </row>
    <row r="79" spans="1:21" x14ac:dyDescent="0.2">
      <c r="A79" s="15">
        <v>26567</v>
      </c>
      <c r="B79" s="16" t="s">
        <v>21</v>
      </c>
      <c r="C79" s="17">
        <v>43347</v>
      </c>
      <c r="D79" s="16" t="s">
        <v>49</v>
      </c>
      <c r="E79" s="16">
        <v>48</v>
      </c>
      <c r="F79" s="16">
        <v>6109.817</v>
      </c>
      <c r="G79" s="16">
        <v>0.04</v>
      </c>
      <c r="H79" s="16" t="s">
        <v>31</v>
      </c>
      <c r="I79" s="16">
        <v>1374.95</v>
      </c>
      <c r="J79" s="16">
        <v>155.99</v>
      </c>
      <c r="K79" s="16">
        <v>8.08</v>
      </c>
      <c r="L79" s="16" t="s">
        <v>165</v>
      </c>
      <c r="M79" s="16" t="s">
        <v>166</v>
      </c>
      <c r="N79" s="16" t="s">
        <v>26</v>
      </c>
      <c r="O79" s="16" t="s">
        <v>38</v>
      </c>
      <c r="P79" s="16" t="s">
        <v>39</v>
      </c>
      <c r="Q79" s="16" t="s">
        <v>40</v>
      </c>
      <c r="R79" s="17">
        <v>43348</v>
      </c>
      <c r="S79" s="18">
        <f>SUM(F79/$A$907)</f>
        <v>3.5019337155265495E-3</v>
      </c>
      <c r="T79" s="1" t="str">
        <f>IF(Table1[[#This Row],[Returns]]="Y","Quality Checked","")</f>
        <v/>
      </c>
      <c r="U79" t="str">
        <f>VLOOKUP(Table1[[#This Row],[% Sales]],$B$914:$C$918,2)</f>
        <v>Major Local Control Audit</v>
      </c>
    </row>
    <row r="80" spans="1:21" x14ac:dyDescent="0.2">
      <c r="A80" s="15">
        <v>14400</v>
      </c>
      <c r="B80" s="16" t="s">
        <v>21</v>
      </c>
      <c r="C80" s="17">
        <v>43135</v>
      </c>
      <c r="D80" s="16" t="s">
        <v>55</v>
      </c>
      <c r="E80" s="16">
        <v>43</v>
      </c>
      <c r="F80" s="16">
        <v>6089.05</v>
      </c>
      <c r="G80" s="16">
        <v>0.08</v>
      </c>
      <c r="H80" s="16" t="s">
        <v>56</v>
      </c>
      <c r="I80" s="16">
        <v>-2110.56</v>
      </c>
      <c r="J80" s="16">
        <v>146.05000000000001</v>
      </c>
      <c r="K80" s="16">
        <v>80.2</v>
      </c>
      <c r="L80" s="16" t="s">
        <v>230</v>
      </c>
      <c r="M80" s="16" t="s">
        <v>25</v>
      </c>
      <c r="N80" s="16" t="s">
        <v>37</v>
      </c>
      <c r="O80" s="16" t="s">
        <v>32</v>
      </c>
      <c r="P80" s="16" t="s">
        <v>118</v>
      </c>
      <c r="Q80" s="16" t="s">
        <v>80</v>
      </c>
      <c r="R80" s="17">
        <v>43136</v>
      </c>
      <c r="S80" s="18">
        <f>SUM(F80/$A$907)</f>
        <v>3.490030796425971E-3</v>
      </c>
      <c r="T80" s="1" t="str">
        <f>IF(Table1[[#This Row],[Returns]]="Y","Quality Checked","")</f>
        <v/>
      </c>
      <c r="U80" t="str">
        <f>VLOOKUP(Table1[[#This Row],[% Sales]],$B$914:$C$918,2)</f>
        <v>Major Local Control Audit</v>
      </c>
    </row>
    <row r="81" spans="1:21" x14ac:dyDescent="0.2">
      <c r="A81" s="15">
        <v>29410</v>
      </c>
      <c r="B81" s="16" t="s">
        <v>30</v>
      </c>
      <c r="C81" s="17">
        <v>43360</v>
      </c>
      <c r="D81" s="16" t="s">
        <v>49</v>
      </c>
      <c r="E81" s="16">
        <v>36</v>
      </c>
      <c r="F81" s="16">
        <v>6057.27</v>
      </c>
      <c r="G81" s="16">
        <v>0</v>
      </c>
      <c r="H81" s="16" t="s">
        <v>31</v>
      </c>
      <c r="I81" s="16">
        <v>1585.5</v>
      </c>
      <c r="J81" s="16">
        <v>195.99</v>
      </c>
      <c r="K81" s="16">
        <v>4.2</v>
      </c>
      <c r="L81" s="16" t="s">
        <v>277</v>
      </c>
      <c r="M81" s="16" t="s">
        <v>54</v>
      </c>
      <c r="N81" s="16" t="s">
        <v>26</v>
      </c>
      <c r="O81" s="16" t="s">
        <v>38</v>
      </c>
      <c r="P81" s="16" t="s">
        <v>39</v>
      </c>
      <c r="Q81" s="16" t="s">
        <v>40</v>
      </c>
      <c r="R81" s="17">
        <v>43362</v>
      </c>
      <c r="S81" s="18">
        <f>SUM(F81/$A$907)</f>
        <v>3.4718156103607529E-3</v>
      </c>
      <c r="T81" s="1" t="str">
        <f>IF(Table1[[#This Row],[Returns]]="Y","Quality Checked","")</f>
        <v>Quality Checked</v>
      </c>
      <c r="U81" t="str">
        <f>VLOOKUP(Table1[[#This Row],[% Sales]],$B$914:$C$918,2)</f>
        <v>Major Local Control Audit</v>
      </c>
    </row>
    <row r="82" spans="1:21" x14ac:dyDescent="0.2">
      <c r="A82" s="15">
        <v>2144</v>
      </c>
      <c r="B82" s="16" t="s">
        <v>21</v>
      </c>
      <c r="C82" s="17">
        <v>43187</v>
      </c>
      <c r="D82" s="16" t="s">
        <v>55</v>
      </c>
      <c r="E82" s="16">
        <v>40</v>
      </c>
      <c r="F82" s="16">
        <v>5945.3675000000003</v>
      </c>
      <c r="G82" s="16">
        <v>2.08</v>
      </c>
      <c r="H82" s="16" t="s">
        <v>31</v>
      </c>
      <c r="I82" s="16">
        <v>1585.48</v>
      </c>
      <c r="J82" s="16">
        <v>175.99</v>
      </c>
      <c r="K82" s="16">
        <v>4.99</v>
      </c>
      <c r="L82" s="16" t="s">
        <v>24</v>
      </c>
      <c r="M82" s="16" t="s">
        <v>25</v>
      </c>
      <c r="N82" s="16" t="s">
        <v>26</v>
      </c>
      <c r="O82" s="16" t="s">
        <v>38</v>
      </c>
      <c r="P82" s="16" t="s">
        <v>39</v>
      </c>
      <c r="Q82" s="16" t="s">
        <v>40</v>
      </c>
      <c r="R82" s="17">
        <v>43187</v>
      </c>
      <c r="S82" s="18">
        <f>SUM(F82/$A$907)</f>
        <v>3.4076770056199381E-3</v>
      </c>
      <c r="T82" s="1" t="str">
        <f>IF(Table1[[#This Row],[Returns]]="Y","Quality Checked","")</f>
        <v/>
      </c>
      <c r="U82" t="str">
        <f>VLOOKUP(Table1[[#This Row],[% Sales]],$B$914:$C$918,2)</f>
        <v>Major Local Control Audit</v>
      </c>
    </row>
    <row r="83" spans="1:21" x14ac:dyDescent="0.2">
      <c r="A83" s="15">
        <v>24644</v>
      </c>
      <c r="B83" s="16" t="s">
        <v>21</v>
      </c>
      <c r="C83" s="17">
        <v>43309</v>
      </c>
      <c r="D83" s="16" t="s">
        <v>49</v>
      </c>
      <c r="E83" s="16">
        <v>46</v>
      </c>
      <c r="F83" s="16">
        <v>5897.47</v>
      </c>
      <c r="G83" s="16">
        <v>0</v>
      </c>
      <c r="H83" s="16" t="s">
        <v>56</v>
      </c>
      <c r="I83" s="16">
        <v>-1764.29</v>
      </c>
      <c r="J83" s="16">
        <v>122.99</v>
      </c>
      <c r="K83" s="16">
        <v>70.2</v>
      </c>
      <c r="L83" s="16" t="s">
        <v>159</v>
      </c>
      <c r="M83" s="16" t="s">
        <v>63</v>
      </c>
      <c r="N83" s="16" t="s">
        <v>26</v>
      </c>
      <c r="O83" s="16" t="s">
        <v>32</v>
      </c>
      <c r="P83" s="16" t="s">
        <v>86</v>
      </c>
      <c r="Q83" s="16" t="s">
        <v>59</v>
      </c>
      <c r="R83" s="17">
        <v>43310</v>
      </c>
      <c r="S83" s="18">
        <f>SUM(F83/$A$907)</f>
        <v>3.3802238314676793E-3</v>
      </c>
      <c r="T83" s="1" t="str">
        <f>IF(Table1[[#This Row],[Returns]]="Y","Quality Checked","")</f>
        <v/>
      </c>
      <c r="U83" t="str">
        <f>VLOOKUP(Table1[[#This Row],[% Sales]],$B$914:$C$918,2)</f>
        <v>Major Local Control Audit</v>
      </c>
    </row>
    <row r="84" spans="1:21" x14ac:dyDescent="0.2">
      <c r="A84" s="15">
        <v>10886</v>
      </c>
      <c r="B84" s="16" t="s">
        <v>21</v>
      </c>
      <c r="C84" s="17">
        <v>43335</v>
      </c>
      <c r="D84" s="16" t="s">
        <v>49</v>
      </c>
      <c r="E84" s="16">
        <v>47</v>
      </c>
      <c r="F84" s="16">
        <v>5750.94</v>
      </c>
      <c r="G84" s="16">
        <v>0.01</v>
      </c>
      <c r="H84" s="16" t="s">
        <v>56</v>
      </c>
      <c r="I84" s="16">
        <v>432.98</v>
      </c>
      <c r="J84" s="16">
        <v>119.99</v>
      </c>
      <c r="K84" s="16">
        <v>56.14</v>
      </c>
      <c r="L84" s="16" t="s">
        <v>87</v>
      </c>
      <c r="M84" s="16" t="s">
        <v>63</v>
      </c>
      <c r="N84" s="16" t="s">
        <v>26</v>
      </c>
      <c r="O84" s="16" t="s">
        <v>38</v>
      </c>
      <c r="P84" s="16" t="s">
        <v>58</v>
      </c>
      <c r="Q84" s="16" t="s">
        <v>80</v>
      </c>
      <c r="R84" s="17">
        <v>43336</v>
      </c>
      <c r="S84" s="18">
        <f>SUM(F84/$A$907)</f>
        <v>3.2962379531122216E-3</v>
      </c>
      <c r="T84" s="1" t="str">
        <f>IF(Table1[[#This Row],[Returns]]="Y","Quality Checked","")</f>
        <v/>
      </c>
      <c r="U84" t="str">
        <f>VLOOKUP(Table1[[#This Row],[% Sales]],$B$914:$C$918,2)</f>
        <v>Major Local Control Audit</v>
      </c>
    </row>
    <row r="85" spans="1:21" x14ac:dyDescent="0.2">
      <c r="A85" s="15">
        <v>1411</v>
      </c>
      <c r="B85" s="16" t="s">
        <v>21</v>
      </c>
      <c r="C85" s="17">
        <v>43454</v>
      </c>
      <c r="D85" s="16" t="s">
        <v>35</v>
      </c>
      <c r="E85" s="16">
        <v>39</v>
      </c>
      <c r="F85" s="16">
        <v>5748.2</v>
      </c>
      <c r="G85" s="16">
        <v>0.09</v>
      </c>
      <c r="H85" s="16" t="s">
        <v>56</v>
      </c>
      <c r="I85" s="16">
        <v>-459.86</v>
      </c>
      <c r="J85" s="16">
        <v>160.97999999999999</v>
      </c>
      <c r="K85" s="16">
        <v>35.020000000000003</v>
      </c>
      <c r="L85" s="16" t="s">
        <v>78</v>
      </c>
      <c r="M85" s="16" t="s">
        <v>63</v>
      </c>
      <c r="N85" s="16" t="s">
        <v>45</v>
      </c>
      <c r="O85" s="16" t="s">
        <v>32</v>
      </c>
      <c r="P85" s="16" t="s">
        <v>79</v>
      </c>
      <c r="Q85" s="16" t="s">
        <v>80</v>
      </c>
      <c r="R85" s="17">
        <v>43455</v>
      </c>
      <c r="S85" s="18">
        <f>SUM(F85/$A$907)</f>
        <v>3.2946674808082979E-3</v>
      </c>
      <c r="T85" s="1" t="str">
        <f>IF(Table1[[#This Row],[Returns]]="Y","Quality Checked","")</f>
        <v/>
      </c>
      <c r="U85" t="str">
        <f>VLOOKUP(Table1[[#This Row],[% Sales]],$B$914:$C$918,2)</f>
        <v>Major Local Control Audit</v>
      </c>
    </row>
    <row r="86" spans="1:21" x14ac:dyDescent="0.2">
      <c r="A86" s="15">
        <v>20706</v>
      </c>
      <c r="B86" s="16" t="s">
        <v>21</v>
      </c>
      <c r="C86" s="17">
        <v>43293</v>
      </c>
      <c r="D86" s="16" t="s">
        <v>35</v>
      </c>
      <c r="E86" s="16">
        <v>41</v>
      </c>
      <c r="F86" s="16">
        <v>5583.27</v>
      </c>
      <c r="G86" s="16">
        <v>0.04</v>
      </c>
      <c r="H86" s="16" t="s">
        <v>23</v>
      </c>
      <c r="I86" s="16">
        <v>1539.59</v>
      </c>
      <c r="J86" s="16">
        <v>136.97999999999999</v>
      </c>
      <c r="K86" s="16">
        <v>24.49</v>
      </c>
      <c r="L86" s="16" t="s">
        <v>151</v>
      </c>
      <c r="M86" s="16" t="s">
        <v>25</v>
      </c>
      <c r="N86" s="16" t="s">
        <v>37</v>
      </c>
      <c r="O86" s="16" t="s">
        <v>32</v>
      </c>
      <c r="P86" s="16" t="s">
        <v>33</v>
      </c>
      <c r="Q86" s="16" t="s">
        <v>76</v>
      </c>
      <c r="R86" s="17">
        <v>43295</v>
      </c>
      <c r="S86" s="18">
        <f>SUM(F86/$A$907)</f>
        <v>3.2001353650834255E-3</v>
      </c>
      <c r="T86" s="1" t="str">
        <f>IF(Table1[[#This Row],[Returns]]="Y","Quality Checked","")</f>
        <v/>
      </c>
      <c r="U86" t="str">
        <f>VLOOKUP(Table1[[#This Row],[% Sales]],$B$914:$C$918,2)</f>
        <v>Major Local Control Audit</v>
      </c>
    </row>
    <row r="87" spans="1:21" x14ac:dyDescent="0.2">
      <c r="A87" s="15">
        <v>38503</v>
      </c>
      <c r="B87" s="16" t="s">
        <v>21</v>
      </c>
      <c r="C87" s="17">
        <v>43225</v>
      </c>
      <c r="D87" s="16" t="s">
        <v>52</v>
      </c>
      <c r="E87" s="16">
        <v>47</v>
      </c>
      <c r="F87" s="16">
        <v>5567.79</v>
      </c>
      <c r="G87" s="16">
        <v>0.04</v>
      </c>
      <c r="H87" s="16" t="s">
        <v>31</v>
      </c>
      <c r="I87" s="16">
        <v>1726.66</v>
      </c>
      <c r="J87" s="16">
        <v>120.98</v>
      </c>
      <c r="K87" s="16">
        <v>3.99</v>
      </c>
      <c r="L87" s="16" t="s">
        <v>182</v>
      </c>
      <c r="M87" s="16" t="s">
        <v>54</v>
      </c>
      <c r="N87" s="16" t="s">
        <v>26</v>
      </c>
      <c r="O87" s="16" t="s">
        <v>27</v>
      </c>
      <c r="P87" s="16" t="s">
        <v>46</v>
      </c>
      <c r="Q87" s="16" t="s">
        <v>40</v>
      </c>
      <c r="R87" s="17">
        <v>43225</v>
      </c>
      <c r="S87" s="18">
        <f>SUM(F87/$A$907)</f>
        <v>3.1912627697313302E-3</v>
      </c>
      <c r="T87" s="1" t="str">
        <f>IF(Table1[[#This Row],[Returns]]="Y","Quality Checked","")</f>
        <v/>
      </c>
      <c r="U87" t="str">
        <f>VLOOKUP(Table1[[#This Row],[% Sales]],$B$914:$C$918,2)</f>
        <v>Major Local Control Audit</v>
      </c>
    </row>
    <row r="88" spans="1:21" x14ac:dyDescent="0.2">
      <c r="A88" s="15">
        <v>6241</v>
      </c>
      <c r="B88" s="16" t="s">
        <v>30</v>
      </c>
      <c r="C88" s="17">
        <v>43463</v>
      </c>
      <c r="D88" s="16" t="s">
        <v>52</v>
      </c>
      <c r="E88" s="16">
        <v>29</v>
      </c>
      <c r="F88" s="16">
        <v>5433.0895</v>
      </c>
      <c r="G88" s="16">
        <v>0</v>
      </c>
      <c r="H88" s="16" t="s">
        <v>31</v>
      </c>
      <c r="I88" s="16">
        <v>1365.28</v>
      </c>
      <c r="J88" s="16">
        <v>205.99</v>
      </c>
      <c r="K88" s="16">
        <v>8.99</v>
      </c>
      <c r="L88" s="16" t="s">
        <v>132</v>
      </c>
      <c r="M88" s="16" t="s">
        <v>25</v>
      </c>
      <c r="N88" s="16" t="s">
        <v>45</v>
      </c>
      <c r="O88" s="16" t="s">
        <v>38</v>
      </c>
      <c r="P88" s="16" t="s">
        <v>39</v>
      </c>
      <c r="Q88" s="16" t="s">
        <v>40</v>
      </c>
      <c r="R88" s="17">
        <v>42006</v>
      </c>
      <c r="S88" s="18">
        <f>SUM(F88/$A$907)</f>
        <v>3.1140571476237803E-3</v>
      </c>
      <c r="T88" s="1" t="str">
        <f>IF(Table1[[#This Row],[Returns]]="Y","Quality Checked","")</f>
        <v>Quality Checked</v>
      </c>
      <c r="U88" t="str">
        <f>VLOOKUP(Table1[[#This Row],[% Sales]],$B$914:$C$918,2)</f>
        <v>Major Local Control Audit</v>
      </c>
    </row>
    <row r="89" spans="1:21" x14ac:dyDescent="0.2">
      <c r="A89" s="15">
        <v>9894</v>
      </c>
      <c r="B89" s="16" t="s">
        <v>21</v>
      </c>
      <c r="C89" s="17">
        <v>43177</v>
      </c>
      <c r="D89" s="16" t="s">
        <v>35</v>
      </c>
      <c r="E89" s="16">
        <v>16</v>
      </c>
      <c r="F89" s="16">
        <v>5403.75</v>
      </c>
      <c r="G89" s="16">
        <v>0.08</v>
      </c>
      <c r="H89" s="16" t="s">
        <v>56</v>
      </c>
      <c r="I89" s="16">
        <v>103.83</v>
      </c>
      <c r="J89" s="16">
        <v>355.98</v>
      </c>
      <c r="K89" s="16">
        <v>58.92</v>
      </c>
      <c r="L89" s="16" t="s">
        <v>127</v>
      </c>
      <c r="M89" s="16" t="s">
        <v>63</v>
      </c>
      <c r="N89" s="16" t="s">
        <v>45</v>
      </c>
      <c r="O89" s="16" t="s">
        <v>32</v>
      </c>
      <c r="P89" s="16" t="s">
        <v>86</v>
      </c>
      <c r="Q89" s="16" t="s">
        <v>59</v>
      </c>
      <c r="R89" s="17">
        <v>43179</v>
      </c>
      <c r="S89" s="18">
        <f>SUM(F89/$A$907)</f>
        <v>3.0972407709226957E-3</v>
      </c>
      <c r="T89" s="1" t="str">
        <f>IF(Table1[[#This Row],[Returns]]="Y","Quality Checked","")</f>
        <v/>
      </c>
      <c r="U89" t="str">
        <f>VLOOKUP(Table1[[#This Row],[% Sales]],$B$914:$C$918,2)</f>
        <v>Major Local Control Audit</v>
      </c>
    </row>
    <row r="90" spans="1:21" x14ac:dyDescent="0.2">
      <c r="A90" s="15">
        <v>18753</v>
      </c>
      <c r="B90" s="16" t="s">
        <v>30</v>
      </c>
      <c r="C90" s="17">
        <v>43312</v>
      </c>
      <c r="D90" s="16" t="s">
        <v>55</v>
      </c>
      <c r="E90" s="16">
        <v>33</v>
      </c>
      <c r="F90" s="16">
        <v>5394.4</v>
      </c>
      <c r="G90" s="16">
        <v>0.01</v>
      </c>
      <c r="H90" s="16" t="s">
        <v>56</v>
      </c>
      <c r="I90" s="16">
        <v>788.79</v>
      </c>
      <c r="J90" s="16">
        <v>160.97999999999999</v>
      </c>
      <c r="K90" s="16">
        <v>30</v>
      </c>
      <c r="L90" s="16" t="s">
        <v>108</v>
      </c>
      <c r="M90" s="16" t="s">
        <v>54</v>
      </c>
      <c r="N90" s="16" t="s">
        <v>26</v>
      </c>
      <c r="O90" s="16" t="s">
        <v>32</v>
      </c>
      <c r="P90" s="16" t="s">
        <v>86</v>
      </c>
      <c r="Q90" s="16" t="s">
        <v>59</v>
      </c>
      <c r="R90" s="17">
        <v>43314</v>
      </c>
      <c r="S90" s="18">
        <f>SUM(F90/$A$907)</f>
        <v>3.0918816774768241E-3</v>
      </c>
      <c r="T90" s="1" t="str">
        <f>IF(Table1[[#This Row],[Returns]]="Y","Quality Checked","")</f>
        <v>Quality Checked</v>
      </c>
      <c r="U90" t="str">
        <f>VLOOKUP(Table1[[#This Row],[% Sales]],$B$914:$C$918,2)</f>
        <v>Major Local Control Audit</v>
      </c>
    </row>
    <row r="91" spans="1:21" x14ac:dyDescent="0.2">
      <c r="A91" s="15">
        <v>9923</v>
      </c>
      <c r="B91" s="16" t="s">
        <v>30</v>
      </c>
      <c r="C91" s="17">
        <v>43378</v>
      </c>
      <c r="D91" s="16" t="s">
        <v>35</v>
      </c>
      <c r="E91" s="16">
        <v>14</v>
      </c>
      <c r="F91" s="16">
        <v>5388.8</v>
      </c>
      <c r="G91" s="16">
        <v>0.03</v>
      </c>
      <c r="H91" s="16" t="s">
        <v>56</v>
      </c>
      <c r="I91" s="16">
        <v>-115.08</v>
      </c>
      <c r="J91" s="16">
        <v>370.98</v>
      </c>
      <c r="K91" s="16">
        <v>99</v>
      </c>
      <c r="L91" s="16" t="s">
        <v>173</v>
      </c>
      <c r="M91" s="16" t="s">
        <v>63</v>
      </c>
      <c r="N91" s="16" t="s">
        <v>26</v>
      </c>
      <c r="O91" s="16" t="s">
        <v>27</v>
      </c>
      <c r="P91" s="16" t="s">
        <v>43</v>
      </c>
      <c r="Q91" s="16" t="s">
        <v>59</v>
      </c>
      <c r="R91" s="17">
        <v>43379</v>
      </c>
      <c r="S91" s="18">
        <f>SUM(F91/$A$907)</f>
        <v>3.0886719530600461E-3</v>
      </c>
      <c r="T91" s="1" t="str">
        <f>IF(Table1[[#This Row],[Returns]]="Y","Quality Checked","")</f>
        <v>Quality Checked</v>
      </c>
      <c r="U91" t="str">
        <f>VLOOKUP(Table1[[#This Row],[% Sales]],$B$914:$C$918,2)</f>
        <v>Major Local Control Audit</v>
      </c>
    </row>
    <row r="92" spans="1:21" x14ac:dyDescent="0.2">
      <c r="A92" s="15">
        <v>32420</v>
      </c>
      <c r="B92" s="16" t="s">
        <v>21</v>
      </c>
      <c r="C92" s="17">
        <v>43310</v>
      </c>
      <c r="D92" s="16" t="s">
        <v>55</v>
      </c>
      <c r="E92" s="16">
        <v>19</v>
      </c>
      <c r="F92" s="16">
        <v>5369.46</v>
      </c>
      <c r="G92" s="16">
        <v>7.0000000000000007E-2</v>
      </c>
      <c r="H92" s="16" t="s">
        <v>56</v>
      </c>
      <c r="I92" s="16">
        <v>-439.62</v>
      </c>
      <c r="J92" s="16">
        <v>280.98</v>
      </c>
      <c r="K92" s="16">
        <v>57</v>
      </c>
      <c r="L92" s="16" t="s">
        <v>95</v>
      </c>
      <c r="M92" s="16" t="s">
        <v>63</v>
      </c>
      <c r="N92" s="16" t="s">
        <v>64</v>
      </c>
      <c r="O92" s="16" t="s">
        <v>32</v>
      </c>
      <c r="P92" s="16" t="s">
        <v>86</v>
      </c>
      <c r="Q92" s="16" t="s">
        <v>59</v>
      </c>
      <c r="R92" s="17">
        <v>43312</v>
      </c>
      <c r="S92" s="18">
        <f>SUM(F92/$A$907)</f>
        <v>3.0775869405206715E-3</v>
      </c>
      <c r="T92" s="1" t="str">
        <f>IF(Table1[[#This Row],[Returns]]="Y","Quality Checked","")</f>
        <v/>
      </c>
      <c r="U92" t="str">
        <f>VLOOKUP(Table1[[#This Row],[% Sales]],$B$914:$C$918,2)</f>
        <v>Major Local Control Audit</v>
      </c>
    </row>
    <row r="93" spans="1:21" x14ac:dyDescent="0.2">
      <c r="A93" s="15">
        <v>41636</v>
      </c>
      <c r="B93" s="16" t="s">
        <v>21</v>
      </c>
      <c r="C93" s="17">
        <v>43326</v>
      </c>
      <c r="D93" s="16" t="s">
        <v>49</v>
      </c>
      <c r="E93" s="16">
        <v>47</v>
      </c>
      <c r="F93" s="16">
        <v>5294.48</v>
      </c>
      <c r="G93" s="16">
        <v>0.03</v>
      </c>
      <c r="H93" s="16" t="s">
        <v>31</v>
      </c>
      <c r="I93" s="16">
        <v>1521.31</v>
      </c>
      <c r="J93" s="16">
        <v>107.53</v>
      </c>
      <c r="K93" s="16">
        <v>5.81</v>
      </c>
      <c r="L93" s="16" t="s">
        <v>409</v>
      </c>
      <c r="M93" s="16" t="s">
        <v>25</v>
      </c>
      <c r="N93" s="16" t="s">
        <v>37</v>
      </c>
      <c r="O93" s="16" t="s">
        <v>32</v>
      </c>
      <c r="P93" s="16" t="s">
        <v>33</v>
      </c>
      <c r="Q93" s="16" t="s">
        <v>74</v>
      </c>
      <c r="R93" s="17">
        <v>43327</v>
      </c>
      <c r="S93" s="18">
        <f>SUM(F93/$A$907)</f>
        <v>3.0346110232403038E-3</v>
      </c>
      <c r="T93" s="1" t="str">
        <f>IF(Table1[[#This Row],[Returns]]="Y","Quality Checked","")</f>
        <v/>
      </c>
      <c r="U93" t="str">
        <f>VLOOKUP(Table1[[#This Row],[% Sales]],$B$914:$C$918,2)</f>
        <v>Major Local Control Audit</v>
      </c>
    </row>
    <row r="94" spans="1:21" x14ac:dyDescent="0.2">
      <c r="A94" s="15">
        <v>22208</v>
      </c>
      <c r="B94" s="16" t="s">
        <v>21</v>
      </c>
      <c r="C94" s="17">
        <v>43386</v>
      </c>
      <c r="D94" s="16" t="s">
        <v>35</v>
      </c>
      <c r="E94" s="16">
        <v>50</v>
      </c>
      <c r="F94" s="16">
        <v>5271.0455000000002</v>
      </c>
      <c r="G94" s="16">
        <v>0.18</v>
      </c>
      <c r="H94" s="16" t="s">
        <v>31</v>
      </c>
      <c r="I94" s="16">
        <v>1379.76</v>
      </c>
      <c r="J94" s="16">
        <v>125.99</v>
      </c>
      <c r="K94" s="16">
        <v>7.69</v>
      </c>
      <c r="L94" s="16" t="s">
        <v>305</v>
      </c>
      <c r="M94" s="16" t="s">
        <v>54</v>
      </c>
      <c r="N94" s="16" t="s">
        <v>37</v>
      </c>
      <c r="O94" s="16" t="s">
        <v>38</v>
      </c>
      <c r="P94" s="16" t="s">
        <v>39</v>
      </c>
      <c r="Q94" s="16" t="s">
        <v>40</v>
      </c>
      <c r="R94" s="17">
        <v>43388</v>
      </c>
      <c r="S94" s="18">
        <f>SUM(F94/$A$907)</f>
        <v>3.0211791863036979E-3</v>
      </c>
      <c r="T94" s="1" t="str">
        <f>IF(Table1[[#This Row],[Returns]]="Y","Quality Checked","")</f>
        <v/>
      </c>
      <c r="U94" t="str">
        <f>VLOOKUP(Table1[[#This Row],[% Sales]],$B$914:$C$918,2)</f>
        <v>Major Local Control Audit</v>
      </c>
    </row>
    <row r="95" spans="1:21" x14ac:dyDescent="0.2">
      <c r="A95" s="15">
        <v>5760</v>
      </c>
      <c r="B95" s="16" t="s">
        <v>21</v>
      </c>
      <c r="C95" s="17">
        <v>43244</v>
      </c>
      <c r="D95" s="16" t="s">
        <v>22</v>
      </c>
      <c r="E95" s="16">
        <v>34</v>
      </c>
      <c r="F95" s="16">
        <v>5261.73</v>
      </c>
      <c r="G95" s="16">
        <v>0.05</v>
      </c>
      <c r="H95" s="16" t="s">
        <v>56</v>
      </c>
      <c r="I95" s="16">
        <v>650.29999999999995</v>
      </c>
      <c r="J95" s="16">
        <v>150.97999999999999</v>
      </c>
      <c r="K95" s="16">
        <v>43.71</v>
      </c>
      <c r="L95" s="16" t="s">
        <v>124</v>
      </c>
      <c r="M95" s="16" t="s">
        <v>54</v>
      </c>
      <c r="N95" s="16" t="s">
        <v>37</v>
      </c>
      <c r="O95" s="16" t="s">
        <v>32</v>
      </c>
      <c r="P95" s="16" t="s">
        <v>86</v>
      </c>
      <c r="Q95" s="16" t="s">
        <v>59</v>
      </c>
      <c r="R95" s="17">
        <v>43245</v>
      </c>
      <c r="S95" s="18">
        <f>SUM(F95/$A$907)</f>
        <v>3.0158398670528937E-3</v>
      </c>
      <c r="T95" s="1" t="str">
        <f>IF(Table1[[#This Row],[Returns]]="Y","Quality Checked","")</f>
        <v/>
      </c>
      <c r="U95" t="str">
        <f>VLOOKUP(Table1[[#This Row],[% Sales]],$B$914:$C$918,2)</f>
        <v>Major Local Control Audit</v>
      </c>
    </row>
    <row r="96" spans="1:21" x14ac:dyDescent="0.2">
      <c r="A96" s="15">
        <v>32869</v>
      </c>
      <c r="B96" s="16" t="s">
        <v>21</v>
      </c>
      <c r="C96" s="17">
        <v>43186</v>
      </c>
      <c r="D96" s="16" t="s">
        <v>55</v>
      </c>
      <c r="E96" s="16">
        <v>39</v>
      </c>
      <c r="F96" s="16">
        <v>5250.6625000000004</v>
      </c>
      <c r="G96" s="16">
        <v>0.1</v>
      </c>
      <c r="H96" s="16" t="s">
        <v>31</v>
      </c>
      <c r="I96" s="16">
        <v>930.99</v>
      </c>
      <c r="J96" s="16">
        <v>175.99</v>
      </c>
      <c r="K96" s="16">
        <v>8.99</v>
      </c>
      <c r="L96" s="16" t="s">
        <v>160</v>
      </c>
      <c r="M96" s="16" t="s">
        <v>63</v>
      </c>
      <c r="N96" s="16" t="s">
        <v>26</v>
      </c>
      <c r="O96" s="16" t="s">
        <v>38</v>
      </c>
      <c r="P96" s="16" t="s">
        <v>39</v>
      </c>
      <c r="Q96" s="16" t="s">
        <v>40</v>
      </c>
      <c r="R96" s="17">
        <v>43187</v>
      </c>
      <c r="S96" s="18">
        <f>SUM(F96/$A$907)</f>
        <v>3.0094963625916984E-3</v>
      </c>
      <c r="T96" s="1" t="str">
        <f>IF(Table1[[#This Row],[Returns]]="Y","Quality Checked","")</f>
        <v/>
      </c>
      <c r="U96" t="str">
        <f>VLOOKUP(Table1[[#This Row],[% Sales]],$B$914:$C$918,2)</f>
        <v>Major Local Control Audit</v>
      </c>
    </row>
    <row r="97" spans="1:21" x14ac:dyDescent="0.2">
      <c r="A97" s="15">
        <v>18308</v>
      </c>
      <c r="B97" s="16" t="s">
        <v>21</v>
      </c>
      <c r="C97" s="17">
        <v>43382</v>
      </c>
      <c r="D97" s="16" t="s">
        <v>22</v>
      </c>
      <c r="E97" s="16">
        <v>49</v>
      </c>
      <c r="F97" s="16">
        <v>5247.4835000000003</v>
      </c>
      <c r="G97" s="16">
        <v>0</v>
      </c>
      <c r="H97" s="16" t="s">
        <v>31</v>
      </c>
      <c r="I97" s="16">
        <v>1465.87</v>
      </c>
      <c r="J97" s="16">
        <v>125.99</v>
      </c>
      <c r="K97" s="16">
        <v>8.08</v>
      </c>
      <c r="L97" s="16" t="s">
        <v>263</v>
      </c>
      <c r="M97" s="16" t="s">
        <v>166</v>
      </c>
      <c r="N97" s="16" t="s">
        <v>26</v>
      </c>
      <c r="O97" s="16" t="s">
        <v>38</v>
      </c>
      <c r="P97" s="16" t="s">
        <v>39</v>
      </c>
      <c r="Q97" s="16" t="s">
        <v>40</v>
      </c>
      <c r="R97" s="17">
        <v>43383</v>
      </c>
      <c r="S97" s="18">
        <f>SUM(F97/$A$907)</f>
        <v>3.0076742708201021E-3</v>
      </c>
      <c r="T97" s="1" t="str">
        <f>IF(Table1[[#This Row],[Returns]]="Y","Quality Checked","")</f>
        <v/>
      </c>
      <c r="U97" t="str">
        <f>VLOOKUP(Table1[[#This Row],[% Sales]],$B$914:$C$918,2)</f>
        <v>Major Local Control Audit</v>
      </c>
    </row>
    <row r="98" spans="1:21" x14ac:dyDescent="0.2">
      <c r="A98" s="15">
        <v>39015</v>
      </c>
      <c r="B98" s="16" t="s">
        <v>21</v>
      </c>
      <c r="C98" s="17">
        <v>43440</v>
      </c>
      <c r="D98" s="16" t="s">
        <v>55</v>
      </c>
      <c r="E98" s="16">
        <v>13</v>
      </c>
      <c r="F98" s="16">
        <v>5236.1400000000003</v>
      </c>
      <c r="G98" s="16">
        <v>0.05</v>
      </c>
      <c r="H98" s="16" t="s">
        <v>56</v>
      </c>
      <c r="I98" s="16">
        <v>567.59</v>
      </c>
      <c r="J98" s="16">
        <v>399.98</v>
      </c>
      <c r="K98" s="16">
        <v>12.06</v>
      </c>
      <c r="L98" s="16" t="s">
        <v>398</v>
      </c>
      <c r="M98" s="16" t="s">
        <v>54</v>
      </c>
      <c r="N98" s="16" t="s">
        <v>26</v>
      </c>
      <c r="O98" s="16" t="s">
        <v>38</v>
      </c>
      <c r="P98" s="16" t="s">
        <v>58</v>
      </c>
      <c r="Q98" s="16" t="s">
        <v>80</v>
      </c>
      <c r="R98" s="17">
        <v>43440</v>
      </c>
      <c r="S98" s="18">
        <f>SUM(F98/$A$907)</f>
        <v>3.001172572798365E-3</v>
      </c>
      <c r="T98" s="1" t="str">
        <f>IF(Table1[[#This Row],[Returns]]="Y","Quality Checked","")</f>
        <v/>
      </c>
      <c r="U98" t="str">
        <f>VLOOKUP(Table1[[#This Row],[% Sales]],$B$914:$C$918,2)</f>
        <v>Major Local Control Audit</v>
      </c>
    </row>
    <row r="99" spans="1:21" x14ac:dyDescent="0.2">
      <c r="A99" s="15">
        <v>15139</v>
      </c>
      <c r="B99" s="16" t="s">
        <v>21</v>
      </c>
      <c r="C99" s="17">
        <v>43423</v>
      </c>
      <c r="D99" s="16" t="s">
        <v>35</v>
      </c>
      <c r="E99" s="16">
        <v>17</v>
      </c>
      <c r="F99" s="16">
        <v>5203.8999999999996</v>
      </c>
      <c r="G99" s="16">
        <v>7.0000000000000007E-2</v>
      </c>
      <c r="H99" s="16" t="s">
        <v>56</v>
      </c>
      <c r="I99" s="16">
        <v>636.20000000000005</v>
      </c>
      <c r="J99" s="16">
        <v>300.98</v>
      </c>
      <c r="K99" s="16">
        <v>64.73</v>
      </c>
      <c r="L99" s="16" t="s">
        <v>120</v>
      </c>
      <c r="M99" s="16" t="s">
        <v>63</v>
      </c>
      <c r="N99" s="16" t="s">
        <v>26</v>
      </c>
      <c r="O99" s="16" t="s">
        <v>32</v>
      </c>
      <c r="P99" s="16" t="s">
        <v>86</v>
      </c>
      <c r="Q99" s="16" t="s">
        <v>59</v>
      </c>
      <c r="R99" s="17">
        <v>43425</v>
      </c>
      <c r="S99" s="18">
        <f>SUM(F99/$A$907)</f>
        <v>2.9826937307989108E-3</v>
      </c>
      <c r="T99" s="1" t="str">
        <f>IF(Table1[[#This Row],[Returns]]="Y","Quality Checked","")</f>
        <v/>
      </c>
      <c r="U99" t="str">
        <f>VLOOKUP(Table1[[#This Row],[% Sales]],$B$914:$C$918,2)</f>
        <v>Major Local Control Audit</v>
      </c>
    </row>
    <row r="100" spans="1:21" x14ac:dyDescent="0.2">
      <c r="A100" s="15">
        <v>21766</v>
      </c>
      <c r="B100" s="16" t="s">
        <v>21</v>
      </c>
      <c r="C100" s="17">
        <v>43252</v>
      </c>
      <c r="D100" s="16" t="s">
        <v>35</v>
      </c>
      <c r="E100" s="16">
        <v>41</v>
      </c>
      <c r="F100" s="16">
        <v>5178.17</v>
      </c>
      <c r="G100" s="16">
        <v>0.03</v>
      </c>
      <c r="H100" s="16" t="s">
        <v>56</v>
      </c>
      <c r="I100" s="16">
        <v>531.69000000000005</v>
      </c>
      <c r="J100" s="16">
        <v>120.98</v>
      </c>
      <c r="K100" s="16">
        <v>30</v>
      </c>
      <c r="L100" s="16" t="s">
        <v>301</v>
      </c>
      <c r="M100" s="16" t="s">
        <v>63</v>
      </c>
      <c r="N100" s="16" t="s">
        <v>64</v>
      </c>
      <c r="O100" s="16" t="s">
        <v>32</v>
      </c>
      <c r="P100" s="16" t="s">
        <v>86</v>
      </c>
      <c r="Q100" s="16" t="s">
        <v>59</v>
      </c>
      <c r="R100" s="17">
        <v>43254</v>
      </c>
      <c r="S100" s="18">
        <f>SUM(F100/$A$907)</f>
        <v>2.9679461934339628E-3</v>
      </c>
      <c r="T100" s="1" t="str">
        <f>IF(Table1[[#This Row],[Returns]]="Y","Quality Checked","")</f>
        <v/>
      </c>
      <c r="U100" t="str">
        <f>VLOOKUP(Table1[[#This Row],[% Sales]],$B$914:$C$918,2)</f>
        <v>Major Local Control Audit</v>
      </c>
    </row>
    <row r="101" spans="1:21" x14ac:dyDescent="0.2">
      <c r="A101" s="15">
        <v>25574</v>
      </c>
      <c r="B101" s="16" t="s">
        <v>21</v>
      </c>
      <c r="C101" s="17">
        <v>43171</v>
      </c>
      <c r="D101" s="16" t="s">
        <v>22</v>
      </c>
      <c r="E101" s="16">
        <v>46</v>
      </c>
      <c r="F101" s="16">
        <v>5074.07</v>
      </c>
      <c r="G101" s="16">
        <v>0</v>
      </c>
      <c r="H101" s="16" t="s">
        <v>56</v>
      </c>
      <c r="I101" s="16">
        <v>-1390.53</v>
      </c>
      <c r="J101" s="16">
        <v>100.98</v>
      </c>
      <c r="K101" s="16">
        <v>57.38</v>
      </c>
      <c r="L101" s="16" t="s">
        <v>330</v>
      </c>
      <c r="M101" s="16" t="s">
        <v>25</v>
      </c>
      <c r="N101" s="16" t="s">
        <v>64</v>
      </c>
      <c r="O101" s="16" t="s">
        <v>32</v>
      </c>
      <c r="P101" s="16" t="s">
        <v>79</v>
      </c>
      <c r="Q101" s="16" t="s">
        <v>80</v>
      </c>
      <c r="R101" s="17">
        <v>43171</v>
      </c>
      <c r="S101" s="18">
        <f>SUM(F101/$A$907)</f>
        <v>2.908279709186347E-3</v>
      </c>
      <c r="T101" s="1" t="str">
        <f>IF(Table1[[#This Row],[Returns]]="Y","Quality Checked","")</f>
        <v/>
      </c>
      <c r="U101" t="str">
        <f>VLOOKUP(Table1[[#This Row],[% Sales]],$B$914:$C$918,2)</f>
        <v>Major Local Control Audit</v>
      </c>
    </row>
    <row r="102" spans="1:21" x14ac:dyDescent="0.2">
      <c r="A102" s="15">
        <v>44576</v>
      </c>
      <c r="B102" s="16" t="s">
        <v>21</v>
      </c>
      <c r="C102" s="17">
        <v>43459</v>
      </c>
      <c r="D102" s="16" t="s">
        <v>22</v>
      </c>
      <c r="E102" s="16">
        <v>38</v>
      </c>
      <c r="F102" s="16">
        <v>5016.25</v>
      </c>
      <c r="G102" s="16">
        <v>0.01</v>
      </c>
      <c r="H102" s="16" t="s">
        <v>56</v>
      </c>
      <c r="I102" s="16">
        <v>-189.35</v>
      </c>
      <c r="J102" s="16">
        <v>124.49</v>
      </c>
      <c r="K102" s="16">
        <v>51.94</v>
      </c>
      <c r="L102" s="16" t="s">
        <v>370</v>
      </c>
      <c r="M102" s="16" t="s">
        <v>63</v>
      </c>
      <c r="N102" s="16" t="s">
        <v>45</v>
      </c>
      <c r="O102" s="16" t="s">
        <v>32</v>
      </c>
      <c r="P102" s="16" t="s">
        <v>118</v>
      </c>
      <c r="Q102" s="16" t="s">
        <v>80</v>
      </c>
      <c r="R102" s="17">
        <v>43460</v>
      </c>
      <c r="S102" s="18">
        <f>SUM(F102/$A$907)</f>
        <v>2.8751393045831084E-3</v>
      </c>
      <c r="T102" s="1" t="str">
        <f>IF(Table1[[#This Row],[Returns]]="Y","Quality Checked","")</f>
        <v/>
      </c>
      <c r="U102" t="str">
        <f>VLOOKUP(Table1[[#This Row],[% Sales]],$B$914:$C$918,2)</f>
        <v>Major Local Control Audit</v>
      </c>
    </row>
    <row r="103" spans="1:21" x14ac:dyDescent="0.2">
      <c r="A103" s="15">
        <v>12228</v>
      </c>
      <c r="B103" s="16" t="s">
        <v>21</v>
      </c>
      <c r="C103" s="17">
        <v>43276</v>
      </c>
      <c r="D103" s="16" t="s">
        <v>22</v>
      </c>
      <c r="E103" s="16">
        <v>30</v>
      </c>
      <c r="F103" s="16">
        <v>5015.0510000000004</v>
      </c>
      <c r="G103" s="16">
        <v>0.05</v>
      </c>
      <c r="H103" s="16" t="s">
        <v>31</v>
      </c>
      <c r="I103" s="16">
        <v>1090.43</v>
      </c>
      <c r="J103" s="16">
        <v>200.99</v>
      </c>
      <c r="K103" s="16">
        <v>4.2</v>
      </c>
      <c r="L103" s="16" t="s">
        <v>206</v>
      </c>
      <c r="M103" s="16" t="s">
        <v>63</v>
      </c>
      <c r="N103" s="16" t="s">
        <v>26</v>
      </c>
      <c r="O103" s="16" t="s">
        <v>38</v>
      </c>
      <c r="P103" s="16" t="s">
        <v>39</v>
      </c>
      <c r="Q103" s="16" t="s">
        <v>40</v>
      </c>
      <c r="R103" s="17">
        <v>43276</v>
      </c>
      <c r="S103" s="18">
        <f>SUM(F103/$A$907)</f>
        <v>2.8744520796588732E-3</v>
      </c>
      <c r="T103" s="1" t="str">
        <f>IF(Table1[[#This Row],[Returns]]="Y","Quality Checked","")</f>
        <v/>
      </c>
      <c r="U103" t="str">
        <f>VLOOKUP(Table1[[#This Row],[% Sales]],$B$914:$C$918,2)</f>
        <v>Major Local Control Audit</v>
      </c>
    </row>
    <row r="104" spans="1:21" x14ac:dyDescent="0.2">
      <c r="A104" s="15">
        <v>11843</v>
      </c>
      <c r="B104" s="16" t="s">
        <v>21</v>
      </c>
      <c r="C104" s="17">
        <v>43298</v>
      </c>
      <c r="D104" s="16" t="s">
        <v>55</v>
      </c>
      <c r="E104" s="16">
        <v>42</v>
      </c>
      <c r="F104" s="16">
        <v>4993.42</v>
      </c>
      <c r="G104" s="16">
        <v>0.03</v>
      </c>
      <c r="H104" s="16" t="s">
        <v>56</v>
      </c>
      <c r="I104" s="16">
        <v>190.14</v>
      </c>
      <c r="J104" s="16">
        <v>119.99</v>
      </c>
      <c r="K104" s="16">
        <v>56.14</v>
      </c>
      <c r="L104" s="16" t="s">
        <v>158</v>
      </c>
      <c r="M104" s="16" t="s">
        <v>25</v>
      </c>
      <c r="N104" s="16" t="s">
        <v>64</v>
      </c>
      <c r="O104" s="16" t="s">
        <v>38</v>
      </c>
      <c r="P104" s="16" t="s">
        <v>58</v>
      </c>
      <c r="Q104" s="16" t="s">
        <v>80</v>
      </c>
      <c r="R104" s="17">
        <v>43300</v>
      </c>
      <c r="S104" s="18">
        <f>SUM(F104/$A$907)</f>
        <v>2.8620539459339915E-3</v>
      </c>
      <c r="T104" s="1" t="str">
        <f>IF(Table1[[#This Row],[Returns]]="Y","Quality Checked","")</f>
        <v/>
      </c>
      <c r="U104" t="str">
        <f>VLOOKUP(Table1[[#This Row],[% Sales]],$B$914:$C$918,2)</f>
        <v>Major Local Control Audit</v>
      </c>
    </row>
    <row r="105" spans="1:21" x14ac:dyDescent="0.2">
      <c r="A105" s="15">
        <v>28451</v>
      </c>
      <c r="B105" s="16" t="s">
        <v>21</v>
      </c>
      <c r="C105" s="17">
        <v>43105</v>
      </c>
      <c r="D105" s="16" t="s">
        <v>49</v>
      </c>
      <c r="E105" s="16">
        <v>33</v>
      </c>
      <c r="F105" s="16">
        <v>4913.7</v>
      </c>
      <c r="G105" s="16">
        <v>0</v>
      </c>
      <c r="H105" s="16" t="s">
        <v>56</v>
      </c>
      <c r="I105" s="16">
        <v>1054.93</v>
      </c>
      <c r="J105" s="16">
        <v>145.44999999999999</v>
      </c>
      <c r="K105" s="16">
        <v>17.850000000000001</v>
      </c>
      <c r="L105" s="16" t="s">
        <v>107</v>
      </c>
      <c r="M105" s="16" t="s">
        <v>54</v>
      </c>
      <c r="N105" s="16" t="s">
        <v>45</v>
      </c>
      <c r="O105" s="16" t="s">
        <v>38</v>
      </c>
      <c r="P105" s="16" t="s">
        <v>58</v>
      </c>
      <c r="Q105" s="16" t="s">
        <v>59</v>
      </c>
      <c r="R105" s="17">
        <v>43107</v>
      </c>
      <c r="S105" s="18">
        <f>SUM(F105/$A$907)</f>
        <v>2.8163612262008513E-3</v>
      </c>
      <c r="T105" s="1" t="str">
        <f>IF(Table1[[#This Row],[Returns]]="Y","Quality Checked","")</f>
        <v/>
      </c>
      <c r="U105" t="str">
        <f>VLOOKUP(Table1[[#This Row],[% Sales]],$B$914:$C$918,2)</f>
        <v>Major Local Control Audit</v>
      </c>
    </row>
    <row r="106" spans="1:21" x14ac:dyDescent="0.2">
      <c r="A106" s="15">
        <v>24294</v>
      </c>
      <c r="B106" s="16" t="s">
        <v>21</v>
      </c>
      <c r="C106" s="17">
        <v>43314</v>
      </c>
      <c r="D106" s="16" t="s">
        <v>22</v>
      </c>
      <c r="E106" s="16">
        <v>24</v>
      </c>
      <c r="F106" s="16">
        <v>4865.72</v>
      </c>
      <c r="G106" s="16">
        <v>0.03</v>
      </c>
      <c r="H106" s="16" t="s">
        <v>56</v>
      </c>
      <c r="I106" s="16">
        <v>1951.3</v>
      </c>
      <c r="J106" s="16">
        <v>200.97</v>
      </c>
      <c r="K106" s="16">
        <v>15.59</v>
      </c>
      <c r="L106" s="16" t="s">
        <v>322</v>
      </c>
      <c r="M106" s="16" t="s">
        <v>166</v>
      </c>
      <c r="N106" s="16" t="s">
        <v>37</v>
      </c>
      <c r="O106" s="16" t="s">
        <v>38</v>
      </c>
      <c r="P106" s="16" t="s">
        <v>58</v>
      </c>
      <c r="Q106" s="16" t="s">
        <v>59</v>
      </c>
      <c r="R106" s="17">
        <v>43315</v>
      </c>
      <c r="S106" s="18">
        <f>SUM(F106/$A$907)</f>
        <v>2.7888607659299525E-3</v>
      </c>
      <c r="T106" s="1" t="str">
        <f>IF(Table1[[#This Row],[Returns]]="Y","Quality Checked","")</f>
        <v/>
      </c>
      <c r="U106" t="str">
        <f>VLOOKUP(Table1[[#This Row],[% Sales]],$B$914:$C$918,2)</f>
        <v>Major Local Control Audit</v>
      </c>
    </row>
    <row r="107" spans="1:21" x14ac:dyDescent="0.2">
      <c r="A107" s="15">
        <v>14530</v>
      </c>
      <c r="B107" s="16" t="s">
        <v>21</v>
      </c>
      <c r="C107" s="17">
        <v>43196</v>
      </c>
      <c r="D107" s="16" t="s">
        <v>35</v>
      </c>
      <c r="E107" s="16">
        <v>44</v>
      </c>
      <c r="F107" s="16">
        <v>4851.5024999999996</v>
      </c>
      <c r="G107" s="16">
        <v>0.01</v>
      </c>
      <c r="H107" s="16" t="s">
        <v>31</v>
      </c>
      <c r="I107" s="16">
        <v>1371.67</v>
      </c>
      <c r="J107" s="16">
        <v>125.99</v>
      </c>
      <c r="K107" s="16">
        <v>7.69</v>
      </c>
      <c r="L107" s="16" t="s">
        <v>231</v>
      </c>
      <c r="M107" s="16" t="s">
        <v>25</v>
      </c>
      <c r="N107" s="16" t="s">
        <v>37</v>
      </c>
      <c r="O107" s="16" t="s">
        <v>38</v>
      </c>
      <c r="P107" s="16" t="s">
        <v>39</v>
      </c>
      <c r="Q107" s="16" t="s">
        <v>40</v>
      </c>
      <c r="R107" s="17">
        <v>43196</v>
      </c>
      <c r="S107" s="18">
        <f>SUM(F107/$A$907)</f>
        <v>2.7807117914843181E-3</v>
      </c>
      <c r="T107" s="1" t="str">
        <f>IF(Table1[[#This Row],[Returns]]="Y","Quality Checked","")</f>
        <v/>
      </c>
      <c r="U107" t="str">
        <f>VLOOKUP(Table1[[#This Row],[% Sales]],$B$914:$C$918,2)</f>
        <v>Major Local Control Audit</v>
      </c>
    </row>
    <row r="108" spans="1:21" x14ac:dyDescent="0.2">
      <c r="A108" s="15">
        <v>11077</v>
      </c>
      <c r="B108" s="16" t="s">
        <v>21</v>
      </c>
      <c r="C108" s="17">
        <v>43179</v>
      </c>
      <c r="D108" s="16" t="s">
        <v>52</v>
      </c>
      <c r="E108" s="16">
        <v>30</v>
      </c>
      <c r="F108" s="16">
        <v>4620.05</v>
      </c>
      <c r="G108" s="16">
        <v>0.06</v>
      </c>
      <c r="H108" s="16" t="s">
        <v>56</v>
      </c>
      <c r="I108" s="16">
        <v>-229.68</v>
      </c>
      <c r="J108" s="16">
        <v>160.97999999999999</v>
      </c>
      <c r="K108" s="16">
        <v>35.020000000000003</v>
      </c>
      <c r="L108" s="16" t="s">
        <v>193</v>
      </c>
      <c r="M108" s="16" t="s">
        <v>25</v>
      </c>
      <c r="N108" s="16" t="s">
        <v>64</v>
      </c>
      <c r="O108" s="16" t="s">
        <v>32</v>
      </c>
      <c r="P108" s="16" t="s">
        <v>79</v>
      </c>
      <c r="Q108" s="16" t="s">
        <v>80</v>
      </c>
      <c r="R108" s="17">
        <v>43183</v>
      </c>
      <c r="S108" s="18">
        <f>SUM(F108/$A$907)</f>
        <v>2.6480513020960259E-3</v>
      </c>
      <c r="T108" s="1" t="str">
        <f>IF(Table1[[#This Row],[Returns]]="Y","Quality Checked","")</f>
        <v/>
      </c>
      <c r="U108" t="str">
        <f>VLOOKUP(Table1[[#This Row],[% Sales]],$B$914:$C$918,2)</f>
        <v>Major Local Control Audit</v>
      </c>
    </row>
    <row r="109" spans="1:21" x14ac:dyDescent="0.2">
      <c r="A109" s="15">
        <v>24544</v>
      </c>
      <c r="B109" s="16" t="s">
        <v>21</v>
      </c>
      <c r="C109" s="17">
        <v>43126</v>
      </c>
      <c r="D109" s="16" t="s">
        <v>35</v>
      </c>
      <c r="E109" s="16">
        <v>31</v>
      </c>
      <c r="F109" s="16">
        <v>4587.3</v>
      </c>
      <c r="G109" s="16">
        <v>0.08</v>
      </c>
      <c r="H109" s="16" t="s">
        <v>23</v>
      </c>
      <c r="I109" s="16">
        <v>1771.15</v>
      </c>
      <c r="J109" s="16">
        <v>150.97999999999999</v>
      </c>
      <c r="K109" s="16">
        <v>13.99</v>
      </c>
      <c r="L109" s="16" t="s">
        <v>109</v>
      </c>
      <c r="M109" s="16" t="s">
        <v>25</v>
      </c>
      <c r="N109" s="16" t="s">
        <v>26</v>
      </c>
      <c r="O109" s="16" t="s">
        <v>38</v>
      </c>
      <c r="P109" s="16" t="s">
        <v>58</v>
      </c>
      <c r="Q109" s="16" t="s">
        <v>74</v>
      </c>
      <c r="R109" s="17">
        <v>43127</v>
      </c>
      <c r="S109" s="18">
        <f>SUM(F109/$A$907)</f>
        <v>2.6292801459086158E-3</v>
      </c>
      <c r="T109" s="1" t="str">
        <f>IF(Table1[[#This Row],[Returns]]="Y","Quality Checked","")</f>
        <v/>
      </c>
      <c r="U109" t="str">
        <f>VLOOKUP(Table1[[#This Row],[% Sales]],$B$914:$C$918,2)</f>
        <v>Major Local Control Audit</v>
      </c>
    </row>
    <row r="110" spans="1:21" x14ac:dyDescent="0.2">
      <c r="A110" s="15">
        <v>38978</v>
      </c>
      <c r="B110" s="16" t="s">
        <v>21</v>
      </c>
      <c r="C110" s="17">
        <v>43315</v>
      </c>
      <c r="D110" s="16" t="s">
        <v>52</v>
      </c>
      <c r="E110" s="16">
        <v>24</v>
      </c>
      <c r="F110" s="16">
        <v>4547.26</v>
      </c>
      <c r="G110" s="16">
        <v>0</v>
      </c>
      <c r="H110" s="16" t="s">
        <v>56</v>
      </c>
      <c r="I110" s="16">
        <v>468.27</v>
      </c>
      <c r="J110" s="16">
        <v>180.98</v>
      </c>
      <c r="K110" s="16">
        <v>30</v>
      </c>
      <c r="L110" s="16" t="s">
        <v>348</v>
      </c>
      <c r="M110" s="16" t="s">
        <v>25</v>
      </c>
      <c r="N110" s="16" t="s">
        <v>45</v>
      </c>
      <c r="O110" s="16" t="s">
        <v>32</v>
      </c>
      <c r="P110" s="16" t="s">
        <v>86</v>
      </c>
      <c r="Q110" s="16" t="s">
        <v>59</v>
      </c>
      <c r="R110" s="17">
        <v>43317</v>
      </c>
      <c r="S110" s="18">
        <f>SUM(F110/$A$907)</f>
        <v>2.6063306163286492E-3</v>
      </c>
      <c r="T110" s="1" t="str">
        <f>IF(Table1[[#This Row],[Returns]]="Y","Quality Checked","")</f>
        <v/>
      </c>
      <c r="U110" t="str">
        <f>VLOOKUP(Table1[[#This Row],[% Sales]],$B$914:$C$918,2)</f>
        <v>Major Local Control Audit</v>
      </c>
    </row>
    <row r="111" spans="1:21" x14ac:dyDescent="0.2">
      <c r="A111" s="15">
        <v>33797</v>
      </c>
      <c r="B111" s="16" t="s">
        <v>21</v>
      </c>
      <c r="C111" s="17">
        <v>43111</v>
      </c>
      <c r="D111" s="16" t="s">
        <v>22</v>
      </c>
      <c r="E111" s="16">
        <v>20</v>
      </c>
      <c r="F111" s="16">
        <v>4531.34</v>
      </c>
      <c r="G111" s="16">
        <v>0.08</v>
      </c>
      <c r="H111" s="16" t="s">
        <v>56</v>
      </c>
      <c r="I111" s="16">
        <v>653.67999999999995</v>
      </c>
      <c r="J111" s="16">
        <v>297.64</v>
      </c>
      <c r="K111" s="16">
        <v>14.7</v>
      </c>
      <c r="L111" s="16" t="s">
        <v>98</v>
      </c>
      <c r="M111" s="16" t="s">
        <v>63</v>
      </c>
      <c r="N111" s="16" t="s">
        <v>45</v>
      </c>
      <c r="O111" s="16" t="s">
        <v>38</v>
      </c>
      <c r="P111" s="16" t="s">
        <v>58</v>
      </c>
      <c r="Q111" s="16" t="s">
        <v>59</v>
      </c>
      <c r="R111" s="17">
        <v>43111</v>
      </c>
      <c r="S111" s="18">
        <f>SUM(F111/$A$907)</f>
        <v>2.5972058283438072E-3</v>
      </c>
      <c r="T111" s="1" t="str">
        <f>IF(Table1[[#This Row],[Returns]]="Y","Quality Checked","")</f>
        <v/>
      </c>
      <c r="U111" t="str">
        <f>VLOOKUP(Table1[[#This Row],[% Sales]],$B$914:$C$918,2)</f>
        <v>Major Local Control Audit</v>
      </c>
    </row>
    <row r="112" spans="1:21" x14ac:dyDescent="0.2">
      <c r="A112" s="15">
        <v>41606</v>
      </c>
      <c r="B112" s="16" t="s">
        <v>21</v>
      </c>
      <c r="C112" s="17">
        <v>43274</v>
      </c>
      <c r="D112" s="16" t="s">
        <v>35</v>
      </c>
      <c r="E112" s="16">
        <v>23</v>
      </c>
      <c r="F112" s="16">
        <v>4514.8599999999997</v>
      </c>
      <c r="G112" s="16">
        <v>0.09</v>
      </c>
      <c r="H112" s="16" t="s">
        <v>56</v>
      </c>
      <c r="I112" s="16">
        <v>-641.09</v>
      </c>
      <c r="J112" s="16">
        <v>200.98</v>
      </c>
      <c r="K112" s="16">
        <v>55.96</v>
      </c>
      <c r="L112" s="16" t="s">
        <v>386</v>
      </c>
      <c r="M112" s="16" t="s">
        <v>54</v>
      </c>
      <c r="N112" s="16" t="s">
        <v>45</v>
      </c>
      <c r="O112" s="16" t="s">
        <v>32</v>
      </c>
      <c r="P112" s="16" t="s">
        <v>79</v>
      </c>
      <c r="Q112" s="16" t="s">
        <v>80</v>
      </c>
      <c r="R112" s="17">
        <v>43275</v>
      </c>
      <c r="S112" s="18">
        <f>SUM(F112/$A$907)</f>
        <v>2.5877600679172874E-3</v>
      </c>
      <c r="T112" s="1" t="str">
        <f>IF(Table1[[#This Row],[Returns]]="Y","Quality Checked","")</f>
        <v/>
      </c>
      <c r="U112" t="str">
        <f>VLOOKUP(Table1[[#This Row],[% Sales]],$B$914:$C$918,2)</f>
        <v>Major Local Control Audit</v>
      </c>
    </row>
    <row r="113" spans="1:21" x14ac:dyDescent="0.2">
      <c r="A113" s="15">
        <v>29319</v>
      </c>
      <c r="B113" s="16" t="s">
        <v>21</v>
      </c>
      <c r="C113" s="17">
        <v>43124</v>
      </c>
      <c r="D113" s="16" t="s">
        <v>52</v>
      </c>
      <c r="E113" s="16">
        <v>21</v>
      </c>
      <c r="F113" s="16">
        <v>4429.6899999999996</v>
      </c>
      <c r="G113" s="16">
        <v>0.03</v>
      </c>
      <c r="H113" s="16" t="s">
        <v>23</v>
      </c>
      <c r="I113" s="16">
        <v>983.55</v>
      </c>
      <c r="J113" s="16">
        <v>199.99</v>
      </c>
      <c r="K113" s="16">
        <v>24.49</v>
      </c>
      <c r="L113" s="16" t="s">
        <v>353</v>
      </c>
      <c r="M113" s="16" t="s">
        <v>63</v>
      </c>
      <c r="N113" s="16" t="s">
        <v>45</v>
      </c>
      <c r="O113" s="16" t="s">
        <v>38</v>
      </c>
      <c r="P113" s="16" t="s">
        <v>82</v>
      </c>
      <c r="Q113" s="16" t="s">
        <v>76</v>
      </c>
      <c r="R113" s="17">
        <v>43126</v>
      </c>
      <c r="S113" s="18">
        <f>SUM(F113/$A$907)</f>
        <v>2.538943598528532E-3</v>
      </c>
      <c r="T113" s="1" t="str">
        <f>IF(Table1[[#This Row],[Returns]]="Y","Quality Checked","")</f>
        <v/>
      </c>
      <c r="U113" t="str">
        <f>VLOOKUP(Table1[[#This Row],[% Sales]],$B$914:$C$918,2)</f>
        <v>Major Local Control Audit</v>
      </c>
    </row>
    <row r="114" spans="1:21" x14ac:dyDescent="0.2">
      <c r="A114" s="15">
        <v>4931</v>
      </c>
      <c r="B114" s="16" t="s">
        <v>21</v>
      </c>
      <c r="C114" s="17">
        <v>43420</v>
      </c>
      <c r="D114" s="16" t="s">
        <v>49</v>
      </c>
      <c r="E114" s="16">
        <v>45</v>
      </c>
      <c r="F114" s="16">
        <v>4282.7250000000004</v>
      </c>
      <c r="G114" s="16">
        <v>0.03</v>
      </c>
      <c r="H114" s="16" t="s">
        <v>31</v>
      </c>
      <c r="I114" s="16">
        <v>1371.74</v>
      </c>
      <c r="J114" s="16">
        <v>110.99</v>
      </c>
      <c r="K114" s="16">
        <v>2.5</v>
      </c>
      <c r="L114" s="16" t="s">
        <v>119</v>
      </c>
      <c r="M114" s="16" t="s">
        <v>25</v>
      </c>
      <c r="N114" s="16" t="s">
        <v>26</v>
      </c>
      <c r="O114" s="16" t="s">
        <v>38</v>
      </c>
      <c r="P114" s="16" t="s">
        <v>39</v>
      </c>
      <c r="Q114" s="16" t="s">
        <v>40</v>
      </c>
      <c r="R114" s="17">
        <v>43422</v>
      </c>
      <c r="S114" s="18">
        <f>SUM(F114/$A$907)</f>
        <v>2.4547083933657001E-3</v>
      </c>
      <c r="T114" s="1" t="str">
        <f>IF(Table1[[#This Row],[Returns]]="Y","Quality Checked","")</f>
        <v/>
      </c>
      <c r="U114" t="str">
        <f>VLOOKUP(Table1[[#This Row],[% Sales]],$B$914:$C$918,2)</f>
        <v>Major Local Control Audit</v>
      </c>
    </row>
    <row r="115" spans="1:21" x14ac:dyDescent="0.2">
      <c r="A115" s="15">
        <v>2853</v>
      </c>
      <c r="B115" s="16" t="s">
        <v>21</v>
      </c>
      <c r="C115" s="17">
        <v>43224</v>
      </c>
      <c r="D115" s="16" t="s">
        <v>35</v>
      </c>
      <c r="E115" s="16">
        <v>25</v>
      </c>
      <c r="F115" s="16">
        <v>4253.6499999999996</v>
      </c>
      <c r="G115" s="16">
        <v>0.05</v>
      </c>
      <c r="H115" s="16" t="s">
        <v>23</v>
      </c>
      <c r="I115" s="16">
        <v>943</v>
      </c>
      <c r="J115" s="16">
        <v>178.47</v>
      </c>
      <c r="K115" s="16">
        <v>19.989999999999998</v>
      </c>
      <c r="L115" s="16" t="s">
        <v>94</v>
      </c>
      <c r="M115" s="16" t="s">
        <v>25</v>
      </c>
      <c r="N115" s="16" t="s">
        <v>64</v>
      </c>
      <c r="O115" s="16" t="s">
        <v>27</v>
      </c>
      <c r="P115" s="16" t="s">
        <v>43</v>
      </c>
      <c r="Q115" s="16" t="s">
        <v>40</v>
      </c>
      <c r="R115" s="17">
        <v>43227</v>
      </c>
      <c r="S115" s="18">
        <f>SUM(F115/$A$907)</f>
        <v>2.4380436188268005E-3</v>
      </c>
      <c r="T115" s="1" t="str">
        <f>IF(Table1[[#This Row],[Returns]]="Y","Quality Checked","")</f>
        <v/>
      </c>
      <c r="U115" t="str">
        <f>VLOOKUP(Table1[[#This Row],[% Sales]],$B$914:$C$918,2)</f>
        <v>Major Local Control Audit</v>
      </c>
    </row>
    <row r="116" spans="1:21" x14ac:dyDescent="0.2">
      <c r="A116" s="15">
        <v>8422</v>
      </c>
      <c r="B116" s="16" t="s">
        <v>21</v>
      </c>
      <c r="C116" s="17">
        <v>43204</v>
      </c>
      <c r="D116" s="16" t="s">
        <v>55</v>
      </c>
      <c r="E116" s="16">
        <v>18</v>
      </c>
      <c r="F116" s="16">
        <v>4212.7520000000004</v>
      </c>
      <c r="G116" s="16">
        <v>0.06</v>
      </c>
      <c r="H116" s="16" t="s">
        <v>56</v>
      </c>
      <c r="I116" s="16">
        <v>-715.78</v>
      </c>
      <c r="J116" s="16">
        <v>296.18</v>
      </c>
      <c r="K116" s="16">
        <v>54.12</v>
      </c>
      <c r="L116" s="16" t="s">
        <v>152</v>
      </c>
      <c r="M116" s="16" t="s">
        <v>63</v>
      </c>
      <c r="N116" s="16" t="s">
        <v>37</v>
      </c>
      <c r="O116" s="16" t="s">
        <v>32</v>
      </c>
      <c r="P116" s="16" t="s">
        <v>118</v>
      </c>
      <c r="Q116" s="16" t="s">
        <v>80</v>
      </c>
      <c r="R116" s="17">
        <v>43205</v>
      </c>
      <c r="S116" s="18">
        <f>SUM(F116/$A$907)</f>
        <v>2.4146023136129781E-3</v>
      </c>
      <c r="T116" s="1" t="str">
        <f>IF(Table1[[#This Row],[Returns]]="Y","Quality Checked","")</f>
        <v/>
      </c>
      <c r="U116" t="str">
        <f>VLOOKUP(Table1[[#This Row],[% Sales]],$B$914:$C$918,2)</f>
        <v>Major Local Control Audit</v>
      </c>
    </row>
    <row r="117" spans="1:21" x14ac:dyDescent="0.2">
      <c r="A117" s="15">
        <v>28451</v>
      </c>
      <c r="B117" s="16" t="s">
        <v>21</v>
      </c>
      <c r="C117" s="17">
        <v>43105</v>
      </c>
      <c r="D117" s="16" t="s">
        <v>49</v>
      </c>
      <c r="E117" s="16">
        <v>21</v>
      </c>
      <c r="F117" s="16">
        <v>4201.08</v>
      </c>
      <c r="G117" s="16">
        <v>0.01</v>
      </c>
      <c r="H117" s="16" t="s">
        <v>31</v>
      </c>
      <c r="I117" s="16">
        <v>1162.76</v>
      </c>
      <c r="J117" s="16">
        <v>194.3</v>
      </c>
      <c r="K117" s="16">
        <v>11.54</v>
      </c>
      <c r="L117" s="16" t="s">
        <v>107</v>
      </c>
      <c r="M117" s="16" t="s">
        <v>54</v>
      </c>
      <c r="N117" s="16" t="s">
        <v>45</v>
      </c>
      <c r="O117" s="16" t="s">
        <v>32</v>
      </c>
      <c r="P117" s="16" t="s">
        <v>33</v>
      </c>
      <c r="Q117" s="16" t="s">
        <v>76</v>
      </c>
      <c r="R117" s="17">
        <v>43107</v>
      </c>
      <c r="S117" s="18">
        <f>SUM(F117/$A$907)</f>
        <v>2.407912330864292E-3</v>
      </c>
      <c r="T117" s="1" t="str">
        <f>IF(Table1[[#This Row],[Returns]]="Y","Quality Checked","")</f>
        <v/>
      </c>
      <c r="U117" t="str">
        <f>VLOOKUP(Table1[[#This Row],[% Sales]],$B$914:$C$918,2)</f>
        <v>Major Local Control Audit</v>
      </c>
    </row>
    <row r="118" spans="1:21" x14ac:dyDescent="0.2">
      <c r="A118" s="15">
        <v>29410</v>
      </c>
      <c r="B118" s="16" t="s">
        <v>30</v>
      </c>
      <c r="C118" s="17">
        <v>43360</v>
      </c>
      <c r="D118" s="16" t="s">
        <v>49</v>
      </c>
      <c r="E118" s="16">
        <v>35</v>
      </c>
      <c r="F118" s="16">
        <v>4186.53</v>
      </c>
      <c r="G118" s="16">
        <v>0.04</v>
      </c>
      <c r="H118" s="16" t="s">
        <v>31</v>
      </c>
      <c r="I118" s="16">
        <v>1929.58</v>
      </c>
      <c r="J118" s="16">
        <v>120.97</v>
      </c>
      <c r="K118" s="16">
        <v>7.11</v>
      </c>
      <c r="L118" s="16" t="s">
        <v>277</v>
      </c>
      <c r="M118" s="16" t="s">
        <v>54</v>
      </c>
      <c r="N118" s="16" t="s">
        <v>26</v>
      </c>
      <c r="O118" s="16" t="s">
        <v>38</v>
      </c>
      <c r="P118" s="16" t="s">
        <v>58</v>
      </c>
      <c r="Q118" s="16" t="s">
        <v>74</v>
      </c>
      <c r="R118" s="17">
        <v>43360</v>
      </c>
      <c r="S118" s="18">
        <f>SUM(F118/$A$907)</f>
        <v>2.3995727790314119E-3</v>
      </c>
      <c r="T118" s="1" t="str">
        <f>IF(Table1[[#This Row],[Returns]]="Y","Quality Checked","")</f>
        <v>Quality Checked</v>
      </c>
      <c r="U118" t="str">
        <f>VLOOKUP(Table1[[#This Row],[% Sales]],$B$914:$C$918,2)</f>
        <v>Major Local Control Audit</v>
      </c>
    </row>
    <row r="119" spans="1:21" x14ac:dyDescent="0.2">
      <c r="A119" s="15">
        <v>96</v>
      </c>
      <c r="B119" s="16" t="s">
        <v>21</v>
      </c>
      <c r="C119" s="17">
        <v>43206</v>
      </c>
      <c r="D119" s="16" t="s">
        <v>35</v>
      </c>
      <c r="E119" s="16">
        <v>37</v>
      </c>
      <c r="F119" s="16">
        <v>4158.1234999999997</v>
      </c>
      <c r="G119" s="16">
        <v>1.1000000000000001</v>
      </c>
      <c r="H119" s="16" t="s">
        <v>31</v>
      </c>
      <c r="I119" s="16">
        <v>1228.8900000000001</v>
      </c>
      <c r="J119" s="16">
        <v>125.99</v>
      </c>
      <c r="K119" s="16">
        <v>8.99</v>
      </c>
      <c r="L119" s="16" t="s">
        <v>36</v>
      </c>
      <c r="M119" s="16" t="s">
        <v>25</v>
      </c>
      <c r="N119" s="16" t="s">
        <v>37</v>
      </c>
      <c r="O119" s="16" t="s">
        <v>38</v>
      </c>
      <c r="P119" s="16" t="s">
        <v>39</v>
      </c>
      <c r="Q119" s="16" t="s">
        <v>40</v>
      </c>
      <c r="R119" s="17">
        <v>43208</v>
      </c>
      <c r="S119" s="18">
        <f>SUM(F119/$A$907)</f>
        <v>2.3832911653447657E-3</v>
      </c>
      <c r="T119" s="1" t="str">
        <f>IF(Table1[[#This Row],[Returns]]="Y","Quality Checked","")</f>
        <v/>
      </c>
      <c r="U119" t="str">
        <f>VLOOKUP(Table1[[#This Row],[% Sales]],$B$914:$C$918,2)</f>
        <v>Major Local Control Audit</v>
      </c>
    </row>
    <row r="120" spans="1:21" x14ac:dyDescent="0.2">
      <c r="A120" s="15">
        <v>41607</v>
      </c>
      <c r="B120" s="16" t="s">
        <v>21</v>
      </c>
      <c r="C120" s="17">
        <v>43453</v>
      </c>
      <c r="D120" s="16" t="s">
        <v>55</v>
      </c>
      <c r="E120" s="16">
        <v>36</v>
      </c>
      <c r="F120" s="16">
        <v>4115.74</v>
      </c>
      <c r="G120" s="16">
        <v>0.1</v>
      </c>
      <c r="H120" s="16" t="s">
        <v>31</v>
      </c>
      <c r="I120" s="16">
        <v>1719.47</v>
      </c>
      <c r="J120" s="16">
        <v>120.98</v>
      </c>
      <c r="K120" s="16">
        <v>9.07</v>
      </c>
      <c r="L120" s="16" t="s">
        <v>408</v>
      </c>
      <c r="M120" s="16" t="s">
        <v>63</v>
      </c>
      <c r="N120" s="16" t="s">
        <v>26</v>
      </c>
      <c r="O120" s="16" t="s">
        <v>27</v>
      </c>
      <c r="P120" s="16" t="s">
        <v>48</v>
      </c>
      <c r="Q120" s="16" t="s">
        <v>40</v>
      </c>
      <c r="R120" s="17">
        <v>43455</v>
      </c>
      <c r="S120" s="18">
        <f>SUM(F120/$A$907)</f>
        <v>2.3589984234128844E-3</v>
      </c>
      <c r="T120" s="1" t="str">
        <f>IF(Table1[[#This Row],[Returns]]="Y","Quality Checked","")</f>
        <v/>
      </c>
      <c r="U120" t="str">
        <f>VLOOKUP(Table1[[#This Row],[% Sales]],$B$914:$C$918,2)</f>
        <v>Major Local Control Audit</v>
      </c>
    </row>
    <row r="121" spans="1:21" x14ac:dyDescent="0.2">
      <c r="A121" s="15">
        <v>39815</v>
      </c>
      <c r="B121" s="16" t="s">
        <v>21</v>
      </c>
      <c r="C121" s="17">
        <v>43199</v>
      </c>
      <c r="D121" s="16" t="s">
        <v>52</v>
      </c>
      <c r="E121" s="16">
        <v>43</v>
      </c>
      <c r="F121" s="16">
        <v>4075.3760000000002</v>
      </c>
      <c r="G121" s="16">
        <v>0.05</v>
      </c>
      <c r="H121" s="16" t="s">
        <v>31</v>
      </c>
      <c r="I121" s="16">
        <v>841.73</v>
      </c>
      <c r="J121" s="16">
        <v>115.99</v>
      </c>
      <c r="K121" s="16">
        <v>8.99</v>
      </c>
      <c r="L121" s="16" t="s">
        <v>400</v>
      </c>
      <c r="M121" s="16" t="s">
        <v>54</v>
      </c>
      <c r="N121" s="16" t="s">
        <v>64</v>
      </c>
      <c r="O121" s="16" t="s">
        <v>38</v>
      </c>
      <c r="P121" s="16" t="s">
        <v>39</v>
      </c>
      <c r="Q121" s="16" t="s">
        <v>40</v>
      </c>
      <c r="R121" s="17">
        <v>43203</v>
      </c>
      <c r="S121" s="18">
        <f>SUM(F121/$A$907)</f>
        <v>2.3358631883488045E-3</v>
      </c>
      <c r="T121" s="1" t="str">
        <f>IF(Table1[[#This Row],[Returns]]="Y","Quality Checked","")</f>
        <v/>
      </c>
      <c r="U121" t="str">
        <f>VLOOKUP(Table1[[#This Row],[% Sales]],$B$914:$C$918,2)</f>
        <v>Major Local Control Audit</v>
      </c>
    </row>
    <row r="122" spans="1:21" x14ac:dyDescent="0.2">
      <c r="A122" s="15">
        <v>43269</v>
      </c>
      <c r="B122" s="16" t="s">
        <v>21</v>
      </c>
      <c r="C122" s="17">
        <v>43200</v>
      </c>
      <c r="D122" s="16" t="s">
        <v>49</v>
      </c>
      <c r="E122" s="16">
        <v>24</v>
      </c>
      <c r="F122" s="16">
        <v>3978.02</v>
      </c>
      <c r="G122" s="16">
        <v>0.08</v>
      </c>
      <c r="H122" s="16" t="s">
        <v>31</v>
      </c>
      <c r="I122" s="16">
        <v>1336.96</v>
      </c>
      <c r="J122" s="16">
        <v>165.98</v>
      </c>
      <c r="K122" s="16">
        <v>19.989999999999998</v>
      </c>
      <c r="L122" s="16" t="s">
        <v>147</v>
      </c>
      <c r="M122" s="16" t="s">
        <v>54</v>
      </c>
      <c r="N122" s="16" t="s">
        <v>26</v>
      </c>
      <c r="O122" s="16" t="s">
        <v>27</v>
      </c>
      <c r="P122" s="16" t="s">
        <v>48</v>
      </c>
      <c r="Q122" s="16" t="s">
        <v>40</v>
      </c>
      <c r="R122" s="17">
        <v>43202</v>
      </c>
      <c r="S122" s="18">
        <f>SUM(F122/$A$907)</f>
        <v>2.2800621293631094E-3</v>
      </c>
      <c r="T122" s="1" t="str">
        <f>IF(Table1[[#This Row],[Returns]]="Y","Quality Checked","")</f>
        <v/>
      </c>
      <c r="U122" t="str">
        <f>VLOOKUP(Table1[[#This Row],[% Sales]],$B$914:$C$918,2)</f>
        <v>Major Local Control Audit</v>
      </c>
    </row>
    <row r="123" spans="1:21" x14ac:dyDescent="0.2">
      <c r="A123" s="15">
        <v>44197</v>
      </c>
      <c r="B123" s="16" t="s">
        <v>21</v>
      </c>
      <c r="C123" s="17">
        <v>43120</v>
      </c>
      <c r="D123" s="16" t="s">
        <v>35</v>
      </c>
      <c r="E123" s="16">
        <v>27</v>
      </c>
      <c r="F123" s="16">
        <v>3970.33</v>
      </c>
      <c r="G123" s="16">
        <v>0.02</v>
      </c>
      <c r="H123" s="16" t="s">
        <v>56</v>
      </c>
      <c r="I123" s="16">
        <v>-229.79</v>
      </c>
      <c r="J123" s="16">
        <v>140.97999999999999</v>
      </c>
      <c r="K123" s="16">
        <v>53.48</v>
      </c>
      <c r="L123" s="16" t="s">
        <v>278</v>
      </c>
      <c r="M123" s="16" t="s">
        <v>54</v>
      </c>
      <c r="N123" s="16" t="s">
        <v>45</v>
      </c>
      <c r="O123" s="16" t="s">
        <v>32</v>
      </c>
      <c r="P123" s="16" t="s">
        <v>79</v>
      </c>
      <c r="Q123" s="16" t="s">
        <v>80</v>
      </c>
      <c r="R123" s="17">
        <v>43123</v>
      </c>
      <c r="S123" s="18">
        <f>SUM(F123/$A$907)</f>
        <v>2.275654489940783E-3</v>
      </c>
      <c r="T123" s="1" t="str">
        <f>IF(Table1[[#This Row],[Returns]]="Y","Quality Checked","")</f>
        <v/>
      </c>
      <c r="U123" t="str">
        <f>VLOOKUP(Table1[[#This Row],[% Sales]],$B$914:$C$918,2)</f>
        <v>Major Local Control Audit</v>
      </c>
    </row>
    <row r="124" spans="1:21" x14ac:dyDescent="0.2">
      <c r="A124" s="15">
        <v>28291</v>
      </c>
      <c r="B124" s="16" t="s">
        <v>30</v>
      </c>
      <c r="C124" s="17">
        <v>43163</v>
      </c>
      <c r="D124" s="16" t="s">
        <v>49</v>
      </c>
      <c r="E124" s="16">
        <v>14</v>
      </c>
      <c r="F124" s="16">
        <v>3950.6</v>
      </c>
      <c r="G124" s="16">
        <v>0.02</v>
      </c>
      <c r="H124" s="16" t="s">
        <v>56</v>
      </c>
      <c r="I124" s="16">
        <v>-477.66</v>
      </c>
      <c r="J124" s="16">
        <v>280.98</v>
      </c>
      <c r="K124" s="16">
        <v>57</v>
      </c>
      <c r="L124" s="16" t="s">
        <v>237</v>
      </c>
      <c r="M124" s="16" t="s">
        <v>25</v>
      </c>
      <c r="N124" s="16" t="s">
        <v>64</v>
      </c>
      <c r="O124" s="16" t="s">
        <v>32</v>
      </c>
      <c r="P124" s="16" t="s">
        <v>86</v>
      </c>
      <c r="Q124" s="16" t="s">
        <v>59</v>
      </c>
      <c r="R124" s="17">
        <v>43164</v>
      </c>
      <c r="S124" s="18">
        <f>SUM(F124/$A$907)</f>
        <v>2.2643459430223829E-3</v>
      </c>
      <c r="T124" s="1" t="str">
        <f>IF(Table1[[#This Row],[Returns]]="Y","Quality Checked","")</f>
        <v>Quality Checked</v>
      </c>
      <c r="U124" t="str">
        <f>VLOOKUP(Table1[[#This Row],[% Sales]],$B$914:$C$918,2)</f>
        <v>Major Local Control Audit</v>
      </c>
    </row>
    <row r="125" spans="1:21" x14ac:dyDescent="0.2">
      <c r="A125" s="15">
        <v>18753</v>
      </c>
      <c r="B125" s="16" t="s">
        <v>30</v>
      </c>
      <c r="C125" s="17">
        <v>43312</v>
      </c>
      <c r="D125" s="16" t="s">
        <v>55</v>
      </c>
      <c r="E125" s="16">
        <v>31</v>
      </c>
      <c r="F125" s="16">
        <v>3945.95</v>
      </c>
      <c r="G125" s="16">
        <v>0.03</v>
      </c>
      <c r="H125" s="16" t="s">
        <v>31</v>
      </c>
      <c r="I125" s="16">
        <v>1031.32</v>
      </c>
      <c r="J125" s="16">
        <v>128.24</v>
      </c>
      <c r="K125" s="16">
        <v>12.65</v>
      </c>
      <c r="L125" s="16" t="s">
        <v>108</v>
      </c>
      <c r="M125" s="16" t="s">
        <v>54</v>
      </c>
      <c r="N125" s="16" t="s">
        <v>26</v>
      </c>
      <c r="O125" s="16" t="s">
        <v>32</v>
      </c>
      <c r="P125" s="16" t="s">
        <v>86</v>
      </c>
      <c r="Q125" s="16" t="s">
        <v>74</v>
      </c>
      <c r="R125" s="17">
        <v>43314</v>
      </c>
      <c r="S125" s="18">
        <f>SUM(F125/$A$907)</f>
        <v>2.2616807254263079E-3</v>
      </c>
      <c r="T125" s="1" t="str">
        <f>IF(Table1[[#This Row],[Returns]]="Y","Quality Checked","")</f>
        <v>Quality Checked</v>
      </c>
      <c r="U125" t="str">
        <f>VLOOKUP(Table1[[#This Row],[% Sales]],$B$914:$C$918,2)</f>
        <v>Major Local Control Audit</v>
      </c>
    </row>
    <row r="126" spans="1:21" x14ac:dyDescent="0.2">
      <c r="A126" s="15">
        <v>16196</v>
      </c>
      <c r="B126" s="16" t="s">
        <v>21</v>
      </c>
      <c r="C126" s="17">
        <v>43393</v>
      </c>
      <c r="D126" s="16" t="s">
        <v>35</v>
      </c>
      <c r="E126" s="16">
        <v>39</v>
      </c>
      <c r="F126" s="16">
        <v>3925.9715000000001</v>
      </c>
      <c r="G126" s="16">
        <v>0.16</v>
      </c>
      <c r="H126" s="16" t="s">
        <v>31</v>
      </c>
      <c r="I126" s="16">
        <v>671.95</v>
      </c>
      <c r="J126" s="16">
        <v>125.99</v>
      </c>
      <c r="K126" s="16">
        <v>8.8000000000000007</v>
      </c>
      <c r="L126" s="16" t="s">
        <v>249</v>
      </c>
      <c r="M126" s="16" t="s">
        <v>54</v>
      </c>
      <c r="N126" s="16" t="s">
        <v>37</v>
      </c>
      <c r="O126" s="16" t="s">
        <v>38</v>
      </c>
      <c r="P126" s="16" t="s">
        <v>39</v>
      </c>
      <c r="Q126" s="16" t="s">
        <v>40</v>
      </c>
      <c r="R126" s="17">
        <v>43394</v>
      </c>
      <c r="S126" s="18">
        <f>SUM(F126/$A$907)</f>
        <v>2.2502297469869132E-3</v>
      </c>
      <c r="T126" s="1" t="str">
        <f>IF(Table1[[#This Row],[Returns]]="Y","Quality Checked","")</f>
        <v/>
      </c>
      <c r="U126" t="str">
        <f>VLOOKUP(Table1[[#This Row],[% Sales]],$B$914:$C$918,2)</f>
        <v>Major Local Control Audit</v>
      </c>
    </row>
    <row r="127" spans="1:21" x14ac:dyDescent="0.2">
      <c r="A127" s="15">
        <v>1287</v>
      </c>
      <c r="B127" s="16" t="s">
        <v>21</v>
      </c>
      <c r="C127" s="17">
        <v>43285</v>
      </c>
      <c r="D127" s="16" t="s">
        <v>35</v>
      </c>
      <c r="E127" s="16">
        <v>39</v>
      </c>
      <c r="F127" s="16">
        <v>3908.65</v>
      </c>
      <c r="G127" s="16">
        <v>1.1599999999999999</v>
      </c>
      <c r="H127" s="16" t="s">
        <v>31</v>
      </c>
      <c r="I127" s="16">
        <v>480.57</v>
      </c>
      <c r="J127" s="16">
        <v>105.29</v>
      </c>
      <c r="K127" s="16">
        <v>10.119999999999999</v>
      </c>
      <c r="L127" s="16" t="s">
        <v>75</v>
      </c>
      <c r="M127" s="16" t="s">
        <v>25</v>
      </c>
      <c r="N127" s="16" t="s">
        <v>26</v>
      </c>
      <c r="O127" s="16" t="s">
        <v>32</v>
      </c>
      <c r="P127" s="16" t="s">
        <v>33</v>
      </c>
      <c r="Q127" s="16" t="s">
        <v>76</v>
      </c>
      <c r="R127" s="17">
        <v>43287</v>
      </c>
      <c r="S127" s="18">
        <f>SUM(F127/$A$907)</f>
        <v>2.2403016681502652E-3</v>
      </c>
      <c r="T127" s="1" t="str">
        <f>IF(Table1[[#This Row],[Returns]]="Y","Quality Checked","")</f>
        <v/>
      </c>
      <c r="U127" t="str">
        <f>VLOOKUP(Table1[[#This Row],[% Sales]],$B$914:$C$918,2)</f>
        <v>Major Local Control Audit</v>
      </c>
    </row>
    <row r="128" spans="1:21" x14ac:dyDescent="0.2">
      <c r="A128" s="15">
        <v>2817</v>
      </c>
      <c r="B128" s="16" t="s">
        <v>21</v>
      </c>
      <c r="C128" s="17">
        <v>43208</v>
      </c>
      <c r="D128" s="16" t="s">
        <v>55</v>
      </c>
      <c r="E128" s="16">
        <v>14</v>
      </c>
      <c r="F128" s="16">
        <v>3830.14</v>
      </c>
      <c r="G128" s="16">
        <v>0.1</v>
      </c>
      <c r="H128" s="16" t="s">
        <v>31</v>
      </c>
      <c r="I128" s="16">
        <v>202.25</v>
      </c>
      <c r="J128" s="16">
        <v>300.97000000000003</v>
      </c>
      <c r="K128" s="16">
        <v>7.18</v>
      </c>
      <c r="L128" s="16" t="s">
        <v>93</v>
      </c>
      <c r="M128" s="16" t="s">
        <v>25</v>
      </c>
      <c r="N128" s="16" t="s">
        <v>37</v>
      </c>
      <c r="O128" s="16" t="s">
        <v>38</v>
      </c>
      <c r="P128" s="16" t="s">
        <v>89</v>
      </c>
      <c r="Q128" s="16" t="s">
        <v>40</v>
      </c>
      <c r="R128" s="17">
        <v>43209</v>
      </c>
      <c r="S128" s="18">
        <f>SUM(F128/$A$907)</f>
        <v>2.1953024781571785E-3</v>
      </c>
      <c r="T128" s="1" t="str">
        <f>IF(Table1[[#This Row],[Returns]]="Y","Quality Checked","")</f>
        <v/>
      </c>
      <c r="U128" t="str">
        <f>VLOOKUP(Table1[[#This Row],[% Sales]],$B$914:$C$918,2)</f>
        <v>Major Local Control Audit</v>
      </c>
    </row>
    <row r="129" spans="1:21" x14ac:dyDescent="0.2">
      <c r="A129" s="15">
        <v>4550</v>
      </c>
      <c r="B129" s="16" t="s">
        <v>21</v>
      </c>
      <c r="C129" s="17">
        <v>43462</v>
      </c>
      <c r="D129" s="16" t="s">
        <v>35</v>
      </c>
      <c r="E129" s="16">
        <v>32</v>
      </c>
      <c r="F129" s="16">
        <v>3730.54</v>
      </c>
      <c r="G129" s="16">
        <v>1.07</v>
      </c>
      <c r="H129" s="16" t="s">
        <v>56</v>
      </c>
      <c r="I129" s="16">
        <v>1369.09</v>
      </c>
      <c r="J129" s="16">
        <v>119.99</v>
      </c>
      <c r="K129" s="16">
        <v>16.8</v>
      </c>
      <c r="L129" s="16" t="s">
        <v>112</v>
      </c>
      <c r="M129" s="16" t="s">
        <v>54</v>
      </c>
      <c r="N129" s="16" t="s">
        <v>37</v>
      </c>
      <c r="O129" s="16" t="s">
        <v>38</v>
      </c>
      <c r="P129" s="16" t="s">
        <v>58</v>
      </c>
      <c r="Q129" s="16" t="s">
        <v>80</v>
      </c>
      <c r="R129" s="17">
        <v>43464</v>
      </c>
      <c r="S129" s="18">
        <f>SUM(F129/$A$907)</f>
        <v>2.1382152367444745E-3</v>
      </c>
      <c r="T129" s="1" t="str">
        <f>IF(Table1[[#This Row],[Returns]]="Y","Quality Checked","")</f>
        <v/>
      </c>
      <c r="U129" t="str">
        <f>VLOOKUP(Table1[[#This Row],[% Sales]],$B$914:$C$918,2)</f>
        <v>Major Local Control Audit</v>
      </c>
    </row>
    <row r="130" spans="1:21" x14ac:dyDescent="0.2">
      <c r="A130" s="15">
        <v>16612</v>
      </c>
      <c r="B130" s="16" t="s">
        <v>21</v>
      </c>
      <c r="C130" s="17">
        <v>43144</v>
      </c>
      <c r="D130" s="16" t="s">
        <v>35</v>
      </c>
      <c r="E130" s="16">
        <v>45</v>
      </c>
      <c r="F130" s="16">
        <v>3699.22</v>
      </c>
      <c r="G130" s="16">
        <v>0.05</v>
      </c>
      <c r="H130" s="16" t="s">
        <v>56</v>
      </c>
      <c r="I130" s="16">
        <v>565.17999999999995</v>
      </c>
      <c r="J130" s="16">
        <v>80.97</v>
      </c>
      <c r="K130" s="16">
        <v>30.06</v>
      </c>
      <c r="L130" s="16" t="s">
        <v>77</v>
      </c>
      <c r="M130" s="16" t="s">
        <v>63</v>
      </c>
      <c r="N130" s="16" t="s">
        <v>37</v>
      </c>
      <c r="O130" s="16" t="s">
        <v>38</v>
      </c>
      <c r="P130" s="16" t="s">
        <v>58</v>
      </c>
      <c r="Q130" s="16" t="s">
        <v>80</v>
      </c>
      <c r="R130" s="17">
        <v>43145</v>
      </c>
      <c r="S130" s="18">
        <f>SUM(F130/$A$907)</f>
        <v>2.1202637066134915E-3</v>
      </c>
      <c r="T130" s="1" t="str">
        <f>IF(Table1[[#This Row],[Returns]]="Y","Quality Checked","")</f>
        <v/>
      </c>
      <c r="U130" t="str">
        <f>VLOOKUP(Table1[[#This Row],[% Sales]],$B$914:$C$918,2)</f>
        <v>Major Local Control Audit</v>
      </c>
    </row>
    <row r="131" spans="1:21" x14ac:dyDescent="0.2">
      <c r="A131" s="15">
        <v>14274</v>
      </c>
      <c r="B131" s="16" t="s">
        <v>21</v>
      </c>
      <c r="C131" s="17">
        <v>43106</v>
      </c>
      <c r="D131" s="16" t="s">
        <v>22</v>
      </c>
      <c r="E131" s="16">
        <v>23</v>
      </c>
      <c r="F131" s="16">
        <v>3674.08</v>
      </c>
      <c r="G131" s="16">
        <v>0.01</v>
      </c>
      <c r="H131" s="16" t="s">
        <v>56</v>
      </c>
      <c r="I131" s="16">
        <v>112.44</v>
      </c>
      <c r="J131" s="16">
        <v>150.97999999999999</v>
      </c>
      <c r="K131" s="16">
        <v>30</v>
      </c>
      <c r="L131" s="16" t="s">
        <v>227</v>
      </c>
      <c r="M131" s="16" t="s">
        <v>25</v>
      </c>
      <c r="N131" s="16" t="s">
        <v>64</v>
      </c>
      <c r="O131" s="16" t="s">
        <v>32</v>
      </c>
      <c r="P131" s="16" t="s">
        <v>86</v>
      </c>
      <c r="Q131" s="16" t="s">
        <v>59</v>
      </c>
      <c r="R131" s="17">
        <v>43108</v>
      </c>
      <c r="S131" s="18">
        <f>SUM(F131/$A$907)</f>
        <v>2.1058543366424534E-3</v>
      </c>
      <c r="T131" s="1" t="str">
        <f>IF(Table1[[#This Row],[Returns]]="Y","Quality Checked","")</f>
        <v/>
      </c>
      <c r="U131" t="str">
        <f>VLOOKUP(Table1[[#This Row],[% Sales]],$B$914:$C$918,2)</f>
        <v>Major Local Control Audit</v>
      </c>
    </row>
    <row r="132" spans="1:21" x14ac:dyDescent="0.2">
      <c r="A132" s="15">
        <v>32199</v>
      </c>
      <c r="B132" s="16" t="s">
        <v>21</v>
      </c>
      <c r="C132" s="17">
        <v>43296</v>
      </c>
      <c r="D132" s="16" t="s">
        <v>35</v>
      </c>
      <c r="E132" s="16">
        <v>1</v>
      </c>
      <c r="F132" s="16">
        <v>3672.89</v>
      </c>
      <c r="G132" s="16">
        <v>0.01</v>
      </c>
      <c r="H132" s="16" t="s">
        <v>31</v>
      </c>
      <c r="I132" s="16">
        <v>-3061.82</v>
      </c>
      <c r="J132" s="16">
        <v>3499.99</v>
      </c>
      <c r="K132" s="16">
        <v>24.49</v>
      </c>
      <c r="L132" s="16" t="s">
        <v>110</v>
      </c>
      <c r="M132" s="16" t="s">
        <v>63</v>
      </c>
      <c r="N132" s="16" t="s">
        <v>26</v>
      </c>
      <c r="O132" s="16" t="s">
        <v>38</v>
      </c>
      <c r="P132" s="16" t="s">
        <v>82</v>
      </c>
      <c r="Q132" s="16" t="s">
        <v>76</v>
      </c>
      <c r="R132" s="17">
        <v>43297</v>
      </c>
      <c r="S132" s="18">
        <f>SUM(F132/$A$907)</f>
        <v>2.1051722702038881E-3</v>
      </c>
      <c r="T132" s="1" t="str">
        <f>IF(Table1[[#This Row],[Returns]]="Y","Quality Checked","")</f>
        <v/>
      </c>
      <c r="U132" t="str">
        <f>VLOOKUP(Table1[[#This Row],[% Sales]],$B$914:$C$918,2)</f>
        <v>Major Local Control Audit</v>
      </c>
    </row>
    <row r="133" spans="1:21" x14ac:dyDescent="0.2">
      <c r="A133" s="15">
        <v>9092</v>
      </c>
      <c r="B133" s="16" t="s">
        <v>21</v>
      </c>
      <c r="C133" s="17">
        <v>43305</v>
      </c>
      <c r="D133" s="16" t="s">
        <v>22</v>
      </c>
      <c r="E133" s="16">
        <v>33</v>
      </c>
      <c r="F133" s="16">
        <v>3644.24</v>
      </c>
      <c r="G133" s="16">
        <v>0</v>
      </c>
      <c r="H133" s="16" t="s">
        <v>23</v>
      </c>
      <c r="I133" s="16">
        <v>-457.73</v>
      </c>
      <c r="J133" s="16">
        <v>101.41</v>
      </c>
      <c r="K133" s="16">
        <v>35</v>
      </c>
      <c r="L133" s="16" t="s">
        <v>164</v>
      </c>
      <c r="M133" s="16" t="s">
        <v>25</v>
      </c>
      <c r="N133" s="16" t="s">
        <v>26</v>
      </c>
      <c r="O133" s="16" t="s">
        <v>27</v>
      </c>
      <c r="P133" s="16" t="s">
        <v>43</v>
      </c>
      <c r="Q133" s="16" t="s">
        <v>76</v>
      </c>
      <c r="R133" s="17">
        <v>43306</v>
      </c>
      <c r="S133" s="18">
        <f>SUM(F133/$A$907)</f>
        <v>2.0887510908216191E-3</v>
      </c>
      <c r="T133" s="1" t="str">
        <f>IF(Table1[[#This Row],[Returns]]="Y","Quality Checked","")</f>
        <v/>
      </c>
      <c r="U133" t="str">
        <f>VLOOKUP(Table1[[#This Row],[% Sales]],$B$914:$C$918,2)</f>
        <v>Major Local Control Audit</v>
      </c>
    </row>
    <row r="134" spans="1:21" x14ac:dyDescent="0.2">
      <c r="A134" s="15">
        <v>30215</v>
      </c>
      <c r="B134" s="16" t="s">
        <v>21</v>
      </c>
      <c r="C134" s="17">
        <v>43157</v>
      </c>
      <c r="D134" s="16" t="s">
        <v>55</v>
      </c>
      <c r="E134" s="16">
        <v>23</v>
      </c>
      <c r="F134" s="16">
        <v>3637.7280000000001</v>
      </c>
      <c r="G134" s="16">
        <v>0.06</v>
      </c>
      <c r="H134" s="16" t="s">
        <v>31</v>
      </c>
      <c r="I134" s="16">
        <v>349.47</v>
      </c>
      <c r="J134" s="16">
        <v>195.99</v>
      </c>
      <c r="K134" s="16">
        <v>8.99</v>
      </c>
      <c r="L134" s="16" t="s">
        <v>357</v>
      </c>
      <c r="M134" s="16" t="s">
        <v>63</v>
      </c>
      <c r="N134" s="16" t="s">
        <v>37</v>
      </c>
      <c r="O134" s="16" t="s">
        <v>38</v>
      </c>
      <c r="P134" s="16" t="s">
        <v>39</v>
      </c>
      <c r="Q134" s="16" t="s">
        <v>40</v>
      </c>
      <c r="R134" s="17">
        <v>43159</v>
      </c>
      <c r="S134" s="18">
        <f>SUM(F134/$A$907)</f>
        <v>2.0850186398569653E-3</v>
      </c>
      <c r="T134" s="1" t="str">
        <f>IF(Table1[[#This Row],[Returns]]="Y","Quality Checked","")</f>
        <v/>
      </c>
      <c r="U134" t="str">
        <f>VLOOKUP(Table1[[#This Row],[% Sales]],$B$914:$C$918,2)</f>
        <v>Major Local Control Audit</v>
      </c>
    </row>
    <row r="135" spans="1:21" x14ac:dyDescent="0.2">
      <c r="A135" s="15">
        <v>13604</v>
      </c>
      <c r="B135" s="16" t="s">
        <v>21</v>
      </c>
      <c r="C135" s="17">
        <v>43133</v>
      </c>
      <c r="D135" s="16" t="s">
        <v>22</v>
      </c>
      <c r="E135" s="16">
        <v>42</v>
      </c>
      <c r="F135" s="16">
        <v>3609.88</v>
      </c>
      <c r="G135" s="16">
        <v>7.0000000000000007E-2</v>
      </c>
      <c r="H135" s="16" t="s">
        <v>31</v>
      </c>
      <c r="I135" s="16">
        <v>-1396.22</v>
      </c>
      <c r="J135" s="16">
        <v>90.98</v>
      </c>
      <c r="K135" s="16">
        <v>56.2</v>
      </c>
      <c r="L135" s="16" t="s">
        <v>110</v>
      </c>
      <c r="M135" s="16" t="s">
        <v>63</v>
      </c>
      <c r="N135" s="16" t="s">
        <v>26</v>
      </c>
      <c r="O135" s="16" t="s">
        <v>32</v>
      </c>
      <c r="P135" s="16" t="s">
        <v>33</v>
      </c>
      <c r="Q135" s="16" t="s">
        <v>74</v>
      </c>
      <c r="R135" s="17">
        <v>43136</v>
      </c>
      <c r="S135" s="18">
        <f>SUM(F135/$A$907)</f>
        <v>2.0690571388643853E-3</v>
      </c>
      <c r="T135" s="1" t="str">
        <f>IF(Table1[[#This Row],[Returns]]="Y","Quality Checked","")</f>
        <v/>
      </c>
      <c r="U135" t="str">
        <f>VLOOKUP(Table1[[#This Row],[% Sales]],$B$914:$C$918,2)</f>
        <v>Major Local Control Audit</v>
      </c>
    </row>
    <row r="136" spans="1:21" x14ac:dyDescent="0.2">
      <c r="A136" s="15">
        <v>20614</v>
      </c>
      <c r="B136" s="16" t="s">
        <v>21</v>
      </c>
      <c r="C136" s="17">
        <v>43238</v>
      </c>
      <c r="D136" s="16" t="s">
        <v>22</v>
      </c>
      <c r="E136" s="16">
        <v>47</v>
      </c>
      <c r="F136" s="16">
        <v>3596.36</v>
      </c>
      <c r="G136" s="16">
        <v>0</v>
      </c>
      <c r="H136" s="16" t="s">
        <v>23</v>
      </c>
      <c r="I136" s="16">
        <v>326.25</v>
      </c>
      <c r="J136" s="16">
        <v>73.98</v>
      </c>
      <c r="K136" s="16">
        <v>12.14</v>
      </c>
      <c r="L136" s="16" t="s">
        <v>212</v>
      </c>
      <c r="M136" s="16" t="s">
        <v>54</v>
      </c>
      <c r="N136" s="16" t="s">
        <v>26</v>
      </c>
      <c r="O136" s="16" t="s">
        <v>38</v>
      </c>
      <c r="P136" s="16" t="s">
        <v>89</v>
      </c>
      <c r="Q136" s="16" t="s">
        <v>40</v>
      </c>
      <c r="R136" s="17">
        <v>43240</v>
      </c>
      <c r="S136" s="18">
        <f>SUM(F136/$A$907)</f>
        <v>2.0613079470581624E-3</v>
      </c>
      <c r="T136" s="1" t="str">
        <f>IF(Table1[[#This Row],[Returns]]="Y","Quality Checked","")</f>
        <v/>
      </c>
      <c r="U136" t="str">
        <f>VLOOKUP(Table1[[#This Row],[% Sales]],$B$914:$C$918,2)</f>
        <v>Major Local Control Audit</v>
      </c>
    </row>
    <row r="137" spans="1:21" x14ac:dyDescent="0.2">
      <c r="A137" s="15">
        <v>25027</v>
      </c>
      <c r="B137" s="16" t="s">
        <v>21</v>
      </c>
      <c r="C137" s="17">
        <v>43450</v>
      </c>
      <c r="D137" s="16" t="s">
        <v>55</v>
      </c>
      <c r="E137" s="16">
        <v>25</v>
      </c>
      <c r="F137" s="16">
        <v>3585.91</v>
      </c>
      <c r="G137" s="16">
        <v>0.06</v>
      </c>
      <c r="H137" s="16" t="s">
        <v>56</v>
      </c>
      <c r="I137" s="16">
        <v>-178.54</v>
      </c>
      <c r="J137" s="16">
        <v>146.34</v>
      </c>
      <c r="K137" s="16">
        <v>43.75</v>
      </c>
      <c r="L137" s="16" t="s">
        <v>324</v>
      </c>
      <c r="M137" s="16" t="s">
        <v>25</v>
      </c>
      <c r="N137" s="16" t="s">
        <v>64</v>
      </c>
      <c r="O137" s="16" t="s">
        <v>32</v>
      </c>
      <c r="P137" s="16" t="s">
        <v>118</v>
      </c>
      <c r="Q137" s="16" t="s">
        <v>80</v>
      </c>
      <c r="R137" s="17">
        <v>43452</v>
      </c>
      <c r="S137" s="18">
        <f>SUM(F137/$A$907)</f>
        <v>2.0553183720304238E-3</v>
      </c>
      <c r="T137" s="1" t="str">
        <f>IF(Table1[[#This Row],[Returns]]="Y","Quality Checked","")</f>
        <v/>
      </c>
      <c r="U137" t="str">
        <f>VLOOKUP(Table1[[#This Row],[% Sales]],$B$914:$C$918,2)</f>
        <v>Major Local Control Audit</v>
      </c>
    </row>
    <row r="138" spans="1:21" x14ac:dyDescent="0.2">
      <c r="A138" s="15">
        <v>13542</v>
      </c>
      <c r="B138" s="16" t="s">
        <v>21</v>
      </c>
      <c r="C138" s="17">
        <v>43167</v>
      </c>
      <c r="D138" s="16" t="s">
        <v>52</v>
      </c>
      <c r="E138" s="16">
        <v>11</v>
      </c>
      <c r="F138" s="16">
        <v>3571.84</v>
      </c>
      <c r="G138" s="16">
        <v>0.01</v>
      </c>
      <c r="H138" s="16" t="s">
        <v>56</v>
      </c>
      <c r="I138" s="16">
        <v>403.81</v>
      </c>
      <c r="J138" s="16">
        <v>300.98</v>
      </c>
      <c r="K138" s="16">
        <v>64.73</v>
      </c>
      <c r="L138" s="16" t="s">
        <v>217</v>
      </c>
      <c r="M138" s="16" t="s">
        <v>25</v>
      </c>
      <c r="N138" s="16" t="s">
        <v>64</v>
      </c>
      <c r="O138" s="16" t="s">
        <v>32</v>
      </c>
      <c r="P138" s="16" t="s">
        <v>86</v>
      </c>
      <c r="Q138" s="16" t="s">
        <v>59</v>
      </c>
      <c r="R138" s="17">
        <v>43174</v>
      </c>
      <c r="S138" s="18">
        <f>SUM(F138/$A$907)</f>
        <v>2.0472539394332679E-3</v>
      </c>
      <c r="T138" s="1" t="str">
        <f>IF(Table1[[#This Row],[Returns]]="Y","Quality Checked","")</f>
        <v/>
      </c>
      <c r="U138" t="str">
        <f>VLOOKUP(Table1[[#This Row],[% Sales]],$B$914:$C$918,2)</f>
        <v>Major Local Control Audit</v>
      </c>
    </row>
    <row r="139" spans="1:21" x14ac:dyDescent="0.2">
      <c r="A139" s="15">
        <v>3175</v>
      </c>
      <c r="B139" s="16" t="s">
        <v>21</v>
      </c>
      <c r="C139" s="17">
        <v>43295</v>
      </c>
      <c r="D139" s="16" t="s">
        <v>52</v>
      </c>
      <c r="E139" s="16">
        <v>23</v>
      </c>
      <c r="F139" s="16">
        <v>3553.62</v>
      </c>
      <c r="G139" s="16">
        <v>2.2400000000000002</v>
      </c>
      <c r="H139" s="16" t="s">
        <v>31</v>
      </c>
      <c r="I139" s="16">
        <v>521.69000000000005</v>
      </c>
      <c r="J139" s="16">
        <v>165.2</v>
      </c>
      <c r="K139" s="16">
        <v>19.989999999999998</v>
      </c>
      <c r="L139" s="16" t="s">
        <v>98</v>
      </c>
      <c r="M139" s="16" t="s">
        <v>25</v>
      </c>
      <c r="N139" s="16" t="s">
        <v>45</v>
      </c>
      <c r="O139" s="16" t="s">
        <v>27</v>
      </c>
      <c r="P139" s="16" t="s">
        <v>43</v>
      </c>
      <c r="Q139" s="16" t="s">
        <v>40</v>
      </c>
      <c r="R139" s="17">
        <v>43297</v>
      </c>
      <c r="S139" s="18">
        <f>SUM(F139/$A$907)</f>
        <v>2.0368108717772489E-3</v>
      </c>
      <c r="T139" s="1" t="str">
        <f>IF(Table1[[#This Row],[Returns]]="Y","Quality Checked","")</f>
        <v/>
      </c>
      <c r="U139" t="str">
        <f>VLOOKUP(Table1[[#This Row],[% Sales]],$B$914:$C$918,2)</f>
        <v>Major Local Control Audit</v>
      </c>
    </row>
    <row r="140" spans="1:21" x14ac:dyDescent="0.2">
      <c r="A140" s="15">
        <v>22917</v>
      </c>
      <c r="B140" s="16" t="s">
        <v>21</v>
      </c>
      <c r="C140" s="17">
        <v>43160</v>
      </c>
      <c r="D140" s="16" t="s">
        <v>55</v>
      </c>
      <c r="E140" s="16">
        <v>1</v>
      </c>
      <c r="F140" s="16">
        <v>3550.28</v>
      </c>
      <c r="G140" s="16">
        <v>0.06</v>
      </c>
      <c r="H140" s="16" t="s">
        <v>23</v>
      </c>
      <c r="I140" s="16">
        <v>-11769.17</v>
      </c>
      <c r="J140" s="16">
        <v>3499.99</v>
      </c>
      <c r="K140" s="16">
        <v>24.49</v>
      </c>
      <c r="L140" s="16" t="s">
        <v>310</v>
      </c>
      <c r="M140" s="16" t="s">
        <v>63</v>
      </c>
      <c r="N140" s="16" t="s">
        <v>26</v>
      </c>
      <c r="O140" s="16" t="s">
        <v>38</v>
      </c>
      <c r="P140" s="16" t="s">
        <v>82</v>
      </c>
      <c r="Q140" s="16" t="s">
        <v>76</v>
      </c>
      <c r="R140" s="17">
        <v>43163</v>
      </c>
      <c r="S140" s="18">
        <f>SUM(F140/$A$907)</f>
        <v>2.0348965004286707E-3</v>
      </c>
      <c r="T140" s="1" t="str">
        <f>IF(Table1[[#This Row],[Returns]]="Y","Quality Checked","")</f>
        <v/>
      </c>
      <c r="U140" t="str">
        <f>VLOOKUP(Table1[[#This Row],[% Sales]],$B$914:$C$918,2)</f>
        <v>Major Local Control Audit</v>
      </c>
    </row>
    <row r="141" spans="1:21" x14ac:dyDescent="0.2">
      <c r="A141" s="15">
        <v>26758</v>
      </c>
      <c r="B141" s="16" t="s">
        <v>21</v>
      </c>
      <c r="C141" s="17">
        <v>43243</v>
      </c>
      <c r="D141" s="16" t="s">
        <v>22</v>
      </c>
      <c r="E141" s="16">
        <v>46</v>
      </c>
      <c r="F141" s="16">
        <v>3519.12</v>
      </c>
      <c r="G141" s="16">
        <v>0.09</v>
      </c>
      <c r="H141" s="16" t="s">
        <v>23</v>
      </c>
      <c r="I141" s="16">
        <v>315.33</v>
      </c>
      <c r="J141" s="16">
        <v>77.510000000000005</v>
      </c>
      <c r="K141" s="16">
        <v>4</v>
      </c>
      <c r="L141" s="16" t="s">
        <v>335</v>
      </c>
      <c r="M141" s="16" t="s">
        <v>25</v>
      </c>
      <c r="N141" s="16" t="s">
        <v>37</v>
      </c>
      <c r="O141" s="16" t="s">
        <v>38</v>
      </c>
      <c r="P141" s="16" t="s">
        <v>89</v>
      </c>
      <c r="Q141" s="16" t="s">
        <v>40</v>
      </c>
      <c r="R141" s="17">
        <v>43245</v>
      </c>
      <c r="S141" s="18">
        <f>SUM(F141/$A$907)</f>
        <v>2.0170366767095953E-3</v>
      </c>
      <c r="T141" s="1" t="str">
        <f>IF(Table1[[#This Row],[Returns]]="Y","Quality Checked","")</f>
        <v/>
      </c>
      <c r="U141" t="str">
        <f>VLOOKUP(Table1[[#This Row],[% Sales]],$B$914:$C$918,2)</f>
        <v>Major Local Control Audit</v>
      </c>
    </row>
    <row r="142" spans="1:21" x14ac:dyDescent="0.2">
      <c r="A142" s="15">
        <v>42981</v>
      </c>
      <c r="B142" s="16" t="s">
        <v>21</v>
      </c>
      <c r="C142" s="17">
        <v>43250</v>
      </c>
      <c r="D142" s="16" t="s">
        <v>49</v>
      </c>
      <c r="E142" s="16">
        <v>4</v>
      </c>
      <c r="F142" s="16">
        <v>3510.82</v>
      </c>
      <c r="G142" s="16">
        <v>0.05</v>
      </c>
      <c r="H142" s="16" t="s">
        <v>31</v>
      </c>
      <c r="I142" s="16">
        <v>232.44</v>
      </c>
      <c r="J142" s="16">
        <v>896.99</v>
      </c>
      <c r="K142" s="16">
        <v>19.989999999999998</v>
      </c>
      <c r="L142" s="16" t="s">
        <v>405</v>
      </c>
      <c r="M142" s="16" t="s">
        <v>166</v>
      </c>
      <c r="N142" s="16" t="s">
        <v>37</v>
      </c>
      <c r="O142" s="16" t="s">
        <v>27</v>
      </c>
      <c r="P142" s="16" t="s">
        <v>48</v>
      </c>
      <c r="Q142" s="16" t="s">
        <v>40</v>
      </c>
      <c r="R142" s="17">
        <v>43252</v>
      </c>
      <c r="S142" s="18">
        <f>SUM(F142/$A$907)</f>
        <v>2.0122794065918705E-3</v>
      </c>
      <c r="T142" s="1" t="str">
        <f>IF(Table1[[#This Row],[Returns]]="Y","Quality Checked","")</f>
        <v/>
      </c>
      <c r="U142" t="str">
        <f>VLOOKUP(Table1[[#This Row],[% Sales]],$B$914:$C$918,2)</f>
        <v>Major Local Control Audit</v>
      </c>
    </row>
    <row r="143" spans="1:21" x14ac:dyDescent="0.2">
      <c r="A143" s="15">
        <v>11748</v>
      </c>
      <c r="B143" s="16" t="s">
        <v>21</v>
      </c>
      <c r="C143" s="17">
        <v>43254</v>
      </c>
      <c r="D143" s="16" t="s">
        <v>22</v>
      </c>
      <c r="E143" s="16">
        <v>23</v>
      </c>
      <c r="F143" s="16">
        <v>3503.12</v>
      </c>
      <c r="G143" s="16">
        <v>0.01</v>
      </c>
      <c r="H143" s="16" t="s">
        <v>56</v>
      </c>
      <c r="I143" s="16">
        <v>-168.14</v>
      </c>
      <c r="J143" s="16">
        <v>145.97999999999999</v>
      </c>
      <c r="K143" s="16">
        <v>46.2</v>
      </c>
      <c r="L143" s="16" t="s">
        <v>201</v>
      </c>
      <c r="M143" s="16" t="s">
        <v>25</v>
      </c>
      <c r="N143" s="16" t="s">
        <v>26</v>
      </c>
      <c r="O143" s="16" t="s">
        <v>32</v>
      </c>
      <c r="P143" s="16" t="s">
        <v>118</v>
      </c>
      <c r="Q143" s="16" t="s">
        <v>80</v>
      </c>
      <c r="R143" s="17">
        <v>43254</v>
      </c>
      <c r="S143" s="18">
        <f>SUM(F143/$A$907)</f>
        <v>2.0078660355187998E-3</v>
      </c>
      <c r="T143" s="1" t="str">
        <f>IF(Table1[[#This Row],[Returns]]="Y","Quality Checked","")</f>
        <v/>
      </c>
      <c r="U143" t="str">
        <f>VLOOKUP(Table1[[#This Row],[% Sales]],$B$914:$C$918,2)</f>
        <v>Major Local Control Audit</v>
      </c>
    </row>
    <row r="144" spans="1:21" x14ac:dyDescent="0.2">
      <c r="A144" s="15">
        <v>11714</v>
      </c>
      <c r="B144" s="16" t="s">
        <v>21</v>
      </c>
      <c r="C144" s="17">
        <v>43316</v>
      </c>
      <c r="D144" s="16" t="s">
        <v>49</v>
      </c>
      <c r="E144" s="16">
        <v>1</v>
      </c>
      <c r="F144" s="16">
        <v>3501.79</v>
      </c>
      <c r="G144" s="16">
        <v>0.01</v>
      </c>
      <c r="H144" s="16" t="s">
        <v>56</v>
      </c>
      <c r="I144" s="16">
        <v>-7838.33</v>
      </c>
      <c r="J144" s="16">
        <v>3502.14</v>
      </c>
      <c r="K144" s="16">
        <v>8.73</v>
      </c>
      <c r="L144" s="16" t="s">
        <v>201</v>
      </c>
      <c r="M144" s="16" t="s">
        <v>25</v>
      </c>
      <c r="N144" s="16" t="s">
        <v>26</v>
      </c>
      <c r="O144" s="16" t="s">
        <v>38</v>
      </c>
      <c r="P144" s="16" t="s">
        <v>58</v>
      </c>
      <c r="Q144" s="16" t="s">
        <v>80</v>
      </c>
      <c r="R144" s="17">
        <v>43317</v>
      </c>
      <c r="S144" s="18">
        <f>SUM(F144/$A$907)</f>
        <v>2.0071037259698147E-3</v>
      </c>
      <c r="T144" s="1" t="str">
        <f>IF(Table1[[#This Row],[Returns]]="Y","Quality Checked","")</f>
        <v/>
      </c>
      <c r="U144" t="str">
        <f>VLOOKUP(Table1[[#This Row],[% Sales]],$B$914:$C$918,2)</f>
        <v>Major Local Control Audit</v>
      </c>
    </row>
    <row r="145" spans="1:21" x14ac:dyDescent="0.2">
      <c r="A145" s="15">
        <v>27111</v>
      </c>
      <c r="B145" s="16" t="s">
        <v>21</v>
      </c>
      <c r="C145" s="17">
        <v>43170</v>
      </c>
      <c r="D145" s="16" t="s">
        <v>35</v>
      </c>
      <c r="E145" s="16">
        <v>18</v>
      </c>
      <c r="F145" s="16">
        <v>3497.05</v>
      </c>
      <c r="G145" s="16">
        <v>0</v>
      </c>
      <c r="H145" s="16" t="s">
        <v>31</v>
      </c>
      <c r="I145" s="16">
        <v>282.18</v>
      </c>
      <c r="J145" s="16">
        <v>193.17</v>
      </c>
      <c r="K145" s="16">
        <v>19.989999999999998</v>
      </c>
      <c r="L145" s="16" t="s">
        <v>337</v>
      </c>
      <c r="M145" s="16" t="s">
        <v>166</v>
      </c>
      <c r="N145" s="16" t="s">
        <v>37</v>
      </c>
      <c r="O145" s="16" t="s">
        <v>27</v>
      </c>
      <c r="P145" s="16" t="s">
        <v>43</v>
      </c>
      <c r="Q145" s="16" t="s">
        <v>40</v>
      </c>
      <c r="R145" s="17">
        <v>43171</v>
      </c>
      <c r="S145" s="18">
        <f>SUM(F145/$A$907)</f>
        <v>2.0043869235170414E-3</v>
      </c>
      <c r="T145" s="1" t="str">
        <f>IF(Table1[[#This Row],[Returns]]="Y","Quality Checked","")</f>
        <v/>
      </c>
      <c r="U145" t="str">
        <f>VLOOKUP(Table1[[#This Row],[% Sales]],$B$914:$C$918,2)</f>
        <v>Major Local Control Audit</v>
      </c>
    </row>
    <row r="146" spans="1:21" x14ac:dyDescent="0.2">
      <c r="A146" s="15">
        <v>10949</v>
      </c>
      <c r="B146" s="16" t="s">
        <v>21</v>
      </c>
      <c r="C146" s="17">
        <v>43189</v>
      </c>
      <c r="D146" s="16" t="s">
        <v>55</v>
      </c>
      <c r="E146" s="16">
        <v>46</v>
      </c>
      <c r="F146" s="16">
        <v>3449.26</v>
      </c>
      <c r="G146" s="16">
        <v>0.1</v>
      </c>
      <c r="H146" s="16" t="s">
        <v>56</v>
      </c>
      <c r="I146" s="16">
        <v>252.77</v>
      </c>
      <c r="J146" s="16">
        <v>80.97</v>
      </c>
      <c r="K146" s="16">
        <v>30.06</v>
      </c>
      <c r="L146" s="16" t="s">
        <v>121</v>
      </c>
      <c r="M146" s="16" t="s">
        <v>25</v>
      </c>
      <c r="N146" s="16" t="s">
        <v>45</v>
      </c>
      <c r="O146" s="16" t="s">
        <v>38</v>
      </c>
      <c r="P146" s="16" t="s">
        <v>58</v>
      </c>
      <c r="Q146" s="16" t="s">
        <v>80</v>
      </c>
      <c r="R146" s="17">
        <v>43190</v>
      </c>
      <c r="S146" s="18">
        <f>SUM(F146/$A$907)</f>
        <v>1.9769953646102834E-3</v>
      </c>
      <c r="T146" s="1" t="str">
        <f>IF(Table1[[#This Row],[Returns]]="Y","Quality Checked","")</f>
        <v/>
      </c>
      <c r="U146" t="str">
        <f>VLOOKUP(Table1[[#This Row],[% Sales]],$B$914:$C$918,2)</f>
        <v>Major Local Control Audit</v>
      </c>
    </row>
    <row r="147" spans="1:21" x14ac:dyDescent="0.2">
      <c r="A147" s="15">
        <v>42310</v>
      </c>
      <c r="B147" s="16" t="s">
        <v>21</v>
      </c>
      <c r="C147" s="17">
        <v>43302</v>
      </c>
      <c r="D147" s="16" t="s">
        <v>49</v>
      </c>
      <c r="E147" s="16">
        <v>20</v>
      </c>
      <c r="F147" s="16">
        <v>3361.7584999999999</v>
      </c>
      <c r="G147" s="16">
        <v>0.04</v>
      </c>
      <c r="H147" s="16" t="s">
        <v>31</v>
      </c>
      <c r="I147" s="16">
        <v>394.35</v>
      </c>
      <c r="J147" s="16">
        <v>205.99</v>
      </c>
      <c r="K147" s="16">
        <v>8.99</v>
      </c>
      <c r="L147" s="16" t="s">
        <v>411</v>
      </c>
      <c r="M147" s="16" t="s">
        <v>25</v>
      </c>
      <c r="N147" s="16" t="s">
        <v>64</v>
      </c>
      <c r="O147" s="16" t="s">
        <v>38</v>
      </c>
      <c r="P147" s="16" t="s">
        <v>39</v>
      </c>
      <c r="Q147" s="16" t="s">
        <v>40</v>
      </c>
      <c r="R147" s="17">
        <v>43303</v>
      </c>
      <c r="S147" s="18">
        <f>SUM(F147/$A$907)</f>
        <v>1.9268425608505067E-3</v>
      </c>
      <c r="T147" s="1" t="str">
        <f>IF(Table1[[#This Row],[Returns]]="Y","Quality Checked","")</f>
        <v/>
      </c>
      <c r="U147" t="str">
        <f>VLOOKUP(Table1[[#This Row],[% Sales]],$B$914:$C$918,2)</f>
        <v>Major Local Control Audit</v>
      </c>
    </row>
    <row r="148" spans="1:21" x14ac:dyDescent="0.2">
      <c r="A148" s="15">
        <v>34567</v>
      </c>
      <c r="B148" s="16" t="s">
        <v>21</v>
      </c>
      <c r="C148" s="17">
        <v>43216</v>
      </c>
      <c r="D148" s="16" t="s">
        <v>52</v>
      </c>
      <c r="E148" s="16">
        <v>18</v>
      </c>
      <c r="F148" s="16">
        <v>3344.11</v>
      </c>
      <c r="G148" s="16">
        <v>0.03</v>
      </c>
      <c r="H148" s="16" t="s">
        <v>56</v>
      </c>
      <c r="I148" s="16">
        <v>588.54</v>
      </c>
      <c r="J148" s="16">
        <v>180.98</v>
      </c>
      <c r="K148" s="16">
        <v>26.2</v>
      </c>
      <c r="L148" s="16" t="s">
        <v>374</v>
      </c>
      <c r="M148" s="16" t="s">
        <v>54</v>
      </c>
      <c r="N148" s="16" t="s">
        <v>64</v>
      </c>
      <c r="O148" s="16" t="s">
        <v>32</v>
      </c>
      <c r="P148" s="16" t="s">
        <v>86</v>
      </c>
      <c r="Q148" s="16" t="s">
        <v>59</v>
      </c>
      <c r="R148" s="17">
        <v>43220</v>
      </c>
      <c r="S148" s="18">
        <f>SUM(F148/$A$907)</f>
        <v>1.9167270570345217E-3</v>
      </c>
      <c r="T148" s="1" t="str">
        <f>IF(Table1[[#This Row],[Returns]]="Y","Quality Checked","")</f>
        <v/>
      </c>
      <c r="U148" t="str">
        <f>VLOOKUP(Table1[[#This Row],[% Sales]],$B$914:$C$918,2)</f>
        <v>Major Local Control Audit</v>
      </c>
    </row>
    <row r="149" spans="1:21" x14ac:dyDescent="0.2">
      <c r="A149" s="15">
        <v>25926</v>
      </c>
      <c r="B149" s="16" t="s">
        <v>21</v>
      </c>
      <c r="C149" s="17">
        <v>43424</v>
      </c>
      <c r="D149" s="16" t="s">
        <v>35</v>
      </c>
      <c r="E149" s="16">
        <v>20</v>
      </c>
      <c r="F149" s="16">
        <v>3300.2159999999999</v>
      </c>
      <c r="G149" s="16">
        <v>0.1</v>
      </c>
      <c r="H149" s="16" t="s">
        <v>56</v>
      </c>
      <c r="I149" s="16">
        <v>-855.03</v>
      </c>
      <c r="J149" s="16">
        <v>218.75</v>
      </c>
      <c r="K149" s="16">
        <v>69.64</v>
      </c>
      <c r="L149" s="16" t="s">
        <v>141</v>
      </c>
      <c r="M149" s="16" t="s">
        <v>25</v>
      </c>
      <c r="N149" s="16" t="s">
        <v>26</v>
      </c>
      <c r="O149" s="16" t="s">
        <v>32</v>
      </c>
      <c r="P149" s="16" t="s">
        <v>118</v>
      </c>
      <c r="Q149" s="16" t="s">
        <v>80</v>
      </c>
      <c r="R149" s="17">
        <v>43425</v>
      </c>
      <c r="S149" s="18">
        <f>SUM(F149/$A$907)</f>
        <v>1.8915685492577219E-3</v>
      </c>
      <c r="T149" s="1" t="str">
        <f>IF(Table1[[#This Row],[Returns]]="Y","Quality Checked","")</f>
        <v/>
      </c>
      <c r="U149" t="str">
        <f>VLOOKUP(Table1[[#This Row],[% Sales]],$B$914:$C$918,2)</f>
        <v>Major Local Control Audit</v>
      </c>
    </row>
    <row r="150" spans="1:21" x14ac:dyDescent="0.2">
      <c r="A150" s="15">
        <v>14115</v>
      </c>
      <c r="B150" s="16" t="s">
        <v>21</v>
      </c>
      <c r="C150" s="17">
        <v>43326</v>
      </c>
      <c r="D150" s="16" t="s">
        <v>22</v>
      </c>
      <c r="E150" s="16">
        <v>46</v>
      </c>
      <c r="F150" s="16">
        <v>3296.0619999999999</v>
      </c>
      <c r="G150" s="16">
        <v>0.06</v>
      </c>
      <c r="H150" s="16" t="s">
        <v>31</v>
      </c>
      <c r="I150" s="16">
        <v>591.91</v>
      </c>
      <c r="J150" s="16">
        <v>85.99</v>
      </c>
      <c r="K150" s="16">
        <v>10.78</v>
      </c>
      <c r="L150" s="16" t="s">
        <v>224</v>
      </c>
      <c r="M150" s="16" t="s">
        <v>54</v>
      </c>
      <c r="N150" s="16" t="s">
        <v>64</v>
      </c>
      <c r="O150" s="16" t="s">
        <v>38</v>
      </c>
      <c r="P150" s="16" t="s">
        <v>39</v>
      </c>
      <c r="Q150" s="16" t="s">
        <v>40</v>
      </c>
      <c r="R150" s="17">
        <v>43328</v>
      </c>
      <c r="S150" s="18">
        <f>SUM(F150/$A$907)</f>
        <v>1.8891876215385616E-3</v>
      </c>
      <c r="T150" s="1" t="str">
        <f>IF(Table1[[#This Row],[Returns]]="Y","Quality Checked","")</f>
        <v/>
      </c>
      <c r="U150" t="str">
        <f>VLOOKUP(Table1[[#This Row],[% Sales]],$B$914:$C$918,2)</f>
        <v>Major Local Control Audit</v>
      </c>
    </row>
    <row r="151" spans="1:21" x14ac:dyDescent="0.2">
      <c r="A151" s="15">
        <v>33220</v>
      </c>
      <c r="B151" s="16" t="s">
        <v>21</v>
      </c>
      <c r="C151" s="17">
        <v>43205</v>
      </c>
      <c r="D151" s="16" t="s">
        <v>22</v>
      </c>
      <c r="E151" s="16">
        <v>49</v>
      </c>
      <c r="F151" s="16">
        <v>3291.13</v>
      </c>
      <c r="G151" s="16">
        <v>0.09</v>
      </c>
      <c r="H151" s="16" t="s">
        <v>31</v>
      </c>
      <c r="I151" s="16">
        <v>925.95</v>
      </c>
      <c r="J151" s="16">
        <v>70.97</v>
      </c>
      <c r="K151" s="16">
        <v>3.5</v>
      </c>
      <c r="L151" s="16" t="s">
        <v>237</v>
      </c>
      <c r="M151" s="16" t="s">
        <v>25</v>
      </c>
      <c r="N151" s="16" t="s">
        <v>64</v>
      </c>
      <c r="O151" s="16" t="s">
        <v>27</v>
      </c>
      <c r="P151" s="16" t="s">
        <v>46</v>
      </c>
      <c r="Q151" s="16" t="s">
        <v>40</v>
      </c>
      <c r="R151" s="17">
        <v>43205</v>
      </c>
      <c r="S151" s="18">
        <f>SUM(F151/$A$907)</f>
        <v>1.8863607713914988E-3</v>
      </c>
      <c r="T151" s="1" t="str">
        <f>IF(Table1[[#This Row],[Returns]]="Y","Quality Checked","")</f>
        <v/>
      </c>
      <c r="U151" t="str">
        <f>VLOOKUP(Table1[[#This Row],[% Sales]],$B$914:$C$918,2)</f>
        <v>Major Local Control Audit</v>
      </c>
    </row>
    <row r="152" spans="1:21" x14ac:dyDescent="0.2">
      <c r="A152" s="15">
        <v>30053</v>
      </c>
      <c r="B152" s="16" t="s">
        <v>21</v>
      </c>
      <c r="C152" s="17">
        <v>43132</v>
      </c>
      <c r="D152" s="16" t="s">
        <v>49</v>
      </c>
      <c r="E152" s="16">
        <v>41</v>
      </c>
      <c r="F152" s="16">
        <v>3279.01</v>
      </c>
      <c r="G152" s="16">
        <v>0.06</v>
      </c>
      <c r="H152" s="16" t="s">
        <v>56</v>
      </c>
      <c r="I152" s="16">
        <v>349.22</v>
      </c>
      <c r="J152" s="16">
        <v>80.97</v>
      </c>
      <c r="K152" s="16">
        <v>33.6</v>
      </c>
      <c r="L152" s="16" t="s">
        <v>356</v>
      </c>
      <c r="M152" s="16" t="s">
        <v>25</v>
      </c>
      <c r="N152" s="16" t="s">
        <v>64</v>
      </c>
      <c r="O152" s="16" t="s">
        <v>38</v>
      </c>
      <c r="P152" s="16" t="s">
        <v>58</v>
      </c>
      <c r="Q152" s="16" t="s">
        <v>59</v>
      </c>
      <c r="R152" s="17">
        <v>43134</v>
      </c>
      <c r="S152" s="18">
        <f>SUM(F152/$A$907)</f>
        <v>1.8794140106894711E-3</v>
      </c>
      <c r="T152" s="1" t="str">
        <f>IF(Table1[[#This Row],[Returns]]="Y","Quality Checked","")</f>
        <v/>
      </c>
      <c r="U152" t="str">
        <f>VLOOKUP(Table1[[#This Row],[% Sales]],$B$914:$C$918,2)</f>
        <v>Major Local Control Audit</v>
      </c>
    </row>
    <row r="153" spans="1:21" x14ac:dyDescent="0.2">
      <c r="A153" s="15">
        <v>41825</v>
      </c>
      <c r="B153" s="16" t="s">
        <v>21</v>
      </c>
      <c r="C153" s="17">
        <v>43334</v>
      </c>
      <c r="D153" s="16" t="s">
        <v>49</v>
      </c>
      <c r="E153" s="16">
        <v>43</v>
      </c>
      <c r="F153" s="16">
        <v>3277.39</v>
      </c>
      <c r="G153" s="16">
        <v>0.02</v>
      </c>
      <c r="H153" s="16" t="s">
        <v>31</v>
      </c>
      <c r="I153" s="16">
        <v>286.01</v>
      </c>
      <c r="J153" s="16">
        <v>73.98</v>
      </c>
      <c r="K153" s="16">
        <v>4</v>
      </c>
      <c r="L153" s="16" t="s">
        <v>410</v>
      </c>
      <c r="M153" s="16" t="s">
        <v>63</v>
      </c>
      <c r="N153" s="16" t="s">
        <v>64</v>
      </c>
      <c r="O153" s="16" t="s">
        <v>38</v>
      </c>
      <c r="P153" s="16" t="s">
        <v>89</v>
      </c>
      <c r="Q153" s="16" t="s">
        <v>40</v>
      </c>
      <c r="R153" s="17">
        <v>43335</v>
      </c>
      <c r="S153" s="18">
        <f>SUM(F153/$A$907)</f>
        <v>1.8784854832689028E-3</v>
      </c>
      <c r="T153" s="1" t="str">
        <f>IF(Table1[[#This Row],[Returns]]="Y","Quality Checked","")</f>
        <v/>
      </c>
      <c r="U153" t="str">
        <f>VLOOKUP(Table1[[#This Row],[% Sales]],$B$914:$C$918,2)</f>
        <v>Major Local Control Audit</v>
      </c>
    </row>
    <row r="154" spans="1:21" x14ac:dyDescent="0.2">
      <c r="A154" s="15">
        <v>14211</v>
      </c>
      <c r="B154" s="16" t="s">
        <v>21</v>
      </c>
      <c r="C154" s="17">
        <v>43143</v>
      </c>
      <c r="D154" s="16" t="s">
        <v>22</v>
      </c>
      <c r="E154" s="16">
        <v>22</v>
      </c>
      <c r="F154" s="16">
        <v>3220.58</v>
      </c>
      <c r="G154" s="16">
        <v>0.04</v>
      </c>
      <c r="H154" s="16" t="s">
        <v>31</v>
      </c>
      <c r="I154" s="16">
        <v>1046.69</v>
      </c>
      <c r="J154" s="16">
        <v>150.97999999999999</v>
      </c>
      <c r="K154" s="16">
        <v>13.99</v>
      </c>
      <c r="L154" s="16" t="s">
        <v>226</v>
      </c>
      <c r="M154" s="16" t="s">
        <v>54</v>
      </c>
      <c r="N154" s="16" t="s">
        <v>37</v>
      </c>
      <c r="O154" s="16" t="s">
        <v>38</v>
      </c>
      <c r="P154" s="16" t="s">
        <v>58</v>
      </c>
      <c r="Q154" s="16" t="s">
        <v>74</v>
      </c>
      <c r="R154" s="17">
        <v>43146</v>
      </c>
      <c r="S154" s="18">
        <f>SUM(F154/$A$907)</f>
        <v>1.8459239753908332E-3</v>
      </c>
      <c r="T154" s="1" t="str">
        <f>IF(Table1[[#This Row],[Returns]]="Y","Quality Checked","")</f>
        <v/>
      </c>
      <c r="U154" t="str">
        <f>VLOOKUP(Table1[[#This Row],[% Sales]],$B$914:$C$918,2)</f>
        <v>Major Local Control Audit</v>
      </c>
    </row>
    <row r="155" spans="1:21" x14ac:dyDescent="0.2">
      <c r="A155" s="15">
        <v>11174</v>
      </c>
      <c r="B155" s="16" t="s">
        <v>21</v>
      </c>
      <c r="C155" s="17">
        <v>43199</v>
      </c>
      <c r="D155" s="16" t="s">
        <v>55</v>
      </c>
      <c r="E155" s="16">
        <v>30</v>
      </c>
      <c r="F155" s="16">
        <v>3197.0030000000002</v>
      </c>
      <c r="G155" s="16">
        <v>7.0000000000000007E-2</v>
      </c>
      <c r="H155" s="16" t="s">
        <v>31</v>
      </c>
      <c r="I155" s="16">
        <v>603.46</v>
      </c>
      <c r="J155" s="16">
        <v>125.99</v>
      </c>
      <c r="K155" s="16">
        <v>7.69</v>
      </c>
      <c r="L155" s="16" t="s">
        <v>177</v>
      </c>
      <c r="M155" s="16" t="s">
        <v>25</v>
      </c>
      <c r="N155" s="16" t="s">
        <v>26</v>
      </c>
      <c r="O155" s="16" t="s">
        <v>38</v>
      </c>
      <c r="P155" s="16" t="s">
        <v>39</v>
      </c>
      <c r="Q155" s="16" t="s">
        <v>40</v>
      </c>
      <c r="R155" s="17">
        <v>43200</v>
      </c>
      <c r="S155" s="18">
        <f>SUM(F155/$A$907)</f>
        <v>1.8324104624311212E-3</v>
      </c>
      <c r="T155" s="1" t="str">
        <f>IF(Table1[[#This Row],[Returns]]="Y","Quality Checked","")</f>
        <v/>
      </c>
      <c r="U155" t="str">
        <f>VLOOKUP(Table1[[#This Row],[% Sales]],$B$914:$C$918,2)</f>
        <v>Major Local Control Audit</v>
      </c>
    </row>
    <row r="156" spans="1:21" x14ac:dyDescent="0.2">
      <c r="A156" s="15">
        <v>21314</v>
      </c>
      <c r="B156" s="16" t="s">
        <v>21</v>
      </c>
      <c r="C156" s="17">
        <v>43406</v>
      </c>
      <c r="D156" s="16" t="s">
        <v>52</v>
      </c>
      <c r="E156" s="16">
        <v>40</v>
      </c>
      <c r="F156" s="16">
        <v>3169.9920000000002</v>
      </c>
      <c r="G156" s="16">
        <v>0.18</v>
      </c>
      <c r="H156" s="16" t="s">
        <v>56</v>
      </c>
      <c r="I156" s="16">
        <v>-973.3</v>
      </c>
      <c r="J156" s="16">
        <v>105.49</v>
      </c>
      <c r="K156" s="16">
        <v>41.64</v>
      </c>
      <c r="L156" s="16" t="s">
        <v>296</v>
      </c>
      <c r="M156" s="16" t="s">
        <v>63</v>
      </c>
      <c r="N156" s="16" t="s">
        <v>37</v>
      </c>
      <c r="O156" s="16" t="s">
        <v>32</v>
      </c>
      <c r="P156" s="16" t="s">
        <v>118</v>
      </c>
      <c r="Q156" s="16" t="s">
        <v>80</v>
      </c>
      <c r="R156" s="17">
        <v>43413</v>
      </c>
      <c r="S156" s="18">
        <f>SUM(F156/$A$907)</f>
        <v>1.8169287006058346E-3</v>
      </c>
      <c r="T156" s="1" t="str">
        <f>IF(Table1[[#This Row],[Returns]]="Y","Quality Checked","")</f>
        <v/>
      </c>
      <c r="U156" t="str">
        <f>VLOOKUP(Table1[[#This Row],[% Sales]],$B$914:$C$918,2)</f>
        <v>Major Local Control Audit</v>
      </c>
    </row>
    <row r="157" spans="1:21" x14ac:dyDescent="0.2">
      <c r="A157" s="15">
        <v>13604</v>
      </c>
      <c r="B157" s="16" t="s">
        <v>21</v>
      </c>
      <c r="C157" s="17">
        <v>43133</v>
      </c>
      <c r="D157" s="16" t="s">
        <v>22</v>
      </c>
      <c r="E157" s="16">
        <v>38</v>
      </c>
      <c r="F157" s="16">
        <v>3152.75</v>
      </c>
      <c r="G157" s="16">
        <v>0.04</v>
      </c>
      <c r="H157" s="16" t="s">
        <v>31</v>
      </c>
      <c r="I157" s="16">
        <v>1166.4000000000001</v>
      </c>
      <c r="J157" s="16">
        <v>83.1</v>
      </c>
      <c r="K157" s="16">
        <v>6.13</v>
      </c>
      <c r="L157" s="16" t="s">
        <v>110</v>
      </c>
      <c r="M157" s="16" t="s">
        <v>63</v>
      </c>
      <c r="N157" s="16" t="s">
        <v>26</v>
      </c>
      <c r="O157" s="16" t="s">
        <v>38</v>
      </c>
      <c r="P157" s="16" t="s">
        <v>89</v>
      </c>
      <c r="Q157" s="16" t="s">
        <v>40</v>
      </c>
      <c r="R157" s="17">
        <v>43135</v>
      </c>
      <c r="S157" s="18">
        <f>SUM(F157/$A$907)</f>
        <v>1.807046188392603E-3</v>
      </c>
      <c r="T157" s="1" t="str">
        <f>IF(Table1[[#This Row],[Returns]]="Y","Quality Checked","")</f>
        <v/>
      </c>
      <c r="U157" t="str">
        <f>VLOOKUP(Table1[[#This Row],[% Sales]],$B$914:$C$918,2)</f>
        <v>Major Local Control Audit</v>
      </c>
    </row>
    <row r="158" spans="1:21" x14ac:dyDescent="0.2">
      <c r="A158" s="15">
        <v>16133</v>
      </c>
      <c r="B158" s="16" t="s">
        <v>21</v>
      </c>
      <c r="C158" s="17">
        <v>43368</v>
      </c>
      <c r="D158" s="16" t="s">
        <v>49</v>
      </c>
      <c r="E158" s="16">
        <v>16</v>
      </c>
      <c r="F158" s="16">
        <v>3083.04</v>
      </c>
      <c r="G158" s="16">
        <v>0.06</v>
      </c>
      <c r="H158" s="16" t="s">
        <v>56</v>
      </c>
      <c r="I158" s="16">
        <v>872.13</v>
      </c>
      <c r="J158" s="16">
        <v>200.97</v>
      </c>
      <c r="K158" s="16">
        <v>15.59</v>
      </c>
      <c r="L158" s="16" t="s">
        <v>248</v>
      </c>
      <c r="M158" s="16" t="s">
        <v>63</v>
      </c>
      <c r="N158" s="16" t="s">
        <v>45</v>
      </c>
      <c r="O158" s="16" t="s">
        <v>38</v>
      </c>
      <c r="P158" s="16" t="s">
        <v>58</v>
      </c>
      <c r="Q158" s="16" t="s">
        <v>59</v>
      </c>
      <c r="R158" s="17">
        <v>43368</v>
      </c>
      <c r="S158" s="18">
        <f>SUM(F158/$A$907)</f>
        <v>1.7670908510544544E-3</v>
      </c>
      <c r="T158" s="1" t="str">
        <f>IF(Table1[[#This Row],[Returns]]="Y","Quality Checked","")</f>
        <v/>
      </c>
      <c r="U158" t="str">
        <f>VLOOKUP(Table1[[#This Row],[% Sales]],$B$914:$C$918,2)</f>
        <v>Major Local Control Audit</v>
      </c>
    </row>
    <row r="159" spans="1:21" x14ac:dyDescent="0.2">
      <c r="A159" s="15">
        <v>21541</v>
      </c>
      <c r="B159" s="16" t="s">
        <v>21</v>
      </c>
      <c r="C159" s="17">
        <v>43381</v>
      </c>
      <c r="D159" s="16" t="s">
        <v>22</v>
      </c>
      <c r="E159" s="16">
        <v>43</v>
      </c>
      <c r="F159" s="16">
        <v>3044.7</v>
      </c>
      <c r="G159" s="16">
        <v>0.04</v>
      </c>
      <c r="H159" s="16" t="s">
        <v>56</v>
      </c>
      <c r="I159" s="16">
        <v>-78.36</v>
      </c>
      <c r="J159" s="16">
        <v>70.98</v>
      </c>
      <c r="K159" s="16">
        <v>26.74</v>
      </c>
      <c r="L159" s="16" t="s">
        <v>87</v>
      </c>
      <c r="M159" s="16" t="s">
        <v>25</v>
      </c>
      <c r="N159" s="16" t="s">
        <v>26</v>
      </c>
      <c r="O159" s="16" t="s">
        <v>32</v>
      </c>
      <c r="P159" s="16" t="s">
        <v>79</v>
      </c>
      <c r="Q159" s="16" t="s">
        <v>80</v>
      </c>
      <c r="R159" s="17">
        <v>43383</v>
      </c>
      <c r="S159" s="18">
        <f>SUM(F159/$A$907)</f>
        <v>1.7451157021010097E-3</v>
      </c>
      <c r="T159" s="1" t="str">
        <f>IF(Table1[[#This Row],[Returns]]="Y","Quality Checked","")</f>
        <v/>
      </c>
      <c r="U159" t="str">
        <f>VLOOKUP(Table1[[#This Row],[% Sales]],$B$914:$C$918,2)</f>
        <v>Major Local Control Audit</v>
      </c>
    </row>
    <row r="160" spans="1:21" x14ac:dyDescent="0.2">
      <c r="A160" s="15">
        <v>4674</v>
      </c>
      <c r="B160" s="16" t="s">
        <v>21</v>
      </c>
      <c r="C160" s="17">
        <v>43208</v>
      </c>
      <c r="D160" s="16" t="s">
        <v>49</v>
      </c>
      <c r="E160" s="16">
        <v>23</v>
      </c>
      <c r="F160" s="16">
        <v>3041.33</v>
      </c>
      <c r="G160" s="16">
        <v>0.02</v>
      </c>
      <c r="H160" s="16" t="s">
        <v>56</v>
      </c>
      <c r="I160" s="16">
        <v>-260.41000000000003</v>
      </c>
      <c r="J160" s="16">
        <v>130.97999999999999</v>
      </c>
      <c r="K160" s="16">
        <v>30</v>
      </c>
      <c r="L160" s="16" t="s">
        <v>115</v>
      </c>
      <c r="M160" s="16" t="s">
        <v>25</v>
      </c>
      <c r="N160" s="16" t="s">
        <v>26</v>
      </c>
      <c r="O160" s="16" t="s">
        <v>32</v>
      </c>
      <c r="P160" s="16" t="s">
        <v>86</v>
      </c>
      <c r="Q160" s="16" t="s">
        <v>59</v>
      </c>
      <c r="R160" s="17">
        <v>43209</v>
      </c>
      <c r="S160" s="18">
        <f>SUM(F160/$A$907)</f>
        <v>1.7431841358001984E-3</v>
      </c>
      <c r="T160" s="1" t="str">
        <f>IF(Table1[[#This Row],[Returns]]="Y","Quality Checked","")</f>
        <v/>
      </c>
      <c r="U160" t="str">
        <f>VLOOKUP(Table1[[#This Row],[% Sales]],$B$914:$C$918,2)</f>
        <v>Major Local Control Audit</v>
      </c>
    </row>
    <row r="161" spans="1:21" x14ac:dyDescent="0.2">
      <c r="A161" s="15">
        <v>4583</v>
      </c>
      <c r="B161" s="16" t="s">
        <v>21</v>
      </c>
      <c r="C161" s="17">
        <v>43367</v>
      </c>
      <c r="D161" s="16" t="s">
        <v>55</v>
      </c>
      <c r="E161" s="16">
        <v>44</v>
      </c>
      <c r="F161" s="16">
        <v>3021.64</v>
      </c>
      <c r="G161" s="16">
        <v>20.7</v>
      </c>
      <c r="H161" s="16" t="s">
        <v>56</v>
      </c>
      <c r="I161" s="16">
        <v>-720.2</v>
      </c>
      <c r="J161" s="16">
        <v>70.98</v>
      </c>
      <c r="K161" s="16">
        <v>30</v>
      </c>
      <c r="L161" s="16" t="s">
        <v>113</v>
      </c>
      <c r="M161" s="16" t="s">
        <v>25</v>
      </c>
      <c r="N161" s="16" t="s">
        <v>26</v>
      </c>
      <c r="O161" s="16" t="s">
        <v>32</v>
      </c>
      <c r="P161" s="16" t="s">
        <v>86</v>
      </c>
      <c r="Q161" s="16" t="s">
        <v>59</v>
      </c>
      <c r="R161" s="17">
        <v>43369</v>
      </c>
      <c r="S161" s="18">
        <f>SUM(F161/$A$907)</f>
        <v>1.7318985154847753E-3</v>
      </c>
      <c r="T161" s="1" t="str">
        <f>IF(Table1[[#This Row],[Returns]]="Y","Quality Checked","")</f>
        <v/>
      </c>
      <c r="U161" t="str">
        <f>VLOOKUP(Table1[[#This Row],[% Sales]],$B$914:$C$918,2)</f>
        <v>Major Local Control Audit</v>
      </c>
    </row>
    <row r="162" spans="1:21" x14ac:dyDescent="0.2">
      <c r="A162" s="15">
        <v>14983</v>
      </c>
      <c r="B162" s="16" t="s">
        <v>21</v>
      </c>
      <c r="C162" s="17">
        <v>43142</v>
      </c>
      <c r="D162" s="16" t="s">
        <v>35</v>
      </c>
      <c r="E162" s="16">
        <v>18</v>
      </c>
      <c r="F162" s="16">
        <v>3015.4940000000001</v>
      </c>
      <c r="G162" s="16">
        <v>0.08</v>
      </c>
      <c r="H162" s="16" t="s">
        <v>31</v>
      </c>
      <c r="I162" s="16">
        <v>251.54</v>
      </c>
      <c r="J162" s="16">
        <v>205.99</v>
      </c>
      <c r="K162" s="16">
        <v>8.99</v>
      </c>
      <c r="L162" s="16" t="s">
        <v>236</v>
      </c>
      <c r="M162" s="16" t="s">
        <v>25</v>
      </c>
      <c r="N162" s="16" t="s">
        <v>64</v>
      </c>
      <c r="O162" s="16" t="s">
        <v>38</v>
      </c>
      <c r="P162" s="16" t="s">
        <v>39</v>
      </c>
      <c r="Q162" s="16" t="s">
        <v>40</v>
      </c>
      <c r="R162" s="17">
        <v>43143</v>
      </c>
      <c r="S162" s="18">
        <f>SUM(F162/$A$907)</f>
        <v>1.7283758429373608E-3</v>
      </c>
      <c r="T162" s="1" t="str">
        <f>IF(Table1[[#This Row],[Returns]]="Y","Quality Checked","")</f>
        <v/>
      </c>
      <c r="U162" t="str">
        <f>VLOOKUP(Table1[[#This Row],[% Sales]],$B$914:$C$918,2)</f>
        <v>Major Local Control Audit</v>
      </c>
    </row>
    <row r="163" spans="1:21" x14ac:dyDescent="0.2">
      <c r="A163" s="15">
        <v>21442</v>
      </c>
      <c r="B163" s="16" t="s">
        <v>21</v>
      </c>
      <c r="C163" s="17">
        <v>43459</v>
      </c>
      <c r="D163" s="16" t="s">
        <v>52</v>
      </c>
      <c r="E163" s="16">
        <v>48</v>
      </c>
      <c r="F163" s="16">
        <v>2962.96</v>
      </c>
      <c r="G163" s="16">
        <v>0.02</v>
      </c>
      <c r="H163" s="16" t="s">
        <v>56</v>
      </c>
      <c r="I163" s="16">
        <v>-612.94000000000005</v>
      </c>
      <c r="J163" s="16">
        <v>58.14</v>
      </c>
      <c r="K163" s="16">
        <v>36.61</v>
      </c>
      <c r="L163" s="16" t="s">
        <v>298</v>
      </c>
      <c r="M163" s="16" t="s">
        <v>25</v>
      </c>
      <c r="N163" s="16" t="s">
        <v>64</v>
      </c>
      <c r="O163" s="16" t="s">
        <v>32</v>
      </c>
      <c r="P163" s="16" t="s">
        <v>79</v>
      </c>
      <c r="Q163" s="16" t="s">
        <v>80</v>
      </c>
      <c r="R163" s="17">
        <v>42005</v>
      </c>
      <c r="S163" s="18">
        <f>SUM(F163/$A$907)</f>
        <v>1.6982651889175314E-3</v>
      </c>
      <c r="T163" s="1" t="str">
        <f>IF(Table1[[#This Row],[Returns]]="Y","Quality Checked","")</f>
        <v/>
      </c>
      <c r="U163" t="str">
        <f>VLOOKUP(Table1[[#This Row],[% Sales]],$B$914:$C$918,2)</f>
        <v>Major Local Control Audit</v>
      </c>
    </row>
    <row r="164" spans="1:21" x14ac:dyDescent="0.2">
      <c r="A164" s="15">
        <v>30278</v>
      </c>
      <c r="B164" s="16" t="s">
        <v>21</v>
      </c>
      <c r="C164" s="17">
        <v>43373</v>
      </c>
      <c r="D164" s="16" t="s">
        <v>52</v>
      </c>
      <c r="E164" s="16">
        <v>50</v>
      </c>
      <c r="F164" s="16">
        <v>2860.93</v>
      </c>
      <c r="G164" s="16">
        <v>0.03</v>
      </c>
      <c r="H164" s="16" t="s">
        <v>31</v>
      </c>
      <c r="I164" s="16">
        <v>832.62</v>
      </c>
      <c r="J164" s="16">
        <v>65.989999999999995</v>
      </c>
      <c r="K164" s="16">
        <v>5.26</v>
      </c>
      <c r="L164" s="16" t="s">
        <v>167</v>
      </c>
      <c r="M164" s="16" t="s">
        <v>63</v>
      </c>
      <c r="N164" s="16" t="s">
        <v>37</v>
      </c>
      <c r="O164" s="16" t="s">
        <v>38</v>
      </c>
      <c r="P164" s="16" t="s">
        <v>39</v>
      </c>
      <c r="Q164" s="16" t="s">
        <v>40</v>
      </c>
      <c r="R164" s="17">
        <v>43382</v>
      </c>
      <c r="S164" s="18">
        <f>SUM(F164/$A$907)</f>
        <v>1.6397851563739749E-3</v>
      </c>
      <c r="T164" s="1" t="str">
        <f>IF(Table1[[#This Row],[Returns]]="Y","Quality Checked","")</f>
        <v/>
      </c>
      <c r="U164" t="str">
        <f>VLOOKUP(Table1[[#This Row],[% Sales]],$B$914:$C$918,2)</f>
        <v>Major Local Control Audit</v>
      </c>
    </row>
    <row r="165" spans="1:21" x14ac:dyDescent="0.2">
      <c r="A165" s="15">
        <v>22118</v>
      </c>
      <c r="B165" s="16" t="s">
        <v>21</v>
      </c>
      <c r="C165" s="17">
        <v>43118</v>
      </c>
      <c r="D165" s="16" t="s">
        <v>35</v>
      </c>
      <c r="E165" s="16">
        <v>50</v>
      </c>
      <c r="F165" s="16">
        <v>2842.54</v>
      </c>
      <c r="G165" s="16">
        <v>0.05</v>
      </c>
      <c r="H165" s="16" t="s">
        <v>31</v>
      </c>
      <c r="I165" s="16">
        <v>1315.75</v>
      </c>
      <c r="J165" s="16">
        <v>58.1</v>
      </c>
      <c r="K165" s="16">
        <v>1.49</v>
      </c>
      <c r="L165" s="16" t="s">
        <v>238</v>
      </c>
      <c r="M165" s="16" t="s">
        <v>25</v>
      </c>
      <c r="N165" s="16" t="s">
        <v>26</v>
      </c>
      <c r="O165" s="16" t="s">
        <v>27</v>
      </c>
      <c r="P165" s="16" t="s">
        <v>48</v>
      </c>
      <c r="Q165" s="16" t="s">
        <v>40</v>
      </c>
      <c r="R165" s="17">
        <v>43118</v>
      </c>
      <c r="S165" s="18">
        <f>SUM(F165/$A$907)</f>
        <v>1.6292446506553041E-3</v>
      </c>
      <c r="T165" s="1" t="str">
        <f>IF(Table1[[#This Row],[Returns]]="Y","Quality Checked","")</f>
        <v/>
      </c>
      <c r="U165" t="str">
        <f>VLOOKUP(Table1[[#This Row],[% Sales]],$B$914:$C$918,2)</f>
        <v>Major Local Control Audit</v>
      </c>
    </row>
    <row r="166" spans="1:21" x14ac:dyDescent="0.2">
      <c r="A166" s="15">
        <v>23808</v>
      </c>
      <c r="B166" s="16" t="s">
        <v>21</v>
      </c>
      <c r="C166" s="17">
        <v>43138</v>
      </c>
      <c r="D166" s="16" t="s">
        <v>52</v>
      </c>
      <c r="E166" s="16">
        <v>28</v>
      </c>
      <c r="F166" s="16">
        <v>2813.8485000000001</v>
      </c>
      <c r="G166" s="16">
        <v>0.08</v>
      </c>
      <c r="H166" s="16" t="s">
        <v>31</v>
      </c>
      <c r="I166" s="16">
        <v>377.15</v>
      </c>
      <c r="J166" s="16">
        <v>125.99</v>
      </c>
      <c r="K166" s="16">
        <v>7.69</v>
      </c>
      <c r="L166" s="16" t="s">
        <v>318</v>
      </c>
      <c r="M166" s="16" t="s">
        <v>25</v>
      </c>
      <c r="N166" s="16" t="s">
        <v>64</v>
      </c>
      <c r="O166" s="16" t="s">
        <v>38</v>
      </c>
      <c r="P166" s="16" t="s">
        <v>39</v>
      </c>
      <c r="Q166" s="16" t="s">
        <v>40</v>
      </c>
      <c r="R166" s="17">
        <v>43140</v>
      </c>
      <c r="S166" s="18">
        <f>SUM(F166/$A$907)</f>
        <v>1.6127996849224467E-3</v>
      </c>
      <c r="T166" s="1" t="str">
        <f>IF(Table1[[#This Row],[Returns]]="Y","Quality Checked","")</f>
        <v/>
      </c>
      <c r="U166" t="str">
        <f>VLOOKUP(Table1[[#This Row],[% Sales]],$B$914:$C$918,2)</f>
        <v>Major Local Control Audit</v>
      </c>
    </row>
    <row r="167" spans="1:21" x14ac:dyDescent="0.2">
      <c r="A167" s="15">
        <v>9126</v>
      </c>
      <c r="B167" s="16" t="s">
        <v>21</v>
      </c>
      <c r="C167" s="17">
        <v>43421</v>
      </c>
      <c r="D167" s="16" t="s">
        <v>55</v>
      </c>
      <c r="E167" s="16">
        <v>47</v>
      </c>
      <c r="F167" s="16">
        <v>2799.7</v>
      </c>
      <c r="G167" s="16">
        <v>0.04</v>
      </c>
      <c r="H167" s="16" t="s">
        <v>31</v>
      </c>
      <c r="I167" s="16">
        <v>884.08</v>
      </c>
      <c r="J167" s="16">
        <v>62.05</v>
      </c>
      <c r="K167" s="16">
        <v>3.99</v>
      </c>
      <c r="L167" s="16" t="s">
        <v>165</v>
      </c>
      <c r="M167" s="16" t="s">
        <v>166</v>
      </c>
      <c r="N167" s="16" t="s">
        <v>26</v>
      </c>
      <c r="O167" s="16" t="s">
        <v>27</v>
      </c>
      <c r="P167" s="16" t="s">
        <v>46</v>
      </c>
      <c r="Q167" s="16" t="s">
        <v>40</v>
      </c>
      <c r="R167" s="17">
        <v>43422</v>
      </c>
      <c r="S167" s="18">
        <f>SUM(F167/$A$907)</f>
        <v>1.604690258866948E-3</v>
      </c>
      <c r="T167" s="1" t="str">
        <f>IF(Table1[[#This Row],[Returns]]="Y","Quality Checked","")</f>
        <v/>
      </c>
      <c r="U167" t="str">
        <f>VLOOKUP(Table1[[#This Row],[% Sales]],$B$914:$C$918,2)</f>
        <v>Major Local Control Audit</v>
      </c>
    </row>
    <row r="168" spans="1:21" x14ac:dyDescent="0.2">
      <c r="A168" s="15">
        <v>41636</v>
      </c>
      <c r="B168" s="16" t="s">
        <v>21</v>
      </c>
      <c r="C168" s="17">
        <v>43326</v>
      </c>
      <c r="D168" s="16" t="s">
        <v>49</v>
      </c>
      <c r="E168" s="16">
        <v>27</v>
      </c>
      <c r="F168" s="16">
        <v>2762.857</v>
      </c>
      <c r="G168" s="16">
        <v>0.03</v>
      </c>
      <c r="H168" s="16" t="s">
        <v>31</v>
      </c>
      <c r="I168" s="16">
        <v>722.24</v>
      </c>
      <c r="J168" s="16">
        <v>115.99</v>
      </c>
      <c r="K168" s="16">
        <v>4.2300000000000004</v>
      </c>
      <c r="L168" s="16" t="s">
        <v>409</v>
      </c>
      <c r="M168" s="16" t="s">
        <v>25</v>
      </c>
      <c r="N168" s="16" t="s">
        <v>37</v>
      </c>
      <c r="O168" s="16" t="s">
        <v>38</v>
      </c>
      <c r="P168" s="16" t="s">
        <v>39</v>
      </c>
      <c r="Q168" s="16" t="s">
        <v>40</v>
      </c>
      <c r="R168" s="17">
        <v>43328</v>
      </c>
      <c r="S168" s="18">
        <f>SUM(F168/$A$907)</f>
        <v>1.5835731380299174E-3</v>
      </c>
      <c r="T168" s="1" t="str">
        <f>IF(Table1[[#This Row],[Returns]]="Y","Quality Checked","")</f>
        <v/>
      </c>
      <c r="U168" t="str">
        <f>VLOOKUP(Table1[[#This Row],[% Sales]],$B$914:$C$918,2)</f>
        <v>Major Local Control Audit</v>
      </c>
    </row>
    <row r="169" spans="1:21" x14ac:dyDescent="0.2">
      <c r="A169" s="15">
        <v>36069</v>
      </c>
      <c r="B169" s="16" t="s">
        <v>21</v>
      </c>
      <c r="C169" s="17">
        <v>43439</v>
      </c>
      <c r="D169" s="16" t="s">
        <v>52</v>
      </c>
      <c r="E169" s="16">
        <v>15</v>
      </c>
      <c r="F169" s="16">
        <v>2758.22</v>
      </c>
      <c r="G169" s="16">
        <v>0</v>
      </c>
      <c r="H169" s="16" t="s">
        <v>31</v>
      </c>
      <c r="I169" s="16">
        <v>966.81</v>
      </c>
      <c r="J169" s="16">
        <v>170.98</v>
      </c>
      <c r="K169" s="16">
        <v>13.99</v>
      </c>
      <c r="L169" s="16" t="s">
        <v>121</v>
      </c>
      <c r="M169" s="16" t="s">
        <v>25</v>
      </c>
      <c r="N169" s="16" t="s">
        <v>37</v>
      </c>
      <c r="O169" s="16" t="s">
        <v>32</v>
      </c>
      <c r="P169" s="16" t="s">
        <v>33</v>
      </c>
      <c r="Q169" s="16" t="s">
        <v>74</v>
      </c>
      <c r="R169" s="17">
        <v>43446</v>
      </c>
      <c r="S169" s="18">
        <f>SUM(F169/$A$907)</f>
        <v>1.5809153715798097E-3</v>
      </c>
      <c r="T169" s="1" t="str">
        <f>IF(Table1[[#This Row],[Returns]]="Y","Quality Checked","")</f>
        <v/>
      </c>
      <c r="U169" t="str">
        <f>VLOOKUP(Table1[[#This Row],[% Sales]],$B$914:$C$918,2)</f>
        <v>Major Local Control Audit</v>
      </c>
    </row>
    <row r="170" spans="1:21" x14ac:dyDescent="0.2">
      <c r="A170" s="15">
        <v>548</v>
      </c>
      <c r="B170" s="16" t="s">
        <v>21</v>
      </c>
      <c r="C170" s="17">
        <v>43363</v>
      </c>
      <c r="D170" s="16" t="s">
        <v>49</v>
      </c>
      <c r="E170" s="16">
        <v>26</v>
      </c>
      <c r="F170" s="16">
        <v>2753.1925000000001</v>
      </c>
      <c r="G170" s="16">
        <v>1.1399999999999999</v>
      </c>
      <c r="H170" s="16" t="s">
        <v>31</v>
      </c>
      <c r="I170" s="16">
        <v>510.49</v>
      </c>
      <c r="J170" s="16">
        <v>125.99</v>
      </c>
      <c r="K170" s="16">
        <v>4.2</v>
      </c>
      <c r="L170" s="16" t="s">
        <v>60</v>
      </c>
      <c r="M170" s="16" t="s">
        <v>25</v>
      </c>
      <c r="N170" s="16" t="s">
        <v>37</v>
      </c>
      <c r="O170" s="16" t="s">
        <v>38</v>
      </c>
      <c r="P170" s="16" t="s">
        <v>39</v>
      </c>
      <c r="Q170" s="16" t="s">
        <v>40</v>
      </c>
      <c r="R170" s="17">
        <v>43365</v>
      </c>
      <c r="S170" s="18">
        <f>SUM(F170/$A$907)</f>
        <v>1.5780337841681397E-3</v>
      </c>
      <c r="T170" s="1" t="str">
        <f>IF(Table1[[#This Row],[Returns]]="Y","Quality Checked","")</f>
        <v/>
      </c>
      <c r="U170" t="str">
        <f>VLOOKUP(Table1[[#This Row],[% Sales]],$B$914:$C$918,2)</f>
        <v>Major Local Control Audit</v>
      </c>
    </row>
    <row r="171" spans="1:21" x14ac:dyDescent="0.2">
      <c r="A171" s="15">
        <v>30567</v>
      </c>
      <c r="B171" s="16" t="s">
        <v>21</v>
      </c>
      <c r="C171" s="17">
        <v>43114</v>
      </c>
      <c r="D171" s="16" t="s">
        <v>22</v>
      </c>
      <c r="E171" s="16">
        <v>14</v>
      </c>
      <c r="F171" s="16">
        <v>2690.84</v>
      </c>
      <c r="G171" s="16">
        <v>0.1</v>
      </c>
      <c r="H171" s="16" t="s">
        <v>56</v>
      </c>
      <c r="I171" s="16">
        <v>-368.02</v>
      </c>
      <c r="J171" s="16">
        <v>208.16</v>
      </c>
      <c r="K171" s="16">
        <v>68.02</v>
      </c>
      <c r="L171" s="16" t="s">
        <v>191</v>
      </c>
      <c r="M171" s="16" t="s">
        <v>25</v>
      </c>
      <c r="N171" s="16" t="s">
        <v>45</v>
      </c>
      <c r="O171" s="16" t="s">
        <v>27</v>
      </c>
      <c r="P171" s="16" t="s">
        <v>46</v>
      </c>
      <c r="Q171" s="16" t="s">
        <v>59</v>
      </c>
      <c r="R171" s="17">
        <v>43114</v>
      </c>
      <c r="S171" s="18">
        <f>SUM(F171/$A$907)</f>
        <v>1.5422955088650709E-3</v>
      </c>
      <c r="T171" s="1" t="str">
        <f>IF(Table1[[#This Row],[Returns]]="Y","Quality Checked","")</f>
        <v/>
      </c>
      <c r="U171" t="str">
        <f>VLOOKUP(Table1[[#This Row],[% Sales]],$B$914:$C$918,2)</f>
        <v>Major Local Control Audit</v>
      </c>
    </row>
    <row r="172" spans="1:21" x14ac:dyDescent="0.2">
      <c r="A172" s="15">
        <v>6179</v>
      </c>
      <c r="B172" s="16" t="s">
        <v>21</v>
      </c>
      <c r="C172" s="17">
        <v>43253</v>
      </c>
      <c r="D172" s="16" t="s">
        <v>22</v>
      </c>
      <c r="E172" s="16">
        <v>15</v>
      </c>
      <c r="F172" s="16">
        <v>2690.7514999999999</v>
      </c>
      <c r="G172" s="16">
        <v>0</v>
      </c>
      <c r="H172" s="16" t="s">
        <v>31</v>
      </c>
      <c r="I172" s="16">
        <v>234.61</v>
      </c>
      <c r="J172" s="16">
        <v>200.99</v>
      </c>
      <c r="K172" s="16">
        <v>8.08</v>
      </c>
      <c r="L172" s="16" t="s">
        <v>130</v>
      </c>
      <c r="M172" s="16" t="s">
        <v>63</v>
      </c>
      <c r="N172" s="16" t="s">
        <v>64</v>
      </c>
      <c r="O172" s="16" t="s">
        <v>38</v>
      </c>
      <c r="P172" s="16" t="s">
        <v>39</v>
      </c>
      <c r="Q172" s="16" t="s">
        <v>40</v>
      </c>
      <c r="R172" s="17">
        <v>43255</v>
      </c>
      <c r="S172" s="18">
        <f>SUM(F172/$A$907)</f>
        <v>1.5422447837559841E-3</v>
      </c>
      <c r="T172" s="1" t="str">
        <f>IF(Table1[[#This Row],[Returns]]="Y","Quality Checked","")</f>
        <v/>
      </c>
      <c r="U172" t="str">
        <f>VLOOKUP(Table1[[#This Row],[% Sales]],$B$914:$C$918,2)</f>
        <v>Major Local Control Audit</v>
      </c>
    </row>
    <row r="173" spans="1:21" x14ac:dyDescent="0.2">
      <c r="A173" s="15">
        <v>9665</v>
      </c>
      <c r="B173" s="16" t="s">
        <v>21</v>
      </c>
      <c r="C173" s="17">
        <v>43213</v>
      </c>
      <c r="D173" s="16" t="s">
        <v>52</v>
      </c>
      <c r="E173" s="16">
        <v>19</v>
      </c>
      <c r="F173" s="16">
        <v>2657.12</v>
      </c>
      <c r="G173" s="16">
        <v>0.05</v>
      </c>
      <c r="H173" s="16" t="s">
        <v>56</v>
      </c>
      <c r="I173" s="16">
        <v>-373.09</v>
      </c>
      <c r="J173" s="16">
        <v>140.97999999999999</v>
      </c>
      <c r="K173" s="16">
        <v>36.090000000000003</v>
      </c>
      <c r="L173" s="16" t="s">
        <v>170</v>
      </c>
      <c r="M173" s="16" t="s">
        <v>54</v>
      </c>
      <c r="N173" s="16" t="s">
        <v>37</v>
      </c>
      <c r="O173" s="16" t="s">
        <v>32</v>
      </c>
      <c r="P173" s="16" t="s">
        <v>79</v>
      </c>
      <c r="Q173" s="16" t="s">
        <v>80</v>
      </c>
      <c r="R173" s="17">
        <v>43215</v>
      </c>
      <c r="S173" s="18">
        <f>SUM(F173/$A$907)</f>
        <v>1.5229683825554684E-3</v>
      </c>
      <c r="T173" s="1" t="str">
        <f>IF(Table1[[#This Row],[Returns]]="Y","Quality Checked","")</f>
        <v/>
      </c>
      <c r="U173" t="str">
        <f>VLOOKUP(Table1[[#This Row],[% Sales]],$B$914:$C$918,2)</f>
        <v>Major Local Control Audit</v>
      </c>
    </row>
    <row r="174" spans="1:21" x14ac:dyDescent="0.2">
      <c r="A174" s="15">
        <v>38599</v>
      </c>
      <c r="B174" s="16" t="s">
        <v>21</v>
      </c>
      <c r="C174" s="17">
        <v>43399</v>
      </c>
      <c r="D174" s="16" t="s">
        <v>35</v>
      </c>
      <c r="E174" s="16">
        <v>27</v>
      </c>
      <c r="F174" s="16">
        <v>2651.23</v>
      </c>
      <c r="G174" s="16">
        <v>0.09</v>
      </c>
      <c r="H174" s="16" t="s">
        <v>31</v>
      </c>
      <c r="I174" s="16">
        <v>-741.81</v>
      </c>
      <c r="J174" s="16">
        <v>101.41</v>
      </c>
      <c r="K174" s="16">
        <v>35</v>
      </c>
      <c r="L174" s="16" t="s">
        <v>198</v>
      </c>
      <c r="M174" s="16" t="s">
        <v>63</v>
      </c>
      <c r="N174" s="16" t="s">
        <v>64</v>
      </c>
      <c r="O174" s="16" t="s">
        <v>27</v>
      </c>
      <c r="P174" s="16" t="s">
        <v>43</v>
      </c>
      <c r="Q174" s="16" t="s">
        <v>76</v>
      </c>
      <c r="R174" s="17">
        <v>43400</v>
      </c>
      <c r="S174" s="18">
        <f>SUM(F174/$A$907)</f>
        <v>1.5195924402671068E-3</v>
      </c>
      <c r="T174" s="1" t="str">
        <f>IF(Table1[[#This Row],[Returns]]="Y","Quality Checked","")</f>
        <v/>
      </c>
      <c r="U174" t="str">
        <f>VLOOKUP(Table1[[#This Row],[% Sales]],$B$914:$C$918,2)</f>
        <v>Major Local Control Audit</v>
      </c>
    </row>
    <row r="175" spans="1:21" x14ac:dyDescent="0.2">
      <c r="A175" s="15">
        <v>13830</v>
      </c>
      <c r="B175" s="16" t="s">
        <v>21</v>
      </c>
      <c r="C175" s="17">
        <v>43455</v>
      </c>
      <c r="D175" s="16" t="s">
        <v>35</v>
      </c>
      <c r="E175" s="16">
        <v>27</v>
      </c>
      <c r="F175" s="16">
        <v>2609.5300000000002</v>
      </c>
      <c r="G175" s="16">
        <v>0</v>
      </c>
      <c r="H175" s="16" t="s">
        <v>31</v>
      </c>
      <c r="I175" s="16">
        <v>911.66</v>
      </c>
      <c r="J175" s="16">
        <v>90.48</v>
      </c>
      <c r="K175" s="16">
        <v>19.989999999999998</v>
      </c>
      <c r="L175" s="16" t="s">
        <v>222</v>
      </c>
      <c r="M175" s="16" t="s">
        <v>54</v>
      </c>
      <c r="N175" s="16" t="s">
        <v>45</v>
      </c>
      <c r="O175" s="16" t="s">
        <v>27</v>
      </c>
      <c r="P175" s="16" t="s">
        <v>51</v>
      </c>
      <c r="Q175" s="16" t="s">
        <v>40</v>
      </c>
      <c r="R175" s="17">
        <v>43458</v>
      </c>
      <c r="S175" s="18">
        <f>SUM(F175/$A$907)</f>
        <v>1.4956914566635953E-3</v>
      </c>
      <c r="T175" s="1" t="str">
        <f>IF(Table1[[#This Row],[Returns]]="Y","Quality Checked","")</f>
        <v/>
      </c>
      <c r="U175" t="str">
        <f>VLOOKUP(Table1[[#This Row],[% Sales]],$B$914:$C$918,2)</f>
        <v>Major Local Control Audit</v>
      </c>
    </row>
    <row r="176" spans="1:21" x14ac:dyDescent="0.2">
      <c r="A176" s="15">
        <v>12389</v>
      </c>
      <c r="B176" s="16" t="s">
        <v>21</v>
      </c>
      <c r="C176" s="17">
        <v>43316</v>
      </c>
      <c r="D176" s="16" t="s">
        <v>55</v>
      </c>
      <c r="E176" s="16">
        <v>34</v>
      </c>
      <c r="F176" s="16">
        <v>2560.59</v>
      </c>
      <c r="G176" s="16">
        <v>7.0000000000000007E-2</v>
      </c>
      <c r="H176" s="16" t="s">
        <v>31</v>
      </c>
      <c r="I176" s="16">
        <v>670.96</v>
      </c>
      <c r="J176" s="16">
        <v>80.98</v>
      </c>
      <c r="K176" s="16">
        <v>7.18</v>
      </c>
      <c r="L176" s="16" t="s">
        <v>162</v>
      </c>
      <c r="M176" s="16" t="s">
        <v>63</v>
      </c>
      <c r="N176" s="16" t="s">
        <v>26</v>
      </c>
      <c r="O176" s="16" t="s">
        <v>38</v>
      </c>
      <c r="P176" s="16" t="s">
        <v>89</v>
      </c>
      <c r="Q176" s="16" t="s">
        <v>40</v>
      </c>
      <c r="R176" s="17">
        <v>43318</v>
      </c>
      <c r="S176" s="18">
        <f>SUM(F176/$A$907)</f>
        <v>1.4676407579212484E-3</v>
      </c>
      <c r="T176" s="1" t="str">
        <f>IF(Table1[[#This Row],[Returns]]="Y","Quality Checked","")</f>
        <v/>
      </c>
      <c r="U176" t="str">
        <f>VLOOKUP(Table1[[#This Row],[% Sales]],$B$914:$C$918,2)</f>
        <v>Major Local Control Audit</v>
      </c>
    </row>
    <row r="177" spans="1:21" x14ac:dyDescent="0.2">
      <c r="A177" s="15">
        <v>2466</v>
      </c>
      <c r="B177" s="16" t="s">
        <v>21</v>
      </c>
      <c r="C177" s="17">
        <v>43164</v>
      </c>
      <c r="D177" s="16" t="s">
        <v>49</v>
      </c>
      <c r="E177" s="16">
        <v>25</v>
      </c>
      <c r="F177" s="16">
        <v>2553.84</v>
      </c>
      <c r="G177" s="16">
        <v>0.05</v>
      </c>
      <c r="H177" s="16" t="s">
        <v>31</v>
      </c>
      <c r="I177" s="16">
        <v>553.70000000000005</v>
      </c>
      <c r="J177" s="16">
        <v>107.53</v>
      </c>
      <c r="K177" s="16">
        <v>5.81</v>
      </c>
      <c r="L177" s="16" t="s">
        <v>87</v>
      </c>
      <c r="M177" s="16" t="s">
        <v>63</v>
      </c>
      <c r="N177" s="16" t="s">
        <v>37</v>
      </c>
      <c r="O177" s="16" t="s">
        <v>32</v>
      </c>
      <c r="P177" s="16" t="s">
        <v>33</v>
      </c>
      <c r="Q177" s="16" t="s">
        <v>74</v>
      </c>
      <c r="R177" s="17">
        <v>43165</v>
      </c>
      <c r="S177" s="18">
        <f>SUM(F177/$A$907)</f>
        <v>1.4637718936688813E-3</v>
      </c>
      <c r="T177" s="1" t="str">
        <f>IF(Table1[[#This Row],[Returns]]="Y","Quality Checked","")</f>
        <v/>
      </c>
      <c r="U177" t="str">
        <f>VLOOKUP(Table1[[#This Row],[% Sales]],$B$914:$C$918,2)</f>
        <v>Major Local Control Audit</v>
      </c>
    </row>
    <row r="178" spans="1:21" x14ac:dyDescent="0.2">
      <c r="A178" s="15">
        <v>11008</v>
      </c>
      <c r="B178" s="16" t="s">
        <v>21</v>
      </c>
      <c r="C178" s="17">
        <v>43155</v>
      </c>
      <c r="D178" s="16" t="s">
        <v>49</v>
      </c>
      <c r="E178" s="16">
        <v>17</v>
      </c>
      <c r="F178" s="16">
        <v>2545.89</v>
      </c>
      <c r="G178" s="16">
        <v>0.01</v>
      </c>
      <c r="H178" s="16" t="s">
        <v>31</v>
      </c>
      <c r="I178" s="16">
        <v>-321.51</v>
      </c>
      <c r="J178" s="16">
        <v>138.13999999999999</v>
      </c>
      <c r="K178" s="16">
        <v>35</v>
      </c>
      <c r="L178" s="16" t="s">
        <v>192</v>
      </c>
      <c r="M178" s="16" t="s">
        <v>63</v>
      </c>
      <c r="N178" s="16" t="s">
        <v>45</v>
      </c>
      <c r="O178" s="16" t="s">
        <v>27</v>
      </c>
      <c r="P178" s="16" t="s">
        <v>43</v>
      </c>
      <c r="Q178" s="16" t="s">
        <v>76</v>
      </c>
      <c r="R178" s="17">
        <v>43157</v>
      </c>
      <c r="S178" s="18">
        <f>SUM(F178/$A$907)</f>
        <v>1.4592152313272046E-3</v>
      </c>
      <c r="T178" s="1" t="str">
        <f>IF(Table1[[#This Row],[Returns]]="Y","Quality Checked","")</f>
        <v/>
      </c>
      <c r="U178" t="str">
        <f>VLOOKUP(Table1[[#This Row],[% Sales]],$B$914:$C$918,2)</f>
        <v>Major Local Control Audit</v>
      </c>
    </row>
    <row r="179" spans="1:21" x14ac:dyDescent="0.2">
      <c r="A179" s="15">
        <v>10884</v>
      </c>
      <c r="B179" s="16" t="s">
        <v>21</v>
      </c>
      <c r="C179" s="17">
        <v>43429</v>
      </c>
      <c r="D179" s="16" t="s">
        <v>52</v>
      </c>
      <c r="E179" s="16">
        <v>24</v>
      </c>
      <c r="F179" s="16">
        <v>2525.9875000000002</v>
      </c>
      <c r="G179" s="16">
        <v>0.09</v>
      </c>
      <c r="H179" s="16" t="s">
        <v>31</v>
      </c>
      <c r="I179" s="16">
        <v>416.67</v>
      </c>
      <c r="J179" s="16">
        <v>125.99</v>
      </c>
      <c r="K179" s="16">
        <v>8.99</v>
      </c>
      <c r="L179" s="16" t="s">
        <v>158</v>
      </c>
      <c r="M179" s="16" t="s">
        <v>25</v>
      </c>
      <c r="N179" s="16" t="s">
        <v>64</v>
      </c>
      <c r="O179" s="16" t="s">
        <v>38</v>
      </c>
      <c r="P179" s="16" t="s">
        <v>39</v>
      </c>
      <c r="Q179" s="16" t="s">
        <v>40</v>
      </c>
      <c r="R179" s="17">
        <v>43436</v>
      </c>
      <c r="S179" s="18">
        <f>SUM(F179/$A$907)</f>
        <v>1.4478078134334664E-3</v>
      </c>
      <c r="T179" s="1" t="str">
        <f>IF(Table1[[#This Row],[Returns]]="Y","Quality Checked","")</f>
        <v/>
      </c>
      <c r="U179" t="str">
        <f>VLOOKUP(Table1[[#This Row],[% Sales]],$B$914:$C$918,2)</f>
        <v>Major Local Control Audit</v>
      </c>
    </row>
    <row r="180" spans="1:21" x14ac:dyDescent="0.2">
      <c r="A180" s="15">
        <v>5283</v>
      </c>
      <c r="B180" s="16" t="s">
        <v>21</v>
      </c>
      <c r="C180" s="17">
        <v>43254</v>
      </c>
      <c r="D180" s="16" t="s">
        <v>55</v>
      </c>
      <c r="E180" s="16">
        <v>23</v>
      </c>
      <c r="F180" s="16">
        <v>2508.6729999999998</v>
      </c>
      <c r="G180" s="16">
        <v>0.03</v>
      </c>
      <c r="H180" s="16" t="s">
        <v>31</v>
      </c>
      <c r="I180" s="16">
        <v>417.47</v>
      </c>
      <c r="J180" s="16">
        <v>125.99</v>
      </c>
      <c r="K180" s="16">
        <v>7.69</v>
      </c>
      <c r="L180" s="16" t="s">
        <v>112</v>
      </c>
      <c r="M180" s="16" t="s">
        <v>54</v>
      </c>
      <c r="N180" s="16" t="s">
        <v>37</v>
      </c>
      <c r="O180" s="16" t="s">
        <v>38</v>
      </c>
      <c r="P180" s="16" t="s">
        <v>39</v>
      </c>
      <c r="Q180" s="16" t="s">
        <v>40</v>
      </c>
      <c r="R180" s="17">
        <v>43256</v>
      </c>
      <c r="S180" s="18">
        <f>SUM(F180/$A$907)</f>
        <v>1.4378837467523388E-3</v>
      </c>
      <c r="T180" s="1" t="str">
        <f>IF(Table1[[#This Row],[Returns]]="Y","Quality Checked","")</f>
        <v/>
      </c>
      <c r="U180" t="str">
        <f>VLOOKUP(Table1[[#This Row],[% Sales]],$B$914:$C$918,2)</f>
        <v>Major Local Control Audit</v>
      </c>
    </row>
    <row r="181" spans="1:21" x14ac:dyDescent="0.2">
      <c r="A181" s="15">
        <v>45731</v>
      </c>
      <c r="B181" s="16" t="s">
        <v>21</v>
      </c>
      <c r="C181" s="17">
        <v>43322</v>
      </c>
      <c r="D181" s="16" t="s">
        <v>49</v>
      </c>
      <c r="E181" s="16">
        <v>35</v>
      </c>
      <c r="F181" s="16">
        <v>2506.2674999999999</v>
      </c>
      <c r="G181" s="16">
        <v>0.02</v>
      </c>
      <c r="H181" s="16" t="s">
        <v>31</v>
      </c>
      <c r="I181" s="16">
        <v>1160.58</v>
      </c>
      <c r="J181" s="16">
        <v>85.99</v>
      </c>
      <c r="K181" s="16">
        <v>3.3</v>
      </c>
      <c r="L181" s="16" t="s">
        <v>418</v>
      </c>
      <c r="M181" s="16" t="s">
        <v>63</v>
      </c>
      <c r="N181" s="16" t="s">
        <v>64</v>
      </c>
      <c r="O181" s="16" t="s">
        <v>38</v>
      </c>
      <c r="P181" s="16" t="s">
        <v>39</v>
      </c>
      <c r="Q181" s="16" t="s">
        <v>34</v>
      </c>
      <c r="R181" s="17">
        <v>43324</v>
      </c>
      <c r="S181" s="18">
        <f>SUM(F181/$A$907)</f>
        <v>1.4365049981658103E-3</v>
      </c>
      <c r="T181" s="1" t="str">
        <f>IF(Table1[[#This Row],[Returns]]="Y","Quality Checked","")</f>
        <v/>
      </c>
      <c r="U181" t="str">
        <f>VLOOKUP(Table1[[#This Row],[% Sales]],$B$914:$C$918,2)</f>
        <v>Major Local Control Audit</v>
      </c>
    </row>
    <row r="182" spans="1:21" x14ac:dyDescent="0.2">
      <c r="A182" s="15">
        <v>30176</v>
      </c>
      <c r="B182" s="16" t="s">
        <v>21</v>
      </c>
      <c r="C182" s="17">
        <v>43209</v>
      </c>
      <c r="D182" s="16" t="s">
        <v>52</v>
      </c>
      <c r="E182" s="16">
        <v>30</v>
      </c>
      <c r="F182" s="16">
        <v>2504.41</v>
      </c>
      <c r="G182" s="16">
        <v>0.01</v>
      </c>
      <c r="H182" s="16" t="s">
        <v>31</v>
      </c>
      <c r="I182" s="16">
        <v>-547.89</v>
      </c>
      <c r="J182" s="16">
        <v>79.52</v>
      </c>
      <c r="K182" s="16">
        <v>48.2</v>
      </c>
      <c r="L182" s="16" t="s">
        <v>142</v>
      </c>
      <c r="M182" s="16" t="s">
        <v>25</v>
      </c>
      <c r="N182" s="16" t="s">
        <v>37</v>
      </c>
      <c r="O182" s="16" t="s">
        <v>32</v>
      </c>
      <c r="P182" s="16" t="s">
        <v>33</v>
      </c>
      <c r="Q182" s="16" t="s">
        <v>74</v>
      </c>
      <c r="R182" s="17">
        <v>43216</v>
      </c>
      <c r="S182" s="18">
        <f>SUM(F182/$A$907)</f>
        <v>1.4354403440400663E-3</v>
      </c>
      <c r="T182" s="1" t="str">
        <f>IF(Table1[[#This Row],[Returns]]="Y","Quality Checked","")</f>
        <v/>
      </c>
      <c r="U182" t="str">
        <f>VLOOKUP(Table1[[#This Row],[% Sales]],$B$914:$C$918,2)</f>
        <v>Major Local Control Audit</v>
      </c>
    </row>
    <row r="183" spans="1:21" x14ac:dyDescent="0.2">
      <c r="A183" s="15">
        <v>12706</v>
      </c>
      <c r="B183" s="16" t="s">
        <v>30</v>
      </c>
      <c r="C183" s="17">
        <v>43424</v>
      </c>
      <c r="D183" s="16" t="s">
        <v>49</v>
      </c>
      <c r="E183" s="16">
        <v>46</v>
      </c>
      <c r="F183" s="16">
        <v>2494.69</v>
      </c>
      <c r="G183" s="16">
        <v>0.09</v>
      </c>
      <c r="H183" s="16" t="s">
        <v>56</v>
      </c>
      <c r="I183" s="16">
        <v>-937.06</v>
      </c>
      <c r="J183" s="16">
        <v>58.14</v>
      </c>
      <c r="K183" s="16">
        <v>36.61</v>
      </c>
      <c r="L183" s="16" t="s">
        <v>209</v>
      </c>
      <c r="M183" s="16" t="s">
        <v>25</v>
      </c>
      <c r="N183" s="16" t="s">
        <v>26</v>
      </c>
      <c r="O183" s="16" t="s">
        <v>32</v>
      </c>
      <c r="P183" s="16" t="s">
        <v>79</v>
      </c>
      <c r="Q183" s="16" t="s">
        <v>80</v>
      </c>
      <c r="R183" s="17">
        <v>43425</v>
      </c>
      <c r="S183" s="18">
        <f>SUM(F183/$A$907)</f>
        <v>1.4298691795166579E-3</v>
      </c>
      <c r="T183" s="1" t="str">
        <f>IF(Table1[[#This Row],[Returns]]="Y","Quality Checked","")</f>
        <v>Quality Checked</v>
      </c>
      <c r="U183" t="str">
        <f>VLOOKUP(Table1[[#This Row],[% Sales]],$B$914:$C$918,2)</f>
        <v>Major Local Control Audit</v>
      </c>
    </row>
    <row r="184" spans="1:21" x14ac:dyDescent="0.2">
      <c r="A184" s="15">
        <v>32869</v>
      </c>
      <c r="B184" s="16" t="s">
        <v>21</v>
      </c>
      <c r="C184" s="17">
        <v>43186</v>
      </c>
      <c r="D184" s="16" t="s">
        <v>55</v>
      </c>
      <c r="E184" s="16">
        <v>49</v>
      </c>
      <c r="F184" s="16">
        <v>2470.84</v>
      </c>
      <c r="G184" s="16">
        <v>0.05</v>
      </c>
      <c r="H184" s="16" t="s">
        <v>31</v>
      </c>
      <c r="I184" s="16">
        <v>25.04</v>
      </c>
      <c r="J184" s="16">
        <v>51.65</v>
      </c>
      <c r="K184" s="16">
        <v>18.45</v>
      </c>
      <c r="L184" s="16" t="s">
        <v>160</v>
      </c>
      <c r="M184" s="16" t="s">
        <v>63</v>
      </c>
      <c r="N184" s="16" t="s">
        <v>26</v>
      </c>
      <c r="O184" s="16" t="s">
        <v>32</v>
      </c>
      <c r="P184" s="16" t="s">
        <v>33</v>
      </c>
      <c r="Q184" s="16" t="s">
        <v>74</v>
      </c>
      <c r="R184" s="17">
        <v>43187</v>
      </c>
      <c r="S184" s="18">
        <f>SUM(F184/$A$907)</f>
        <v>1.4161991924916278E-3</v>
      </c>
      <c r="T184" s="1" t="str">
        <f>IF(Table1[[#This Row],[Returns]]="Y","Quality Checked","")</f>
        <v/>
      </c>
      <c r="U184" t="str">
        <f>VLOOKUP(Table1[[#This Row],[% Sales]],$B$914:$C$918,2)</f>
        <v>Major Local Control Audit</v>
      </c>
    </row>
    <row r="185" spans="1:21" x14ac:dyDescent="0.2">
      <c r="A185" s="15">
        <v>31873</v>
      </c>
      <c r="B185" s="16" t="s">
        <v>21</v>
      </c>
      <c r="C185" s="17">
        <v>43412</v>
      </c>
      <c r="D185" s="16" t="s">
        <v>52</v>
      </c>
      <c r="E185" s="16">
        <v>14</v>
      </c>
      <c r="F185" s="16">
        <v>2465.5014999999999</v>
      </c>
      <c r="G185" s="16">
        <v>0.06</v>
      </c>
      <c r="H185" s="16" t="s">
        <v>31</v>
      </c>
      <c r="I185" s="16">
        <v>13.01</v>
      </c>
      <c r="J185" s="16">
        <v>205.99</v>
      </c>
      <c r="K185" s="16">
        <v>8.99</v>
      </c>
      <c r="L185" s="16" t="s">
        <v>363</v>
      </c>
      <c r="M185" s="16" t="s">
        <v>54</v>
      </c>
      <c r="N185" s="16" t="s">
        <v>37</v>
      </c>
      <c r="O185" s="16" t="s">
        <v>38</v>
      </c>
      <c r="P185" s="16" t="s">
        <v>39</v>
      </c>
      <c r="Q185" s="16" t="s">
        <v>40</v>
      </c>
      <c r="R185" s="17">
        <v>43419</v>
      </c>
      <c r="S185" s="18">
        <f>SUM(F185/$A$907)</f>
        <v>1.4131393507418111E-3</v>
      </c>
      <c r="T185" s="1" t="str">
        <f>IF(Table1[[#This Row],[Returns]]="Y","Quality Checked","")</f>
        <v/>
      </c>
      <c r="U185" t="str">
        <f>VLOOKUP(Table1[[#This Row],[% Sales]],$B$914:$C$918,2)</f>
        <v>Major Local Control Audit</v>
      </c>
    </row>
    <row r="186" spans="1:21" x14ac:dyDescent="0.2">
      <c r="A186" s="15">
        <v>22279</v>
      </c>
      <c r="B186" s="16" t="s">
        <v>21</v>
      </c>
      <c r="C186" s="17">
        <v>43456</v>
      </c>
      <c r="D186" s="16" t="s">
        <v>22</v>
      </c>
      <c r="E186" s="16">
        <v>43</v>
      </c>
      <c r="F186" s="16">
        <v>2463.6</v>
      </c>
      <c r="G186" s="16">
        <v>0.03</v>
      </c>
      <c r="H186" s="16" t="s">
        <v>31</v>
      </c>
      <c r="I186" s="16">
        <v>1040.6500000000001</v>
      </c>
      <c r="J186" s="16">
        <v>54.96</v>
      </c>
      <c r="K186" s="16">
        <v>10.75</v>
      </c>
      <c r="L186" s="16" t="s">
        <v>306</v>
      </c>
      <c r="M186" s="16" t="s">
        <v>54</v>
      </c>
      <c r="N186" s="16" t="s">
        <v>45</v>
      </c>
      <c r="O186" s="16" t="s">
        <v>27</v>
      </c>
      <c r="P186" s="16" t="s">
        <v>42</v>
      </c>
      <c r="Q186" s="16" t="s">
        <v>40</v>
      </c>
      <c r="R186" s="17">
        <v>43459</v>
      </c>
      <c r="S186" s="18">
        <f>SUM(F186/$A$907)</f>
        <v>1.4120494773527926E-3</v>
      </c>
      <c r="T186" s="1" t="str">
        <f>IF(Table1[[#This Row],[Returns]]="Y","Quality Checked","")</f>
        <v/>
      </c>
      <c r="U186" t="str">
        <f>VLOOKUP(Table1[[#This Row],[% Sales]],$B$914:$C$918,2)</f>
        <v>Major Local Control Audit</v>
      </c>
    </row>
    <row r="187" spans="1:21" x14ac:dyDescent="0.2">
      <c r="A187" s="15">
        <v>23524</v>
      </c>
      <c r="B187" s="16" t="s">
        <v>21</v>
      </c>
      <c r="C187" s="17">
        <v>43218</v>
      </c>
      <c r="D187" s="16" t="s">
        <v>35</v>
      </c>
      <c r="E187" s="16">
        <v>46</v>
      </c>
      <c r="F187" s="16">
        <v>2461.23</v>
      </c>
      <c r="G187" s="16">
        <v>0.06</v>
      </c>
      <c r="H187" s="16" t="s">
        <v>31</v>
      </c>
      <c r="I187" s="16">
        <v>748.2</v>
      </c>
      <c r="J187" s="16">
        <v>55.48</v>
      </c>
      <c r="K187" s="16">
        <v>14.3</v>
      </c>
      <c r="L187" s="16" t="s">
        <v>315</v>
      </c>
      <c r="M187" s="16" t="s">
        <v>54</v>
      </c>
      <c r="N187" s="16" t="s">
        <v>37</v>
      </c>
      <c r="O187" s="16" t="s">
        <v>27</v>
      </c>
      <c r="P187" s="16" t="s">
        <v>42</v>
      </c>
      <c r="Q187" s="16" t="s">
        <v>40</v>
      </c>
      <c r="R187" s="17">
        <v>43220</v>
      </c>
      <c r="S187" s="18">
        <f>SUM(F187/$A$907)</f>
        <v>1.4106910761264059E-3</v>
      </c>
      <c r="T187" s="1" t="str">
        <f>IF(Table1[[#This Row],[Returns]]="Y","Quality Checked","")</f>
        <v/>
      </c>
      <c r="U187" t="str">
        <f>VLOOKUP(Table1[[#This Row],[% Sales]],$B$914:$C$918,2)</f>
        <v>Major Local Control Audit</v>
      </c>
    </row>
    <row r="188" spans="1:21" x14ac:dyDescent="0.2">
      <c r="A188" s="15">
        <v>8709</v>
      </c>
      <c r="B188" s="16" t="s">
        <v>21</v>
      </c>
      <c r="C188" s="17">
        <v>43167</v>
      </c>
      <c r="D188" s="16" t="s">
        <v>35</v>
      </c>
      <c r="E188" s="16">
        <v>50</v>
      </c>
      <c r="F188" s="16">
        <v>2451.41</v>
      </c>
      <c r="G188" s="16">
        <v>7.0000000000000007E-2</v>
      </c>
      <c r="H188" s="16" t="s">
        <v>31</v>
      </c>
      <c r="I188" s="16">
        <v>773.36</v>
      </c>
      <c r="J188" s="16">
        <v>51.98</v>
      </c>
      <c r="K188" s="16">
        <v>10.17</v>
      </c>
      <c r="L188" s="16" t="s">
        <v>156</v>
      </c>
      <c r="M188" s="16" t="s">
        <v>54</v>
      </c>
      <c r="N188" s="16" t="s">
        <v>37</v>
      </c>
      <c r="O188" s="16" t="s">
        <v>38</v>
      </c>
      <c r="P188" s="16" t="s">
        <v>58</v>
      </c>
      <c r="Q188" s="16" t="s">
        <v>74</v>
      </c>
      <c r="R188" s="17">
        <v>43169</v>
      </c>
      <c r="S188" s="18">
        <f>SUM(F188/$A$907)</f>
        <v>1.405062595095555E-3</v>
      </c>
      <c r="T188" s="1" t="str">
        <f>IF(Table1[[#This Row],[Returns]]="Y","Quality Checked","")</f>
        <v/>
      </c>
      <c r="U188" t="str">
        <f>VLOOKUP(Table1[[#This Row],[% Sales]],$B$914:$C$918,2)</f>
        <v>Major Local Control Audit</v>
      </c>
    </row>
    <row r="189" spans="1:21" x14ac:dyDescent="0.2">
      <c r="A189" s="15">
        <v>14182</v>
      </c>
      <c r="B189" s="16" t="s">
        <v>21</v>
      </c>
      <c r="C189" s="17">
        <v>43273</v>
      </c>
      <c r="D189" s="16" t="s">
        <v>52</v>
      </c>
      <c r="E189" s="16">
        <v>23</v>
      </c>
      <c r="F189" s="16">
        <v>2433.5500000000002</v>
      </c>
      <c r="G189" s="16">
        <v>0.05</v>
      </c>
      <c r="H189" s="16" t="s">
        <v>31</v>
      </c>
      <c r="I189" s="16">
        <v>355.93</v>
      </c>
      <c r="J189" s="16">
        <v>125.99</v>
      </c>
      <c r="K189" s="16">
        <v>8.08</v>
      </c>
      <c r="L189" s="16" t="s">
        <v>225</v>
      </c>
      <c r="M189" s="16" t="s">
        <v>63</v>
      </c>
      <c r="N189" s="16" t="s">
        <v>45</v>
      </c>
      <c r="O189" s="16" t="s">
        <v>38</v>
      </c>
      <c r="P189" s="16" t="s">
        <v>39</v>
      </c>
      <c r="Q189" s="16" t="s">
        <v>40</v>
      </c>
      <c r="R189" s="17">
        <v>43278</v>
      </c>
      <c r="S189" s="18">
        <f>SUM(F189/$A$907)</f>
        <v>1.3948258668663293E-3</v>
      </c>
      <c r="T189" s="1" t="str">
        <f>IF(Table1[[#This Row],[Returns]]="Y","Quality Checked","")</f>
        <v/>
      </c>
      <c r="U189" t="str">
        <f>VLOOKUP(Table1[[#This Row],[% Sales]],$B$914:$C$918,2)</f>
        <v>Medium Local Control Audit</v>
      </c>
    </row>
    <row r="190" spans="1:21" x14ac:dyDescent="0.2">
      <c r="A190" s="15">
        <v>12258</v>
      </c>
      <c r="B190" s="16" t="s">
        <v>21</v>
      </c>
      <c r="C190" s="17">
        <v>43434</v>
      </c>
      <c r="D190" s="16" t="s">
        <v>52</v>
      </c>
      <c r="E190" s="16">
        <v>22</v>
      </c>
      <c r="F190" s="16">
        <v>2431.13</v>
      </c>
      <c r="G190" s="16">
        <v>0.01</v>
      </c>
      <c r="H190" s="16" t="s">
        <v>31</v>
      </c>
      <c r="I190" s="16">
        <v>660.63</v>
      </c>
      <c r="J190" s="16">
        <v>110.98</v>
      </c>
      <c r="K190" s="16">
        <v>13.99</v>
      </c>
      <c r="L190" s="16" t="s">
        <v>71</v>
      </c>
      <c r="M190" s="16" t="s">
        <v>54</v>
      </c>
      <c r="N190" s="16" t="s">
        <v>37</v>
      </c>
      <c r="O190" s="16" t="s">
        <v>32</v>
      </c>
      <c r="P190" s="16" t="s">
        <v>33</v>
      </c>
      <c r="Q190" s="16" t="s">
        <v>74</v>
      </c>
      <c r="R190" s="17">
        <v>43438</v>
      </c>
      <c r="S190" s="18">
        <f>SUM(F190/$A$907)</f>
        <v>1.3934388073862213E-3</v>
      </c>
      <c r="T190" s="1" t="str">
        <f>IF(Table1[[#This Row],[Returns]]="Y","Quality Checked","")</f>
        <v/>
      </c>
      <c r="U190" t="str">
        <f>VLOOKUP(Table1[[#This Row],[% Sales]],$B$914:$C$918,2)</f>
        <v>Medium Local Control Audit</v>
      </c>
    </row>
    <row r="191" spans="1:21" x14ac:dyDescent="0.2">
      <c r="A191" s="15">
        <v>40544</v>
      </c>
      <c r="B191" s="16" t="s">
        <v>21</v>
      </c>
      <c r="C191" s="17">
        <v>43196</v>
      </c>
      <c r="D191" s="16" t="s">
        <v>52</v>
      </c>
      <c r="E191" s="16">
        <v>39</v>
      </c>
      <c r="F191" s="16">
        <v>2413.5300000000002</v>
      </c>
      <c r="G191" s="16">
        <v>0.06</v>
      </c>
      <c r="H191" s="16" t="s">
        <v>31</v>
      </c>
      <c r="I191" s="16">
        <v>544.04</v>
      </c>
      <c r="J191" s="16">
        <v>60.65</v>
      </c>
      <c r="K191" s="16">
        <v>12.23</v>
      </c>
      <c r="L191" s="16" t="s">
        <v>183</v>
      </c>
      <c r="M191" s="16" t="s">
        <v>54</v>
      </c>
      <c r="N191" s="16" t="s">
        <v>64</v>
      </c>
      <c r="O191" s="16" t="s">
        <v>32</v>
      </c>
      <c r="P191" s="16" t="s">
        <v>33</v>
      </c>
      <c r="Q191" s="16" t="s">
        <v>74</v>
      </c>
      <c r="R191" s="17">
        <v>43198</v>
      </c>
      <c r="S191" s="18">
        <f>SUM(F191/$A$907)</f>
        <v>1.383351102076346E-3</v>
      </c>
      <c r="T191" s="1" t="str">
        <f>IF(Table1[[#This Row],[Returns]]="Y","Quality Checked","")</f>
        <v/>
      </c>
      <c r="U191" t="str">
        <f>VLOOKUP(Table1[[#This Row],[% Sales]],$B$914:$C$918,2)</f>
        <v>Medium Local Control Audit</v>
      </c>
    </row>
    <row r="192" spans="1:21" x14ac:dyDescent="0.2">
      <c r="A192" s="15">
        <v>3492</v>
      </c>
      <c r="B192" s="16" t="s">
        <v>21</v>
      </c>
      <c r="C192" s="17">
        <v>43427</v>
      </c>
      <c r="D192" s="16" t="s">
        <v>52</v>
      </c>
      <c r="E192" s="16">
        <v>35</v>
      </c>
      <c r="F192" s="16">
        <v>2393.63</v>
      </c>
      <c r="G192" s="16">
        <v>2.06</v>
      </c>
      <c r="H192" s="16" t="s">
        <v>31</v>
      </c>
      <c r="I192" s="16">
        <v>524.88</v>
      </c>
      <c r="J192" s="16">
        <v>67.28</v>
      </c>
      <c r="K192" s="16">
        <v>19.989999999999998</v>
      </c>
      <c r="L192" s="16" t="s">
        <v>102</v>
      </c>
      <c r="M192" s="16" t="s">
        <v>25</v>
      </c>
      <c r="N192" s="16" t="s">
        <v>26</v>
      </c>
      <c r="O192" s="16" t="s">
        <v>27</v>
      </c>
      <c r="P192" s="16" t="s">
        <v>48</v>
      </c>
      <c r="Q192" s="16" t="s">
        <v>40</v>
      </c>
      <c r="R192" s="17">
        <v>43432</v>
      </c>
      <c r="S192" s="18">
        <f>SUM(F192/$A$907)</f>
        <v>1.3719451170952936E-3</v>
      </c>
      <c r="T192" s="1" t="str">
        <f>IF(Table1[[#This Row],[Returns]]="Y","Quality Checked","")</f>
        <v/>
      </c>
      <c r="U192" t="str">
        <f>VLOOKUP(Table1[[#This Row],[% Sales]],$B$914:$C$918,2)</f>
        <v>Medium Local Control Audit</v>
      </c>
    </row>
    <row r="193" spans="1:21" x14ac:dyDescent="0.2">
      <c r="A193" s="15">
        <v>14211</v>
      </c>
      <c r="B193" s="16" t="s">
        <v>21</v>
      </c>
      <c r="C193" s="17">
        <v>43143</v>
      </c>
      <c r="D193" s="16" t="s">
        <v>22</v>
      </c>
      <c r="E193" s="16">
        <v>14</v>
      </c>
      <c r="F193" s="16">
        <v>2367.9899999999998</v>
      </c>
      <c r="G193" s="16">
        <v>0.04</v>
      </c>
      <c r="H193" s="16" t="s">
        <v>31</v>
      </c>
      <c r="I193" s="16">
        <v>320.10000000000002</v>
      </c>
      <c r="J193" s="16">
        <v>176.19</v>
      </c>
      <c r="K193" s="16">
        <v>11.87</v>
      </c>
      <c r="L193" s="16" t="s">
        <v>226</v>
      </c>
      <c r="M193" s="16" t="s">
        <v>54</v>
      </c>
      <c r="N193" s="16" t="s">
        <v>37</v>
      </c>
      <c r="O193" s="16" t="s">
        <v>27</v>
      </c>
      <c r="P193" s="16" t="s">
        <v>43</v>
      </c>
      <c r="Q193" s="16" t="s">
        <v>40</v>
      </c>
      <c r="R193" s="17">
        <v>43145</v>
      </c>
      <c r="S193" s="18">
        <f>SUM(F193/$A$907)</f>
        <v>1.357249164587043E-3</v>
      </c>
      <c r="T193" s="1" t="str">
        <f>IF(Table1[[#This Row],[Returns]]="Y","Quality Checked","")</f>
        <v/>
      </c>
      <c r="U193" t="str">
        <f>VLOOKUP(Table1[[#This Row],[% Sales]],$B$914:$C$918,2)</f>
        <v>Medium Local Control Audit</v>
      </c>
    </row>
    <row r="194" spans="1:21" x14ac:dyDescent="0.2">
      <c r="A194" s="15">
        <v>8325</v>
      </c>
      <c r="B194" s="16" t="s">
        <v>21</v>
      </c>
      <c r="C194" s="17">
        <v>43114</v>
      </c>
      <c r="D194" s="16" t="s">
        <v>49</v>
      </c>
      <c r="E194" s="16">
        <v>21</v>
      </c>
      <c r="F194" s="16">
        <v>2364.29</v>
      </c>
      <c r="G194" s="16">
        <v>0.08</v>
      </c>
      <c r="H194" s="16" t="s">
        <v>56</v>
      </c>
      <c r="I194" s="16">
        <v>-220.05</v>
      </c>
      <c r="J194" s="16">
        <v>115.99</v>
      </c>
      <c r="K194" s="16">
        <v>56.14</v>
      </c>
      <c r="L194" s="16" t="s">
        <v>151</v>
      </c>
      <c r="M194" s="16" t="s">
        <v>25</v>
      </c>
      <c r="N194" s="16" t="s">
        <v>37</v>
      </c>
      <c r="O194" s="16" t="s">
        <v>38</v>
      </c>
      <c r="P194" s="16" t="s">
        <v>58</v>
      </c>
      <c r="Q194" s="16" t="s">
        <v>59</v>
      </c>
      <c r="R194" s="17">
        <v>43116</v>
      </c>
      <c r="S194" s="18">
        <f>SUM(F194/$A$907)</f>
        <v>1.3551284538116715E-3</v>
      </c>
      <c r="T194" s="1" t="str">
        <f>IF(Table1[[#This Row],[Returns]]="Y","Quality Checked","")</f>
        <v/>
      </c>
      <c r="U194" t="str">
        <f>VLOOKUP(Table1[[#This Row],[% Sales]],$B$914:$C$918,2)</f>
        <v>Medium Local Control Audit</v>
      </c>
    </row>
    <row r="195" spans="1:21" x14ac:dyDescent="0.2">
      <c r="A195" s="15">
        <v>9665</v>
      </c>
      <c r="B195" s="16" t="s">
        <v>21</v>
      </c>
      <c r="C195" s="17">
        <v>43213</v>
      </c>
      <c r="D195" s="16" t="s">
        <v>52</v>
      </c>
      <c r="E195" s="16">
        <v>50</v>
      </c>
      <c r="F195" s="16">
        <v>2348.66</v>
      </c>
      <c r="G195" s="16">
        <v>0.02</v>
      </c>
      <c r="H195" s="16" t="s">
        <v>31</v>
      </c>
      <c r="I195" s="16">
        <v>921.41</v>
      </c>
      <c r="J195" s="16">
        <v>46.89</v>
      </c>
      <c r="K195" s="16">
        <v>5.0999999999999996</v>
      </c>
      <c r="L195" s="16" t="s">
        <v>170</v>
      </c>
      <c r="M195" s="16" t="s">
        <v>54</v>
      </c>
      <c r="N195" s="16" t="s">
        <v>37</v>
      </c>
      <c r="O195" s="16" t="s">
        <v>27</v>
      </c>
      <c r="P195" s="16" t="s">
        <v>46</v>
      </c>
      <c r="Q195" s="16" t="s">
        <v>74</v>
      </c>
      <c r="R195" s="17">
        <v>43213</v>
      </c>
      <c r="S195" s="18">
        <f>SUM(F195/$A$907)</f>
        <v>1.3461698836984128E-3</v>
      </c>
      <c r="T195" s="1" t="str">
        <f>IF(Table1[[#This Row],[Returns]]="Y","Quality Checked","")</f>
        <v/>
      </c>
      <c r="U195" t="str">
        <f>VLOOKUP(Table1[[#This Row],[% Sales]],$B$914:$C$918,2)</f>
        <v>Medium Local Control Audit</v>
      </c>
    </row>
    <row r="196" spans="1:21" x14ac:dyDescent="0.2">
      <c r="A196" s="15">
        <v>33701</v>
      </c>
      <c r="B196" s="16" t="s">
        <v>21</v>
      </c>
      <c r="C196" s="17">
        <v>43374</v>
      </c>
      <c r="D196" s="16" t="s">
        <v>55</v>
      </c>
      <c r="E196" s="16">
        <v>35</v>
      </c>
      <c r="F196" s="16">
        <v>2333.06</v>
      </c>
      <c r="G196" s="16">
        <v>0.08</v>
      </c>
      <c r="H196" s="16" t="s">
        <v>23</v>
      </c>
      <c r="I196" s="16">
        <v>473.39</v>
      </c>
      <c r="J196" s="16">
        <v>67.28</v>
      </c>
      <c r="K196" s="16">
        <v>19.989999999999998</v>
      </c>
      <c r="L196" s="16" t="s">
        <v>237</v>
      </c>
      <c r="M196" s="16" t="s">
        <v>25</v>
      </c>
      <c r="N196" s="16" t="s">
        <v>64</v>
      </c>
      <c r="O196" s="16" t="s">
        <v>27</v>
      </c>
      <c r="P196" s="16" t="s">
        <v>48</v>
      </c>
      <c r="Q196" s="16" t="s">
        <v>40</v>
      </c>
      <c r="R196" s="17">
        <v>43376</v>
      </c>
      <c r="S196" s="18">
        <f>SUM(F196/$A$907)</f>
        <v>1.3372285085373869E-3</v>
      </c>
      <c r="T196" s="1" t="str">
        <f>IF(Table1[[#This Row],[Returns]]="Y","Quality Checked","")</f>
        <v/>
      </c>
      <c r="U196" t="str">
        <f>VLOOKUP(Table1[[#This Row],[% Sales]],$B$914:$C$918,2)</f>
        <v>Medium Local Control Audit</v>
      </c>
    </row>
    <row r="197" spans="1:21" x14ac:dyDescent="0.2">
      <c r="A197" s="15">
        <v>42242</v>
      </c>
      <c r="B197" s="16" t="s">
        <v>21</v>
      </c>
      <c r="C197" s="17">
        <v>43191</v>
      </c>
      <c r="D197" s="16" t="s">
        <v>22</v>
      </c>
      <c r="E197" s="16">
        <v>23</v>
      </c>
      <c r="F197" s="16">
        <v>2287.1</v>
      </c>
      <c r="G197" s="16">
        <v>7.0000000000000007E-2</v>
      </c>
      <c r="H197" s="16" t="s">
        <v>31</v>
      </c>
      <c r="I197" s="16">
        <v>231.49</v>
      </c>
      <c r="J197" s="16">
        <v>99.99</v>
      </c>
      <c r="K197" s="16">
        <v>19.989999999999998</v>
      </c>
      <c r="L197" s="16" t="s">
        <v>240</v>
      </c>
      <c r="M197" s="16" t="s">
        <v>54</v>
      </c>
      <c r="N197" s="16" t="s">
        <v>26</v>
      </c>
      <c r="O197" s="16" t="s">
        <v>38</v>
      </c>
      <c r="P197" s="16" t="s">
        <v>58</v>
      </c>
      <c r="Q197" s="16" t="s">
        <v>40</v>
      </c>
      <c r="R197" s="17">
        <v>43192</v>
      </c>
      <c r="S197" s="18">
        <f>SUM(F197/$A$907)</f>
        <v>1.3108858417168257E-3</v>
      </c>
      <c r="T197" s="1" t="str">
        <f>IF(Table1[[#This Row],[Returns]]="Y","Quality Checked","")</f>
        <v/>
      </c>
      <c r="U197" t="str">
        <f>VLOOKUP(Table1[[#This Row],[% Sales]],$B$914:$C$918,2)</f>
        <v>Medium Local Control Audit</v>
      </c>
    </row>
    <row r="198" spans="1:21" x14ac:dyDescent="0.2">
      <c r="A198" s="15">
        <v>34918</v>
      </c>
      <c r="B198" s="16" t="s">
        <v>21</v>
      </c>
      <c r="C198" s="17">
        <v>43396</v>
      </c>
      <c r="D198" s="16" t="s">
        <v>55</v>
      </c>
      <c r="E198" s="16">
        <v>12</v>
      </c>
      <c r="F198" s="16">
        <v>2230.9699999999998</v>
      </c>
      <c r="G198" s="16">
        <v>0.06</v>
      </c>
      <c r="H198" s="16" t="s">
        <v>56</v>
      </c>
      <c r="I198" s="16">
        <v>273.27</v>
      </c>
      <c r="J198" s="16">
        <v>180.98</v>
      </c>
      <c r="K198" s="16">
        <v>26.2</v>
      </c>
      <c r="L198" s="16" t="s">
        <v>376</v>
      </c>
      <c r="M198" s="16" t="s">
        <v>54</v>
      </c>
      <c r="N198" s="16" t="s">
        <v>26</v>
      </c>
      <c r="O198" s="16" t="s">
        <v>32</v>
      </c>
      <c r="P198" s="16" t="s">
        <v>86</v>
      </c>
      <c r="Q198" s="16" t="s">
        <v>59</v>
      </c>
      <c r="R198" s="17">
        <v>43397</v>
      </c>
      <c r="S198" s="18">
        <f>SUM(F198/$A$907)</f>
        <v>1.278714086089365E-3</v>
      </c>
      <c r="T198" s="1" t="str">
        <f>IF(Table1[[#This Row],[Returns]]="Y","Quality Checked","")</f>
        <v/>
      </c>
      <c r="U198" t="str">
        <f>VLOOKUP(Table1[[#This Row],[% Sales]],$B$914:$C$918,2)</f>
        <v>Medium Local Control Audit</v>
      </c>
    </row>
    <row r="199" spans="1:21" x14ac:dyDescent="0.2">
      <c r="A199" s="15">
        <v>17668</v>
      </c>
      <c r="B199" s="16" t="s">
        <v>30</v>
      </c>
      <c r="C199" s="17">
        <v>43429</v>
      </c>
      <c r="D199" s="16" t="s">
        <v>55</v>
      </c>
      <c r="E199" s="16">
        <v>13</v>
      </c>
      <c r="F199" s="16">
        <v>2219.7325000000001</v>
      </c>
      <c r="G199" s="16">
        <v>0.04</v>
      </c>
      <c r="H199" s="16" t="s">
        <v>23</v>
      </c>
      <c r="I199" s="16">
        <v>-69.78</v>
      </c>
      <c r="J199" s="16">
        <v>205.99</v>
      </c>
      <c r="K199" s="16">
        <v>5</v>
      </c>
      <c r="L199" s="16" t="s">
        <v>108</v>
      </c>
      <c r="M199" s="16" t="s">
        <v>54</v>
      </c>
      <c r="N199" s="16" t="s">
        <v>26</v>
      </c>
      <c r="O199" s="16" t="s">
        <v>38</v>
      </c>
      <c r="P199" s="16" t="s">
        <v>39</v>
      </c>
      <c r="Q199" s="16" t="s">
        <v>40</v>
      </c>
      <c r="R199" s="17">
        <v>43430</v>
      </c>
      <c r="S199" s="18">
        <f>SUM(F199/$A$907)</f>
        <v>1.2722731435655171E-3</v>
      </c>
      <c r="T199" s="1" t="str">
        <f>IF(Table1[[#This Row],[Returns]]="Y","Quality Checked","")</f>
        <v>Quality Checked</v>
      </c>
      <c r="U199" t="str">
        <f>VLOOKUP(Table1[[#This Row],[% Sales]],$B$914:$C$918,2)</f>
        <v>Medium Local Control Audit</v>
      </c>
    </row>
    <row r="200" spans="1:21" x14ac:dyDescent="0.2">
      <c r="A200" s="15">
        <v>39780</v>
      </c>
      <c r="B200" s="16" t="s">
        <v>21</v>
      </c>
      <c r="C200" s="17">
        <v>43258</v>
      </c>
      <c r="D200" s="16" t="s">
        <v>52</v>
      </c>
      <c r="E200" s="16">
        <v>48</v>
      </c>
      <c r="F200" s="16">
        <v>2208.31</v>
      </c>
      <c r="G200" s="16">
        <v>0.04</v>
      </c>
      <c r="H200" s="16" t="s">
        <v>31</v>
      </c>
      <c r="I200" s="16">
        <v>569.08000000000004</v>
      </c>
      <c r="J200" s="16">
        <v>45.98</v>
      </c>
      <c r="K200" s="16">
        <v>4.8</v>
      </c>
      <c r="L200" s="16" t="s">
        <v>198</v>
      </c>
      <c r="M200" s="16" t="s">
        <v>63</v>
      </c>
      <c r="N200" s="16" t="s">
        <v>64</v>
      </c>
      <c r="O200" s="16" t="s">
        <v>32</v>
      </c>
      <c r="P200" s="16" t="s">
        <v>33</v>
      </c>
      <c r="Q200" s="16" t="s">
        <v>29</v>
      </c>
      <c r="R200" s="17">
        <v>43260</v>
      </c>
      <c r="S200" s="18">
        <f>SUM(F200/$A$907)</f>
        <v>1.2657261655029005E-3</v>
      </c>
      <c r="T200" s="1" t="str">
        <f>IF(Table1[[#This Row],[Returns]]="Y","Quality Checked","")</f>
        <v/>
      </c>
      <c r="U200" t="str">
        <f>VLOOKUP(Table1[[#This Row],[% Sales]],$B$914:$C$918,2)</f>
        <v>Medium Local Control Audit</v>
      </c>
    </row>
    <row r="201" spans="1:21" x14ac:dyDescent="0.2">
      <c r="A201" s="15">
        <v>13479</v>
      </c>
      <c r="B201" s="16" t="s">
        <v>21</v>
      </c>
      <c r="C201" s="17">
        <v>43438</v>
      </c>
      <c r="D201" s="16" t="s">
        <v>35</v>
      </c>
      <c r="E201" s="16">
        <v>13</v>
      </c>
      <c r="F201" s="16">
        <v>2206.991</v>
      </c>
      <c r="G201" s="16">
        <v>0.04</v>
      </c>
      <c r="H201" s="16" t="s">
        <v>31</v>
      </c>
      <c r="I201" s="16">
        <v>-1.63</v>
      </c>
      <c r="J201" s="16">
        <v>205.99</v>
      </c>
      <c r="K201" s="16">
        <v>5.26</v>
      </c>
      <c r="L201" s="16" t="s">
        <v>216</v>
      </c>
      <c r="M201" s="16" t="s">
        <v>54</v>
      </c>
      <c r="N201" s="16" t="s">
        <v>64</v>
      </c>
      <c r="O201" s="16" t="s">
        <v>38</v>
      </c>
      <c r="P201" s="16" t="s">
        <v>39</v>
      </c>
      <c r="Q201" s="16" t="s">
        <v>40</v>
      </c>
      <c r="R201" s="17">
        <v>43439</v>
      </c>
      <c r="S201" s="18">
        <f>SUM(F201/$A$907)</f>
        <v>1.2649701607697341E-3</v>
      </c>
      <c r="T201" s="1" t="str">
        <f>IF(Table1[[#This Row],[Returns]]="Y","Quality Checked","")</f>
        <v/>
      </c>
      <c r="U201" t="str">
        <f>VLOOKUP(Table1[[#This Row],[% Sales]],$B$914:$C$918,2)</f>
        <v>Medium Local Control Audit</v>
      </c>
    </row>
    <row r="202" spans="1:21" x14ac:dyDescent="0.2">
      <c r="A202" s="15">
        <v>43330</v>
      </c>
      <c r="B202" s="16" t="s">
        <v>21</v>
      </c>
      <c r="C202" s="17">
        <v>43217</v>
      </c>
      <c r="D202" s="16" t="s">
        <v>22</v>
      </c>
      <c r="E202" s="16">
        <v>40</v>
      </c>
      <c r="F202" s="16">
        <v>2205.7584999999999</v>
      </c>
      <c r="G202" s="16">
        <v>0.03</v>
      </c>
      <c r="H202" s="16" t="s">
        <v>31</v>
      </c>
      <c r="I202" s="16">
        <v>337.04</v>
      </c>
      <c r="J202" s="16">
        <v>65.989999999999995</v>
      </c>
      <c r="K202" s="16">
        <v>8.99</v>
      </c>
      <c r="L202" s="16" t="s">
        <v>300</v>
      </c>
      <c r="M202" s="16" t="s">
        <v>166</v>
      </c>
      <c r="N202" s="16" t="s">
        <v>37</v>
      </c>
      <c r="O202" s="16" t="s">
        <v>38</v>
      </c>
      <c r="P202" s="16" t="s">
        <v>39</v>
      </c>
      <c r="Q202" s="16" t="s">
        <v>40</v>
      </c>
      <c r="R202" s="17">
        <v>43218</v>
      </c>
      <c r="S202" s="18">
        <f>SUM(F202/$A$907)</f>
        <v>1.2642637348155056E-3</v>
      </c>
      <c r="T202" s="1" t="str">
        <f>IF(Table1[[#This Row],[Returns]]="Y","Quality Checked","")</f>
        <v/>
      </c>
      <c r="U202" t="str">
        <f>VLOOKUP(Table1[[#This Row],[% Sales]],$B$914:$C$918,2)</f>
        <v>Medium Local Control Audit</v>
      </c>
    </row>
    <row r="203" spans="1:21" x14ac:dyDescent="0.2">
      <c r="A203" s="15">
        <v>40101</v>
      </c>
      <c r="B203" s="16" t="s">
        <v>21</v>
      </c>
      <c r="C203" s="17">
        <v>43131</v>
      </c>
      <c r="D203" s="16" t="s">
        <v>52</v>
      </c>
      <c r="E203" s="16">
        <v>46</v>
      </c>
      <c r="F203" s="16">
        <v>2188.06</v>
      </c>
      <c r="G203" s="16">
        <v>0.1</v>
      </c>
      <c r="H203" s="16" t="s">
        <v>23</v>
      </c>
      <c r="I203" s="16">
        <v>33.770000000000003</v>
      </c>
      <c r="J203" s="16">
        <v>49.99</v>
      </c>
      <c r="K203" s="16">
        <v>19.989999999999998</v>
      </c>
      <c r="L203" s="16" t="s">
        <v>270</v>
      </c>
      <c r="M203" s="16" t="s">
        <v>25</v>
      </c>
      <c r="N203" s="16" t="s">
        <v>26</v>
      </c>
      <c r="O203" s="16" t="s">
        <v>38</v>
      </c>
      <c r="P203" s="16" t="s">
        <v>89</v>
      </c>
      <c r="Q203" s="16" t="s">
        <v>40</v>
      </c>
      <c r="R203" s="17">
        <v>43136</v>
      </c>
      <c r="S203" s="18">
        <f>SUM(F203/$A$907)</f>
        <v>1.2541195727457993E-3</v>
      </c>
      <c r="T203" s="1" t="str">
        <f>IF(Table1[[#This Row],[Returns]]="Y","Quality Checked","")</f>
        <v/>
      </c>
      <c r="U203" t="str">
        <f>VLOOKUP(Table1[[#This Row],[% Sales]],$B$914:$C$918,2)</f>
        <v>Medium Local Control Audit</v>
      </c>
    </row>
    <row r="204" spans="1:21" x14ac:dyDescent="0.2">
      <c r="A204" s="15">
        <v>2725</v>
      </c>
      <c r="B204" s="16" t="s">
        <v>21</v>
      </c>
      <c r="C204" s="17">
        <v>43240</v>
      </c>
      <c r="D204" s="16" t="s">
        <v>22</v>
      </c>
      <c r="E204" s="16">
        <v>39</v>
      </c>
      <c r="F204" s="16">
        <v>2178.431</v>
      </c>
      <c r="G204" s="16">
        <v>1.01</v>
      </c>
      <c r="H204" s="16" t="s">
        <v>23</v>
      </c>
      <c r="I204" s="16">
        <v>396.97</v>
      </c>
      <c r="J204" s="16">
        <v>65.989999999999995</v>
      </c>
      <c r="K204" s="16">
        <v>8.99</v>
      </c>
      <c r="L204" s="16" t="s">
        <v>90</v>
      </c>
      <c r="M204" s="16" t="s">
        <v>25</v>
      </c>
      <c r="N204" s="16" t="s">
        <v>45</v>
      </c>
      <c r="O204" s="16" t="s">
        <v>38</v>
      </c>
      <c r="P204" s="16" t="s">
        <v>39</v>
      </c>
      <c r="Q204" s="16" t="s">
        <v>40</v>
      </c>
      <c r="R204" s="17">
        <v>43241</v>
      </c>
      <c r="S204" s="18">
        <f>SUM(F204/$A$907)</f>
        <v>1.2486005662441636E-3</v>
      </c>
      <c r="T204" s="1" t="str">
        <f>IF(Table1[[#This Row],[Returns]]="Y","Quality Checked","")</f>
        <v/>
      </c>
      <c r="U204" t="str">
        <f>VLOOKUP(Table1[[#This Row],[% Sales]],$B$914:$C$918,2)</f>
        <v>Medium Local Control Audit</v>
      </c>
    </row>
    <row r="205" spans="1:21" x14ac:dyDescent="0.2">
      <c r="A205" s="15">
        <v>15971</v>
      </c>
      <c r="B205" s="16" t="s">
        <v>21</v>
      </c>
      <c r="C205" s="17">
        <v>43326</v>
      </c>
      <c r="D205" s="16" t="s">
        <v>35</v>
      </c>
      <c r="E205" s="16">
        <v>15</v>
      </c>
      <c r="F205" s="16">
        <v>2172.5149999999999</v>
      </c>
      <c r="G205" s="16">
        <v>0.06</v>
      </c>
      <c r="H205" s="16" t="s">
        <v>31</v>
      </c>
      <c r="I205" s="16">
        <v>32.75</v>
      </c>
      <c r="J205" s="16">
        <v>175.99</v>
      </c>
      <c r="K205" s="16">
        <v>8.99</v>
      </c>
      <c r="L205" s="16" t="s">
        <v>244</v>
      </c>
      <c r="M205" s="16" t="s">
        <v>63</v>
      </c>
      <c r="N205" s="16" t="s">
        <v>64</v>
      </c>
      <c r="O205" s="16" t="s">
        <v>38</v>
      </c>
      <c r="P205" s="16" t="s">
        <v>39</v>
      </c>
      <c r="Q205" s="16" t="s">
        <v>40</v>
      </c>
      <c r="R205" s="17">
        <v>43327</v>
      </c>
      <c r="S205" s="18">
        <f>SUM(F205/$A$907)</f>
        <v>1.2452097216638666E-3</v>
      </c>
      <c r="T205" s="1" t="str">
        <f>IF(Table1[[#This Row],[Returns]]="Y","Quality Checked","")</f>
        <v/>
      </c>
      <c r="U205" t="str">
        <f>VLOOKUP(Table1[[#This Row],[% Sales]],$B$914:$C$918,2)</f>
        <v>Medium Local Control Audit</v>
      </c>
    </row>
    <row r="206" spans="1:21" x14ac:dyDescent="0.2">
      <c r="A206" s="15">
        <v>21602</v>
      </c>
      <c r="B206" s="16" t="s">
        <v>21</v>
      </c>
      <c r="C206" s="17">
        <v>43282</v>
      </c>
      <c r="D206" s="16" t="s">
        <v>49</v>
      </c>
      <c r="E206" s="16">
        <v>6</v>
      </c>
      <c r="F206" s="16">
        <v>2170.61</v>
      </c>
      <c r="G206" s="16">
        <v>0.01</v>
      </c>
      <c r="H206" s="16" t="s">
        <v>56</v>
      </c>
      <c r="I206" s="16">
        <v>-62.29</v>
      </c>
      <c r="J206" s="16">
        <v>348.21</v>
      </c>
      <c r="K206" s="16">
        <v>40.19</v>
      </c>
      <c r="L206" s="16" t="s">
        <v>202</v>
      </c>
      <c r="M206" s="16" t="s">
        <v>25</v>
      </c>
      <c r="N206" s="16" t="s">
        <v>45</v>
      </c>
      <c r="O206" s="16" t="s">
        <v>32</v>
      </c>
      <c r="P206" s="16" t="s">
        <v>118</v>
      </c>
      <c r="Q206" s="16" t="s">
        <v>80</v>
      </c>
      <c r="R206" s="17">
        <v>43285</v>
      </c>
      <c r="S206" s="18">
        <f>SUM(F206/$A$907)</f>
        <v>1.2441178421970878E-3</v>
      </c>
      <c r="T206" s="1" t="str">
        <f>IF(Table1[[#This Row],[Returns]]="Y","Quality Checked","")</f>
        <v/>
      </c>
      <c r="U206" t="str">
        <f>VLOOKUP(Table1[[#This Row],[% Sales]],$B$914:$C$918,2)</f>
        <v>Medium Local Control Audit</v>
      </c>
    </row>
    <row r="207" spans="1:21" x14ac:dyDescent="0.2">
      <c r="A207" s="15">
        <v>38882</v>
      </c>
      <c r="B207" s="16" t="s">
        <v>21</v>
      </c>
      <c r="C207" s="17">
        <v>43448</v>
      </c>
      <c r="D207" s="16" t="s">
        <v>49</v>
      </c>
      <c r="E207" s="16">
        <v>40</v>
      </c>
      <c r="F207" s="16">
        <v>2169.4899999999998</v>
      </c>
      <c r="G207" s="16">
        <v>0.06</v>
      </c>
      <c r="H207" s="16" t="s">
        <v>31</v>
      </c>
      <c r="I207" s="16">
        <v>1043.43</v>
      </c>
      <c r="J207" s="16">
        <v>55.48</v>
      </c>
      <c r="K207" s="16">
        <v>4.8499999999999996</v>
      </c>
      <c r="L207" s="16" t="s">
        <v>397</v>
      </c>
      <c r="M207" s="16" t="s">
        <v>63</v>
      </c>
      <c r="N207" s="16" t="s">
        <v>64</v>
      </c>
      <c r="O207" s="16" t="s">
        <v>27</v>
      </c>
      <c r="P207" s="16" t="s">
        <v>42</v>
      </c>
      <c r="Q207" s="16" t="s">
        <v>40</v>
      </c>
      <c r="R207" s="17">
        <v>43448</v>
      </c>
      <c r="S207" s="18">
        <f>SUM(F207/$A$907)</f>
        <v>1.2434758973137317E-3</v>
      </c>
      <c r="T207" s="1" t="str">
        <f>IF(Table1[[#This Row],[Returns]]="Y","Quality Checked","")</f>
        <v/>
      </c>
      <c r="U207" t="str">
        <f>VLOOKUP(Table1[[#This Row],[% Sales]],$B$914:$C$918,2)</f>
        <v>Medium Local Control Audit</v>
      </c>
    </row>
    <row r="208" spans="1:21" x14ac:dyDescent="0.2">
      <c r="A208" s="15">
        <v>38340</v>
      </c>
      <c r="B208" s="16" t="s">
        <v>21</v>
      </c>
      <c r="C208" s="17">
        <v>43120</v>
      </c>
      <c r="D208" s="16" t="s">
        <v>49</v>
      </c>
      <c r="E208" s="16">
        <v>36</v>
      </c>
      <c r="F208" s="16">
        <v>2167.0500000000002</v>
      </c>
      <c r="G208" s="16">
        <v>0.02</v>
      </c>
      <c r="H208" s="16" t="s">
        <v>31</v>
      </c>
      <c r="I208" s="16">
        <v>684.9</v>
      </c>
      <c r="J208" s="16">
        <v>60.22</v>
      </c>
      <c r="K208" s="16">
        <v>3.5</v>
      </c>
      <c r="L208" s="16" t="s">
        <v>109</v>
      </c>
      <c r="M208" s="16" t="s">
        <v>25</v>
      </c>
      <c r="N208" s="16" t="s">
        <v>26</v>
      </c>
      <c r="O208" s="16" t="s">
        <v>27</v>
      </c>
      <c r="P208" s="16" t="s">
        <v>46</v>
      </c>
      <c r="Q208" s="16" t="s">
        <v>40</v>
      </c>
      <c r="R208" s="17">
        <v>43121</v>
      </c>
      <c r="S208" s="18">
        <f>SUM(F208/$A$907)</f>
        <v>1.2420773745321356E-3</v>
      </c>
      <c r="T208" s="1" t="str">
        <f>IF(Table1[[#This Row],[Returns]]="Y","Quality Checked","")</f>
        <v/>
      </c>
      <c r="U208" t="str">
        <f>VLOOKUP(Table1[[#This Row],[% Sales]],$B$914:$C$918,2)</f>
        <v>Medium Local Control Audit</v>
      </c>
    </row>
    <row r="209" spans="1:21" x14ac:dyDescent="0.2">
      <c r="A209" s="15">
        <v>3459</v>
      </c>
      <c r="B209" s="16" t="s">
        <v>21</v>
      </c>
      <c r="C209" s="17">
        <v>43308</v>
      </c>
      <c r="D209" s="16" t="s">
        <v>22</v>
      </c>
      <c r="E209" s="16">
        <v>24</v>
      </c>
      <c r="F209" s="16">
        <v>2152.404</v>
      </c>
      <c r="G209" s="16">
        <v>2.14</v>
      </c>
      <c r="H209" s="16" t="s">
        <v>23</v>
      </c>
      <c r="I209" s="16">
        <v>218.87</v>
      </c>
      <c r="J209" s="16">
        <v>110.99</v>
      </c>
      <c r="K209" s="16">
        <v>8.99</v>
      </c>
      <c r="L209" s="16" t="s">
        <v>101</v>
      </c>
      <c r="M209" s="16" t="s">
        <v>25</v>
      </c>
      <c r="N209" s="16" t="s">
        <v>37</v>
      </c>
      <c r="O209" s="16" t="s">
        <v>38</v>
      </c>
      <c r="P209" s="16" t="s">
        <v>39</v>
      </c>
      <c r="Q209" s="16" t="s">
        <v>40</v>
      </c>
      <c r="R209" s="17">
        <v>43310</v>
      </c>
      <c r="S209" s="18">
        <f>SUM(F209/$A$907)</f>
        <v>1.2336827988521108E-3</v>
      </c>
      <c r="T209" s="1" t="str">
        <f>IF(Table1[[#This Row],[Returns]]="Y","Quality Checked","")</f>
        <v/>
      </c>
      <c r="U209" t="str">
        <f>VLOOKUP(Table1[[#This Row],[% Sales]],$B$914:$C$918,2)</f>
        <v>Medium Local Control Audit</v>
      </c>
    </row>
    <row r="210" spans="1:21" x14ac:dyDescent="0.2">
      <c r="A210" s="15">
        <v>7845</v>
      </c>
      <c r="B210" s="16" t="s">
        <v>30</v>
      </c>
      <c r="C210" s="17">
        <v>43447</v>
      </c>
      <c r="D210" s="16" t="s">
        <v>49</v>
      </c>
      <c r="E210" s="16">
        <v>45</v>
      </c>
      <c r="F210" s="16">
        <v>2145.0500000000002</v>
      </c>
      <c r="G210" s="16">
        <v>7.0000000000000007E-2</v>
      </c>
      <c r="H210" s="16" t="s">
        <v>23</v>
      </c>
      <c r="I210" s="16">
        <v>1012.67</v>
      </c>
      <c r="J210" s="16">
        <v>48.94</v>
      </c>
      <c r="K210" s="16">
        <v>5.86</v>
      </c>
      <c r="L210" s="16" t="s">
        <v>136</v>
      </c>
      <c r="M210" s="16" t="s">
        <v>54</v>
      </c>
      <c r="N210" s="16" t="s">
        <v>45</v>
      </c>
      <c r="O210" s="16" t="s">
        <v>27</v>
      </c>
      <c r="P210" s="16" t="s">
        <v>42</v>
      </c>
      <c r="Q210" s="16" t="s">
        <v>40</v>
      </c>
      <c r="R210" s="17">
        <v>43448</v>
      </c>
      <c r="S210" s="18">
        <f>SUM(F210/$A$907)</f>
        <v>1.2294677428947914E-3</v>
      </c>
      <c r="T210" s="1" t="str">
        <f>IF(Table1[[#This Row],[Returns]]="Y","Quality Checked","")</f>
        <v>Quality Checked</v>
      </c>
      <c r="U210" t="str">
        <f>VLOOKUP(Table1[[#This Row],[% Sales]],$B$914:$C$918,2)</f>
        <v>Medium Local Control Audit</v>
      </c>
    </row>
    <row r="211" spans="1:21" x14ac:dyDescent="0.2">
      <c r="A211" s="15">
        <v>10277</v>
      </c>
      <c r="B211" s="16" t="s">
        <v>21</v>
      </c>
      <c r="C211" s="17">
        <v>43197</v>
      </c>
      <c r="D211" s="16" t="s">
        <v>55</v>
      </c>
      <c r="E211" s="16">
        <v>36</v>
      </c>
      <c r="F211" s="16">
        <v>2144.924</v>
      </c>
      <c r="G211" s="16">
        <v>0</v>
      </c>
      <c r="H211" s="16" t="s">
        <v>31</v>
      </c>
      <c r="I211" s="16">
        <v>542.25</v>
      </c>
      <c r="J211" s="16">
        <v>65.989999999999995</v>
      </c>
      <c r="K211" s="16">
        <v>5.26</v>
      </c>
      <c r="L211" s="16" t="s">
        <v>180</v>
      </c>
      <c r="M211" s="16" t="s">
        <v>25</v>
      </c>
      <c r="N211" s="16" t="s">
        <v>26</v>
      </c>
      <c r="O211" s="16" t="s">
        <v>38</v>
      </c>
      <c r="P211" s="16" t="s">
        <v>39</v>
      </c>
      <c r="Q211" s="16" t="s">
        <v>40</v>
      </c>
      <c r="R211" s="17">
        <v>43198</v>
      </c>
      <c r="S211" s="18">
        <f>SUM(F211/$A$907)</f>
        <v>1.2293955240954139E-3</v>
      </c>
      <c r="T211" s="1" t="str">
        <f>IF(Table1[[#This Row],[Returns]]="Y","Quality Checked","")</f>
        <v/>
      </c>
      <c r="U211" t="str">
        <f>VLOOKUP(Table1[[#This Row],[% Sales]],$B$914:$C$918,2)</f>
        <v>Medium Local Control Audit</v>
      </c>
    </row>
    <row r="212" spans="1:21" x14ac:dyDescent="0.2">
      <c r="A212" s="15">
        <v>8259</v>
      </c>
      <c r="B212" s="16" t="s">
        <v>21</v>
      </c>
      <c r="C212" s="17">
        <v>43208</v>
      </c>
      <c r="D212" s="16" t="s">
        <v>55</v>
      </c>
      <c r="E212" s="16">
        <v>25</v>
      </c>
      <c r="F212" s="16">
        <v>2130.2199999999998</v>
      </c>
      <c r="G212" s="16">
        <v>0.09</v>
      </c>
      <c r="H212" s="16" t="s">
        <v>56</v>
      </c>
      <c r="I212" s="16">
        <v>-584.6</v>
      </c>
      <c r="J212" s="16">
        <v>89.99</v>
      </c>
      <c r="K212" s="16">
        <v>42</v>
      </c>
      <c r="L212" s="16" t="s">
        <v>148</v>
      </c>
      <c r="M212" s="16" t="s">
        <v>25</v>
      </c>
      <c r="N212" s="16" t="s">
        <v>64</v>
      </c>
      <c r="O212" s="16" t="s">
        <v>32</v>
      </c>
      <c r="P212" s="16" t="s">
        <v>86</v>
      </c>
      <c r="Q212" s="16" t="s">
        <v>59</v>
      </c>
      <c r="R212" s="17">
        <v>43208</v>
      </c>
      <c r="S212" s="18">
        <f>SUM(F212/$A$907)</f>
        <v>1.2209677048410723E-3</v>
      </c>
      <c r="T212" s="1" t="str">
        <f>IF(Table1[[#This Row],[Returns]]="Y","Quality Checked","")</f>
        <v/>
      </c>
      <c r="U212" t="str">
        <f>VLOOKUP(Table1[[#This Row],[% Sales]],$B$914:$C$918,2)</f>
        <v>Medium Local Control Audit</v>
      </c>
    </row>
    <row r="213" spans="1:21" x14ac:dyDescent="0.2">
      <c r="A213" s="15">
        <v>2086</v>
      </c>
      <c r="B213" s="16" t="s">
        <v>21</v>
      </c>
      <c r="C213" s="17">
        <v>43391</v>
      </c>
      <c r="D213" s="16" t="s">
        <v>49</v>
      </c>
      <c r="E213" s="16">
        <v>38</v>
      </c>
      <c r="F213" s="16">
        <v>2115.2420000000002</v>
      </c>
      <c r="G213" s="16">
        <v>2.04</v>
      </c>
      <c r="H213" s="16" t="s">
        <v>31</v>
      </c>
      <c r="I213" s="16">
        <v>371.41</v>
      </c>
      <c r="J213" s="16">
        <v>65.989999999999995</v>
      </c>
      <c r="K213" s="16">
        <v>8.99</v>
      </c>
      <c r="L213" s="16" t="s">
        <v>85</v>
      </c>
      <c r="M213" s="16" t="s">
        <v>25</v>
      </c>
      <c r="N213" s="16" t="s">
        <v>26</v>
      </c>
      <c r="O213" s="16" t="s">
        <v>38</v>
      </c>
      <c r="P213" s="16" t="s">
        <v>39</v>
      </c>
      <c r="Q213" s="16" t="s">
        <v>40</v>
      </c>
      <c r="R213" s="17">
        <v>43392</v>
      </c>
      <c r="S213" s="18">
        <f>SUM(F213/$A$907)</f>
        <v>1.2123828383563387E-3</v>
      </c>
      <c r="T213" s="1" t="str">
        <f>IF(Table1[[#This Row],[Returns]]="Y","Quality Checked","")</f>
        <v/>
      </c>
      <c r="U213" t="str">
        <f>VLOOKUP(Table1[[#This Row],[% Sales]],$B$914:$C$918,2)</f>
        <v>Medium Local Control Audit</v>
      </c>
    </row>
    <row r="214" spans="1:21" x14ac:dyDescent="0.2">
      <c r="A214" s="15">
        <v>15108</v>
      </c>
      <c r="B214" s="16" t="s">
        <v>21</v>
      </c>
      <c r="C214" s="17">
        <v>43339</v>
      </c>
      <c r="D214" s="16" t="s">
        <v>35</v>
      </c>
      <c r="E214" s="16">
        <v>50</v>
      </c>
      <c r="F214" s="16">
        <v>2066.16</v>
      </c>
      <c r="G214" s="16">
        <v>0.02</v>
      </c>
      <c r="H214" s="16" t="s">
        <v>31</v>
      </c>
      <c r="I214" s="16">
        <v>372.36</v>
      </c>
      <c r="J214" s="16">
        <v>40.99</v>
      </c>
      <c r="K214" s="16">
        <v>17.48</v>
      </c>
      <c r="L214" s="16" t="s">
        <v>175</v>
      </c>
      <c r="M214" s="16" t="s">
        <v>166</v>
      </c>
      <c r="N214" s="16" t="s">
        <v>45</v>
      </c>
      <c r="O214" s="16" t="s">
        <v>27</v>
      </c>
      <c r="P214" s="16" t="s">
        <v>42</v>
      </c>
      <c r="Q214" s="16" t="s">
        <v>40</v>
      </c>
      <c r="R214" s="17">
        <v>43341</v>
      </c>
      <c r="S214" s="18">
        <f>SUM(F214/$A$907)</f>
        <v>1.1842507501734234E-3</v>
      </c>
      <c r="T214" s="1" t="str">
        <f>IF(Table1[[#This Row],[Returns]]="Y","Quality Checked","")</f>
        <v/>
      </c>
      <c r="U214" t="str">
        <f>VLOOKUP(Table1[[#This Row],[% Sales]],$B$914:$C$918,2)</f>
        <v>Medium Local Control Audit</v>
      </c>
    </row>
    <row r="215" spans="1:21" x14ac:dyDescent="0.2">
      <c r="A215" s="15">
        <v>40647</v>
      </c>
      <c r="B215" s="16" t="s">
        <v>21</v>
      </c>
      <c r="C215" s="17">
        <v>43329</v>
      </c>
      <c r="D215" s="16" t="s">
        <v>35</v>
      </c>
      <c r="E215" s="16">
        <v>47</v>
      </c>
      <c r="F215" s="16">
        <v>1982.16</v>
      </c>
      <c r="G215" s="16">
        <v>0.03</v>
      </c>
      <c r="H215" s="16" t="s">
        <v>31</v>
      </c>
      <c r="I215" s="16">
        <v>267.10000000000002</v>
      </c>
      <c r="J215" s="16">
        <v>40.99</v>
      </c>
      <c r="K215" s="16">
        <v>19.989999999999998</v>
      </c>
      <c r="L215" s="16" t="s">
        <v>262</v>
      </c>
      <c r="M215" s="16" t="s">
        <v>54</v>
      </c>
      <c r="N215" s="16" t="s">
        <v>26</v>
      </c>
      <c r="O215" s="16" t="s">
        <v>27</v>
      </c>
      <c r="P215" s="16" t="s">
        <v>42</v>
      </c>
      <c r="Q215" s="16" t="s">
        <v>40</v>
      </c>
      <c r="R215" s="17">
        <v>43330</v>
      </c>
      <c r="S215" s="18">
        <f>SUM(F215/$A$907)</f>
        <v>1.1361048839217452E-3</v>
      </c>
      <c r="T215" s="1" t="str">
        <f>IF(Table1[[#This Row],[Returns]]="Y","Quality Checked","")</f>
        <v/>
      </c>
      <c r="U215" t="str">
        <f>VLOOKUP(Table1[[#This Row],[% Sales]],$B$914:$C$918,2)</f>
        <v>Medium Local Control Audit</v>
      </c>
    </row>
    <row r="216" spans="1:21" x14ac:dyDescent="0.2">
      <c r="A216" s="15">
        <v>25953</v>
      </c>
      <c r="B216" s="16" t="s">
        <v>21</v>
      </c>
      <c r="C216" s="17">
        <v>43370</v>
      </c>
      <c r="D216" s="16" t="s">
        <v>49</v>
      </c>
      <c r="E216" s="16">
        <v>19</v>
      </c>
      <c r="F216" s="16">
        <v>1972.884</v>
      </c>
      <c r="G216" s="16">
        <v>0.04</v>
      </c>
      <c r="H216" s="16" t="s">
        <v>31</v>
      </c>
      <c r="I216" s="16">
        <v>140.91</v>
      </c>
      <c r="J216" s="16">
        <v>125.99</v>
      </c>
      <c r="K216" s="16">
        <v>7.69</v>
      </c>
      <c r="L216" s="16" t="s">
        <v>260</v>
      </c>
      <c r="M216" s="16" t="s">
        <v>25</v>
      </c>
      <c r="N216" s="16" t="s">
        <v>26</v>
      </c>
      <c r="O216" s="16" t="s">
        <v>38</v>
      </c>
      <c r="P216" s="16" t="s">
        <v>39</v>
      </c>
      <c r="Q216" s="16" t="s">
        <v>40</v>
      </c>
      <c r="R216" s="17">
        <v>43371</v>
      </c>
      <c r="S216" s="18">
        <f>SUM(F216/$A$907)</f>
        <v>1.1307882046913812E-3</v>
      </c>
      <c r="T216" s="1" t="str">
        <f>IF(Table1[[#This Row],[Returns]]="Y","Quality Checked","")</f>
        <v/>
      </c>
      <c r="U216" t="str">
        <f>VLOOKUP(Table1[[#This Row],[% Sales]],$B$914:$C$918,2)</f>
        <v>Medium Local Control Audit</v>
      </c>
    </row>
    <row r="217" spans="1:21" x14ac:dyDescent="0.2">
      <c r="A217" s="15">
        <v>19943</v>
      </c>
      <c r="B217" s="16" t="s">
        <v>21</v>
      </c>
      <c r="C217" s="17">
        <v>43428</v>
      </c>
      <c r="D217" s="16" t="s">
        <v>49</v>
      </c>
      <c r="E217" s="16">
        <v>16</v>
      </c>
      <c r="F217" s="16">
        <v>1959.92</v>
      </c>
      <c r="G217" s="16">
        <v>7.0000000000000007E-2</v>
      </c>
      <c r="H217" s="16" t="s">
        <v>56</v>
      </c>
      <c r="I217" s="16">
        <v>-374.96</v>
      </c>
      <c r="J217" s="16">
        <v>124.49</v>
      </c>
      <c r="K217" s="16">
        <v>51.94</v>
      </c>
      <c r="L217" s="16" t="s">
        <v>284</v>
      </c>
      <c r="M217" s="16" t="s">
        <v>25</v>
      </c>
      <c r="N217" s="16" t="s">
        <v>26</v>
      </c>
      <c r="O217" s="16" t="s">
        <v>32</v>
      </c>
      <c r="P217" s="16" t="s">
        <v>118</v>
      </c>
      <c r="Q217" s="16" t="s">
        <v>80</v>
      </c>
      <c r="R217" s="17">
        <v>43429</v>
      </c>
      <c r="S217" s="18">
        <f>SUM(F217/$A$907)</f>
        <v>1.1233576926665389E-3</v>
      </c>
      <c r="T217" s="1" t="str">
        <f>IF(Table1[[#This Row],[Returns]]="Y","Quality Checked","")</f>
        <v/>
      </c>
      <c r="U217" t="str">
        <f>VLOOKUP(Table1[[#This Row],[% Sales]],$B$914:$C$918,2)</f>
        <v>Medium Local Control Audit</v>
      </c>
    </row>
    <row r="218" spans="1:21" x14ac:dyDescent="0.2">
      <c r="A218" s="15">
        <v>902</v>
      </c>
      <c r="B218" s="16" t="s">
        <v>30</v>
      </c>
      <c r="C218" s="17">
        <v>43307</v>
      </c>
      <c r="D218" s="16" t="s">
        <v>22</v>
      </c>
      <c r="E218" s="16">
        <v>10</v>
      </c>
      <c r="F218" s="16">
        <v>1925.83</v>
      </c>
      <c r="G218" s="16">
        <v>1.19</v>
      </c>
      <c r="H218" s="16" t="s">
        <v>31</v>
      </c>
      <c r="I218" s="16">
        <v>359.83</v>
      </c>
      <c r="J218" s="16">
        <v>207.48</v>
      </c>
      <c r="K218" s="16">
        <v>0.99</v>
      </c>
      <c r="L218" s="16" t="s">
        <v>70</v>
      </c>
      <c r="M218" s="16" t="s">
        <v>25</v>
      </c>
      <c r="N218" s="16" t="s">
        <v>26</v>
      </c>
      <c r="O218" s="16" t="s">
        <v>27</v>
      </c>
      <c r="P218" s="16" t="s">
        <v>46</v>
      </c>
      <c r="Q218" s="16" t="s">
        <v>40</v>
      </c>
      <c r="R218" s="17">
        <v>43310</v>
      </c>
      <c r="S218" s="18">
        <f>SUM(F218/$A$907)</f>
        <v>1.1038184952793994E-3</v>
      </c>
      <c r="T218" s="1" t="str">
        <f>IF(Table1[[#This Row],[Returns]]="Y","Quality Checked","")</f>
        <v>Quality Checked</v>
      </c>
      <c r="U218" t="str">
        <f>VLOOKUP(Table1[[#This Row],[% Sales]],$B$914:$C$918,2)</f>
        <v>Medium Local Control Audit</v>
      </c>
    </row>
    <row r="219" spans="1:21" x14ac:dyDescent="0.2">
      <c r="A219" s="15">
        <v>2722</v>
      </c>
      <c r="B219" s="16" t="s">
        <v>21</v>
      </c>
      <c r="C219" s="17">
        <v>43198</v>
      </c>
      <c r="D219" s="16" t="s">
        <v>52</v>
      </c>
      <c r="E219" s="16">
        <v>46</v>
      </c>
      <c r="F219" s="16">
        <v>1895.55</v>
      </c>
      <c r="G219" s="16">
        <v>0.06</v>
      </c>
      <c r="H219" s="16" t="s">
        <v>31</v>
      </c>
      <c r="I219" s="16">
        <v>807.62</v>
      </c>
      <c r="J219" s="16">
        <v>40.97</v>
      </c>
      <c r="K219" s="16">
        <v>1.99</v>
      </c>
      <c r="L219" s="16" t="s">
        <v>88</v>
      </c>
      <c r="M219" s="16" t="s">
        <v>63</v>
      </c>
      <c r="N219" s="16" t="s">
        <v>64</v>
      </c>
      <c r="O219" s="16" t="s">
        <v>38</v>
      </c>
      <c r="P219" s="16" t="s">
        <v>89</v>
      </c>
      <c r="Q219" s="16" t="s">
        <v>34</v>
      </c>
      <c r="R219" s="17">
        <v>43202</v>
      </c>
      <c r="S219" s="18">
        <f>SUM(F219/$A$907)</f>
        <v>1.0864630568258183E-3</v>
      </c>
      <c r="T219" s="1" t="str">
        <f>IF(Table1[[#This Row],[Returns]]="Y","Quality Checked","")</f>
        <v/>
      </c>
      <c r="U219" t="str">
        <f>VLOOKUP(Table1[[#This Row],[% Sales]],$B$914:$C$918,2)</f>
        <v>Medium Local Control Audit</v>
      </c>
    </row>
    <row r="220" spans="1:21" x14ac:dyDescent="0.2">
      <c r="A220" s="15">
        <v>25060</v>
      </c>
      <c r="B220" s="16" t="s">
        <v>21</v>
      </c>
      <c r="C220" s="17">
        <v>43301</v>
      </c>
      <c r="D220" s="16" t="s">
        <v>22</v>
      </c>
      <c r="E220" s="16">
        <v>1</v>
      </c>
      <c r="F220" s="16">
        <v>1893.93</v>
      </c>
      <c r="G220" s="16">
        <v>7.0000000000000007E-2</v>
      </c>
      <c r="H220" s="16" t="s">
        <v>56</v>
      </c>
      <c r="I220" s="16">
        <v>-4654.7299999999996</v>
      </c>
      <c r="J220" s="16">
        <v>2036.48</v>
      </c>
      <c r="K220" s="16">
        <v>14.7</v>
      </c>
      <c r="L220" s="16" t="s">
        <v>325</v>
      </c>
      <c r="M220" s="16" t="s">
        <v>25</v>
      </c>
      <c r="N220" s="16" t="s">
        <v>64</v>
      </c>
      <c r="O220" s="16" t="s">
        <v>38</v>
      </c>
      <c r="P220" s="16" t="s">
        <v>58</v>
      </c>
      <c r="Q220" s="16" t="s">
        <v>59</v>
      </c>
      <c r="R220" s="17">
        <v>43303</v>
      </c>
      <c r="S220" s="18">
        <f>SUM(F220/$A$907)</f>
        <v>1.0855345294052503E-3</v>
      </c>
      <c r="T220" s="1" t="str">
        <f>IF(Table1[[#This Row],[Returns]]="Y","Quality Checked","")</f>
        <v/>
      </c>
      <c r="U220" t="str">
        <f>VLOOKUP(Table1[[#This Row],[% Sales]],$B$914:$C$918,2)</f>
        <v>Medium Local Control Audit</v>
      </c>
    </row>
    <row r="221" spans="1:21" x14ac:dyDescent="0.2">
      <c r="A221" s="15">
        <v>23844</v>
      </c>
      <c r="B221" s="16" t="s">
        <v>21</v>
      </c>
      <c r="C221" s="17">
        <v>43287</v>
      </c>
      <c r="D221" s="16" t="s">
        <v>22</v>
      </c>
      <c r="E221" s="16">
        <v>40</v>
      </c>
      <c r="F221" s="16">
        <v>1861.36</v>
      </c>
      <c r="G221" s="16">
        <v>0</v>
      </c>
      <c r="H221" s="16" t="s">
        <v>31</v>
      </c>
      <c r="I221" s="16">
        <v>627.85</v>
      </c>
      <c r="J221" s="16">
        <v>42.98</v>
      </c>
      <c r="K221" s="16">
        <v>4.62</v>
      </c>
      <c r="L221" s="16" t="s">
        <v>162</v>
      </c>
      <c r="M221" s="16" t="s">
        <v>63</v>
      </c>
      <c r="N221" s="16" t="s">
        <v>37</v>
      </c>
      <c r="O221" s="16" t="s">
        <v>27</v>
      </c>
      <c r="P221" s="16" t="s">
        <v>46</v>
      </c>
      <c r="Q221" s="16" t="s">
        <v>40</v>
      </c>
      <c r="R221" s="17">
        <v>43289</v>
      </c>
      <c r="S221" s="18">
        <f>SUM(F221/$A$907)</f>
        <v>1.0668665429312363E-3</v>
      </c>
      <c r="T221" s="1" t="str">
        <f>IF(Table1[[#This Row],[Returns]]="Y","Quality Checked","")</f>
        <v/>
      </c>
      <c r="U221" t="str">
        <f>VLOOKUP(Table1[[#This Row],[% Sales]],$B$914:$C$918,2)</f>
        <v>Medium Local Control Audit</v>
      </c>
    </row>
    <row r="222" spans="1:21" x14ac:dyDescent="0.2">
      <c r="A222" s="15">
        <v>19075</v>
      </c>
      <c r="B222" s="16" t="s">
        <v>21</v>
      </c>
      <c r="C222" s="17">
        <v>43369</v>
      </c>
      <c r="D222" s="16" t="s">
        <v>49</v>
      </c>
      <c r="E222" s="16">
        <v>36</v>
      </c>
      <c r="F222" s="16">
        <v>1841.6</v>
      </c>
      <c r="G222" s="16">
        <v>0.01</v>
      </c>
      <c r="H222" s="16" t="s">
        <v>31</v>
      </c>
      <c r="I222" s="16">
        <v>12.95</v>
      </c>
      <c r="J222" s="16">
        <v>50.98</v>
      </c>
      <c r="K222" s="16">
        <v>6.5</v>
      </c>
      <c r="L222" s="16" t="s">
        <v>274</v>
      </c>
      <c r="M222" s="16" t="s">
        <v>25</v>
      </c>
      <c r="N222" s="16" t="s">
        <v>37</v>
      </c>
      <c r="O222" s="16" t="s">
        <v>38</v>
      </c>
      <c r="P222" s="16" t="s">
        <v>89</v>
      </c>
      <c r="Q222" s="16" t="s">
        <v>40</v>
      </c>
      <c r="R222" s="17">
        <v>43370</v>
      </c>
      <c r="S222" s="18">
        <f>SUM(F222/$A$907)</f>
        <v>1.0555408010606035E-3</v>
      </c>
      <c r="T222" s="1" t="str">
        <f>IF(Table1[[#This Row],[Returns]]="Y","Quality Checked","")</f>
        <v/>
      </c>
      <c r="U222" t="str">
        <f>VLOOKUP(Table1[[#This Row],[% Sales]],$B$914:$C$918,2)</f>
        <v>Medium Local Control Audit</v>
      </c>
    </row>
    <row r="223" spans="1:21" x14ac:dyDescent="0.2">
      <c r="A223" s="15">
        <v>15904</v>
      </c>
      <c r="B223" s="16" t="s">
        <v>21</v>
      </c>
      <c r="C223" s="17">
        <v>43400</v>
      </c>
      <c r="D223" s="16" t="s">
        <v>22</v>
      </c>
      <c r="E223" s="16">
        <v>49</v>
      </c>
      <c r="F223" s="16">
        <v>1836.84</v>
      </c>
      <c r="G223" s="16">
        <v>0.09</v>
      </c>
      <c r="H223" s="16" t="s">
        <v>23</v>
      </c>
      <c r="I223" s="16">
        <v>129.94999999999999</v>
      </c>
      <c r="J223" s="16">
        <v>40.97</v>
      </c>
      <c r="K223" s="16">
        <v>8.99</v>
      </c>
      <c r="L223" s="16" t="s">
        <v>181</v>
      </c>
      <c r="M223" s="16" t="s">
        <v>25</v>
      </c>
      <c r="N223" s="16" t="s">
        <v>45</v>
      </c>
      <c r="O223" s="16" t="s">
        <v>27</v>
      </c>
      <c r="P223" s="16" t="s">
        <v>28</v>
      </c>
      <c r="Q223" s="16" t="s">
        <v>34</v>
      </c>
      <c r="R223" s="17">
        <v>43402</v>
      </c>
      <c r="S223" s="18">
        <f>SUM(F223/$A$907)</f>
        <v>1.0528125353063418E-3</v>
      </c>
      <c r="T223" s="1" t="str">
        <f>IF(Table1[[#This Row],[Returns]]="Y","Quality Checked","")</f>
        <v/>
      </c>
      <c r="U223" t="str">
        <f>VLOOKUP(Table1[[#This Row],[% Sales]],$B$914:$C$918,2)</f>
        <v>Medium Local Control Audit</v>
      </c>
    </row>
    <row r="224" spans="1:21" x14ac:dyDescent="0.2">
      <c r="A224" s="15">
        <v>5511</v>
      </c>
      <c r="B224" s="16" t="s">
        <v>30</v>
      </c>
      <c r="C224" s="17">
        <v>43432</v>
      </c>
      <c r="D224" s="16" t="s">
        <v>49</v>
      </c>
      <c r="E224" s="16">
        <v>32</v>
      </c>
      <c r="F224" s="16">
        <v>1829.3869999999999</v>
      </c>
      <c r="G224" s="16">
        <v>0.02</v>
      </c>
      <c r="H224" s="16" t="s">
        <v>31</v>
      </c>
      <c r="I224" s="16">
        <v>482.45</v>
      </c>
      <c r="J224" s="16">
        <v>65.989999999999995</v>
      </c>
      <c r="K224" s="16">
        <v>3.9</v>
      </c>
      <c r="L224" s="16" t="s">
        <v>122</v>
      </c>
      <c r="M224" s="16" t="s">
        <v>63</v>
      </c>
      <c r="N224" s="16" t="s">
        <v>26</v>
      </c>
      <c r="O224" s="16" t="s">
        <v>38</v>
      </c>
      <c r="P224" s="16" t="s">
        <v>39</v>
      </c>
      <c r="Q224" s="16" t="s">
        <v>40</v>
      </c>
      <c r="R224" s="17">
        <v>43433</v>
      </c>
      <c r="S224" s="18">
        <f>SUM(F224/$A$907)</f>
        <v>1.0485407360066542E-3</v>
      </c>
      <c r="T224" s="1" t="str">
        <f>IF(Table1[[#This Row],[Returns]]="Y","Quality Checked","")</f>
        <v>Quality Checked</v>
      </c>
      <c r="U224" t="str">
        <f>VLOOKUP(Table1[[#This Row],[% Sales]],$B$914:$C$918,2)</f>
        <v>Medium Local Control Audit</v>
      </c>
    </row>
    <row r="225" spans="1:21" x14ac:dyDescent="0.2">
      <c r="A225" s="15">
        <v>22978</v>
      </c>
      <c r="B225" s="16" t="s">
        <v>21</v>
      </c>
      <c r="C225" s="17">
        <v>43192</v>
      </c>
      <c r="D225" s="16" t="s">
        <v>55</v>
      </c>
      <c r="E225" s="16">
        <v>28</v>
      </c>
      <c r="F225" s="16">
        <v>1801.95</v>
      </c>
      <c r="G225" s="16">
        <v>0.03</v>
      </c>
      <c r="H225" s="16" t="s">
        <v>56</v>
      </c>
      <c r="I225" s="16">
        <v>-182.07</v>
      </c>
      <c r="J225" s="16">
        <v>60.89</v>
      </c>
      <c r="K225" s="16">
        <v>32.409999999999997</v>
      </c>
      <c r="L225" s="16" t="s">
        <v>313</v>
      </c>
      <c r="M225" s="16" t="s">
        <v>25</v>
      </c>
      <c r="N225" s="16" t="s">
        <v>45</v>
      </c>
      <c r="O225" s="16" t="s">
        <v>32</v>
      </c>
      <c r="P225" s="16" t="s">
        <v>86</v>
      </c>
      <c r="Q225" s="16" t="s">
        <v>59</v>
      </c>
      <c r="R225" s="17">
        <v>43193</v>
      </c>
      <c r="S225" s="18">
        <f>SUM(F225/$A$907)</f>
        <v>1.0328148058596626E-3</v>
      </c>
      <c r="T225" s="1" t="str">
        <f>IF(Table1[[#This Row],[Returns]]="Y","Quality Checked","")</f>
        <v/>
      </c>
      <c r="U225" t="str">
        <f>VLOOKUP(Table1[[#This Row],[% Sales]],$B$914:$C$918,2)</f>
        <v>Medium Local Control Audit</v>
      </c>
    </row>
    <row r="226" spans="1:21" x14ac:dyDescent="0.2">
      <c r="A226" s="15">
        <v>33350</v>
      </c>
      <c r="B226" s="16" t="s">
        <v>21</v>
      </c>
      <c r="C226" s="17">
        <v>43302</v>
      </c>
      <c r="D226" s="16" t="s">
        <v>22</v>
      </c>
      <c r="E226" s="16">
        <v>1</v>
      </c>
      <c r="F226" s="16">
        <v>1786.04</v>
      </c>
      <c r="G226" s="16">
        <v>0.1</v>
      </c>
      <c r="H226" s="16" t="s">
        <v>31</v>
      </c>
      <c r="I226" s="16">
        <v>-924.99</v>
      </c>
      <c r="J226" s="16">
        <v>1889.99</v>
      </c>
      <c r="K226" s="16">
        <v>19.989999999999998</v>
      </c>
      <c r="L226" s="16" t="s">
        <v>327</v>
      </c>
      <c r="M226" s="16" t="s">
        <v>25</v>
      </c>
      <c r="N226" s="16" t="s">
        <v>37</v>
      </c>
      <c r="O226" s="16" t="s">
        <v>27</v>
      </c>
      <c r="P226" s="16" t="s">
        <v>48</v>
      </c>
      <c r="Q226" s="16" t="s">
        <v>40</v>
      </c>
      <c r="R226" s="17">
        <v>43302</v>
      </c>
      <c r="S226" s="18">
        <f>SUM(F226/$A$907)</f>
        <v>1.0236957495255649E-3</v>
      </c>
      <c r="T226" s="1" t="str">
        <f>IF(Table1[[#This Row],[Returns]]="Y","Quality Checked","")</f>
        <v/>
      </c>
      <c r="U226" t="str">
        <f>VLOOKUP(Table1[[#This Row],[% Sales]],$B$914:$C$918,2)</f>
        <v>Medium Local Control Audit</v>
      </c>
    </row>
    <row r="227" spans="1:21" x14ac:dyDescent="0.2">
      <c r="A227" s="15">
        <v>36224</v>
      </c>
      <c r="B227" s="16" t="s">
        <v>21</v>
      </c>
      <c r="C227" s="17">
        <v>43223</v>
      </c>
      <c r="D227" s="16" t="s">
        <v>55</v>
      </c>
      <c r="E227" s="16">
        <v>15</v>
      </c>
      <c r="F227" s="16">
        <v>1765.45</v>
      </c>
      <c r="G227" s="16">
        <v>0.09</v>
      </c>
      <c r="H227" s="16" t="s">
        <v>23</v>
      </c>
      <c r="I227" s="16">
        <v>374.82</v>
      </c>
      <c r="J227" s="16">
        <v>120.98</v>
      </c>
      <c r="K227" s="16">
        <v>3.99</v>
      </c>
      <c r="L227" s="16" t="s">
        <v>381</v>
      </c>
      <c r="M227" s="16" t="s">
        <v>25</v>
      </c>
      <c r="N227" s="16" t="s">
        <v>26</v>
      </c>
      <c r="O227" s="16" t="s">
        <v>27</v>
      </c>
      <c r="P227" s="16" t="s">
        <v>46</v>
      </c>
      <c r="Q227" s="16" t="s">
        <v>40</v>
      </c>
      <c r="R227" s="17">
        <v>43225</v>
      </c>
      <c r="S227" s="18">
        <f>SUM(F227/$A$907)</f>
        <v>1.0118942806431595E-3</v>
      </c>
      <c r="T227" s="1" t="str">
        <f>IF(Table1[[#This Row],[Returns]]="Y","Quality Checked","")</f>
        <v/>
      </c>
      <c r="U227" t="str">
        <f>VLOOKUP(Table1[[#This Row],[% Sales]],$B$914:$C$918,2)</f>
        <v>Medium Local Control Audit</v>
      </c>
    </row>
    <row r="228" spans="1:21" x14ac:dyDescent="0.2">
      <c r="A228" s="15">
        <v>43650</v>
      </c>
      <c r="B228" s="16" t="s">
        <v>21</v>
      </c>
      <c r="C228" s="17">
        <v>43182</v>
      </c>
      <c r="D228" s="16" t="s">
        <v>22</v>
      </c>
      <c r="E228" s="16">
        <v>3</v>
      </c>
      <c r="F228" s="16">
        <v>1759.65</v>
      </c>
      <c r="G228" s="16">
        <v>1.1599999999999999</v>
      </c>
      <c r="H228" s="16" t="s">
        <v>31</v>
      </c>
      <c r="I228" s="16">
        <v>-2213.75</v>
      </c>
      <c r="J228" s="16">
        <v>599.99</v>
      </c>
      <c r="K228" s="16">
        <v>24.49</v>
      </c>
      <c r="L228" s="16" t="s">
        <v>253</v>
      </c>
      <c r="M228" s="16" t="s">
        <v>25</v>
      </c>
      <c r="N228" s="16" t="s">
        <v>26</v>
      </c>
      <c r="O228" s="16" t="s">
        <v>38</v>
      </c>
      <c r="P228" s="16" t="s">
        <v>82</v>
      </c>
      <c r="Q228" s="16" t="s">
        <v>76</v>
      </c>
      <c r="R228" s="17">
        <v>43183</v>
      </c>
      <c r="S228" s="18">
        <f>SUM(F228/$A$907)</f>
        <v>1.0085699232114961E-3</v>
      </c>
      <c r="T228" s="1" t="str">
        <f>IF(Table1[[#This Row],[Returns]]="Y","Quality Checked","")</f>
        <v/>
      </c>
      <c r="U228" t="str">
        <f>VLOOKUP(Table1[[#This Row],[% Sales]],$B$914:$C$918,2)</f>
        <v>Medium Local Control Audit</v>
      </c>
    </row>
    <row r="229" spans="1:21" x14ac:dyDescent="0.2">
      <c r="A229" s="15">
        <v>24162</v>
      </c>
      <c r="B229" s="16" t="s">
        <v>21</v>
      </c>
      <c r="C229" s="17">
        <v>43334</v>
      </c>
      <c r="D229" s="16" t="s">
        <v>22</v>
      </c>
      <c r="E229" s="16">
        <v>12</v>
      </c>
      <c r="F229" s="16">
        <v>1755.3</v>
      </c>
      <c r="G229" s="16">
        <v>0.04</v>
      </c>
      <c r="H229" s="16" t="s">
        <v>56</v>
      </c>
      <c r="I229" s="16">
        <v>-7.01</v>
      </c>
      <c r="J229" s="16">
        <v>150.97999999999999</v>
      </c>
      <c r="K229" s="16">
        <v>16.010000000000002</v>
      </c>
      <c r="L229" s="16" t="s">
        <v>44</v>
      </c>
      <c r="M229" s="16" t="s">
        <v>25</v>
      </c>
      <c r="N229" s="16" t="s">
        <v>45</v>
      </c>
      <c r="O229" s="16" t="s">
        <v>32</v>
      </c>
      <c r="P229" s="16" t="s">
        <v>118</v>
      </c>
      <c r="Q229" s="16" t="s">
        <v>80</v>
      </c>
      <c r="R229" s="17">
        <v>43335</v>
      </c>
      <c r="S229" s="18">
        <f>SUM(F229/$A$907)</f>
        <v>1.0060766551377484E-3</v>
      </c>
      <c r="T229" s="1" t="str">
        <f>IF(Table1[[#This Row],[Returns]]="Y","Quality Checked","")</f>
        <v/>
      </c>
      <c r="U229" t="str">
        <f>VLOOKUP(Table1[[#This Row],[% Sales]],$B$914:$C$918,2)</f>
        <v>Medium Local Control Audit</v>
      </c>
    </row>
    <row r="230" spans="1:21" x14ac:dyDescent="0.2">
      <c r="A230" s="15">
        <v>6112</v>
      </c>
      <c r="B230" s="16" t="s">
        <v>21</v>
      </c>
      <c r="C230" s="17">
        <v>43335</v>
      </c>
      <c r="D230" s="16" t="s">
        <v>55</v>
      </c>
      <c r="E230" s="16">
        <v>31</v>
      </c>
      <c r="F230" s="16">
        <v>1753.9580000000001</v>
      </c>
      <c r="G230" s="16">
        <v>0.06</v>
      </c>
      <c r="H230" s="16" t="s">
        <v>31</v>
      </c>
      <c r="I230" s="16">
        <v>382.39</v>
      </c>
      <c r="J230" s="16">
        <v>65.989999999999995</v>
      </c>
      <c r="K230" s="16">
        <v>5.92</v>
      </c>
      <c r="L230" s="16" t="s">
        <v>128</v>
      </c>
      <c r="M230" s="16" t="s">
        <v>25</v>
      </c>
      <c r="N230" s="16" t="s">
        <v>26</v>
      </c>
      <c r="O230" s="16" t="s">
        <v>38</v>
      </c>
      <c r="P230" s="16" t="s">
        <v>39</v>
      </c>
      <c r="Q230" s="16" t="s">
        <v>40</v>
      </c>
      <c r="R230" s="17">
        <v>43336</v>
      </c>
      <c r="S230" s="18">
        <f>SUM(F230/$A$907)</f>
        <v>1.0053074676078704E-3</v>
      </c>
      <c r="T230" s="1" t="str">
        <f>IF(Table1[[#This Row],[Returns]]="Y","Quality Checked","")</f>
        <v/>
      </c>
      <c r="U230" t="str">
        <f>VLOOKUP(Table1[[#This Row],[% Sales]],$B$914:$C$918,2)</f>
        <v>Medium Local Control Audit</v>
      </c>
    </row>
    <row r="231" spans="1:21" x14ac:dyDescent="0.2">
      <c r="A231" s="15">
        <v>16547</v>
      </c>
      <c r="B231" s="16" t="s">
        <v>21</v>
      </c>
      <c r="C231" s="17">
        <v>43149</v>
      </c>
      <c r="D231" s="16" t="s">
        <v>22</v>
      </c>
      <c r="E231" s="16">
        <v>8</v>
      </c>
      <c r="F231" s="16">
        <v>1749.64</v>
      </c>
      <c r="G231" s="16">
        <v>0.04</v>
      </c>
      <c r="H231" s="16" t="s">
        <v>56</v>
      </c>
      <c r="I231" s="16">
        <v>-533.23</v>
      </c>
      <c r="J231" s="16">
        <v>218.75</v>
      </c>
      <c r="K231" s="16">
        <v>69.64</v>
      </c>
      <c r="L231" s="16" t="s">
        <v>251</v>
      </c>
      <c r="M231" s="16" t="s">
        <v>166</v>
      </c>
      <c r="N231" s="16" t="s">
        <v>26</v>
      </c>
      <c r="O231" s="16" t="s">
        <v>32</v>
      </c>
      <c r="P231" s="16" t="s">
        <v>118</v>
      </c>
      <c r="Q231" s="16" t="s">
        <v>80</v>
      </c>
      <c r="R231" s="17">
        <v>43149</v>
      </c>
      <c r="S231" s="18">
        <f>SUM(F231/$A$907)</f>
        <v>1.0028325408165044E-3</v>
      </c>
      <c r="T231" s="1" t="str">
        <f>IF(Table1[[#This Row],[Returns]]="Y","Quality Checked","")</f>
        <v/>
      </c>
      <c r="U231" t="str">
        <f>VLOOKUP(Table1[[#This Row],[% Sales]],$B$914:$C$918,2)</f>
        <v>Medium Local Control Audit</v>
      </c>
    </row>
    <row r="232" spans="1:21" x14ac:dyDescent="0.2">
      <c r="A232" s="15">
        <v>16771</v>
      </c>
      <c r="B232" s="16" t="s">
        <v>21</v>
      </c>
      <c r="C232" s="17">
        <v>43371</v>
      </c>
      <c r="D232" s="16" t="s">
        <v>35</v>
      </c>
      <c r="E232" s="16">
        <v>42</v>
      </c>
      <c r="F232" s="16">
        <v>1737.06</v>
      </c>
      <c r="G232" s="16">
        <v>0.02</v>
      </c>
      <c r="H232" s="16" t="s">
        <v>31</v>
      </c>
      <c r="I232" s="16">
        <v>339.17</v>
      </c>
      <c r="J232" s="16">
        <v>39.979999999999997</v>
      </c>
      <c r="K232" s="16">
        <v>9.1999999999999993</v>
      </c>
      <c r="L232" s="16" t="s">
        <v>252</v>
      </c>
      <c r="M232" s="16" t="s">
        <v>54</v>
      </c>
      <c r="N232" s="16" t="s">
        <v>26</v>
      </c>
      <c r="O232" s="16" t="s">
        <v>32</v>
      </c>
      <c r="P232" s="16" t="s">
        <v>33</v>
      </c>
      <c r="Q232" s="16" t="s">
        <v>29</v>
      </c>
      <c r="R232" s="17">
        <v>43373</v>
      </c>
      <c r="S232" s="18">
        <f>SUM(F232/$A$907)</f>
        <v>9.95622124180241E-4</v>
      </c>
      <c r="T232" s="1" t="str">
        <f>IF(Table1[[#This Row],[Returns]]="Y","Quality Checked","")</f>
        <v/>
      </c>
      <c r="U232" t="str">
        <f>VLOOKUP(Table1[[#This Row],[% Sales]],$B$914:$C$918,2)</f>
        <v>Medium Local Control Audit</v>
      </c>
    </row>
    <row r="233" spans="1:21" x14ac:dyDescent="0.2">
      <c r="A233" s="15">
        <v>18754</v>
      </c>
      <c r="B233" s="16" t="s">
        <v>21</v>
      </c>
      <c r="C233" s="17">
        <v>43368</v>
      </c>
      <c r="D233" s="16" t="s">
        <v>22</v>
      </c>
      <c r="E233" s="16">
        <v>32</v>
      </c>
      <c r="F233" s="16">
        <v>1725.0325</v>
      </c>
      <c r="G233" s="16">
        <v>0.08</v>
      </c>
      <c r="H233" s="16" t="s">
        <v>31</v>
      </c>
      <c r="I233" s="16">
        <v>206.35</v>
      </c>
      <c r="J233" s="16">
        <v>65.989999999999995</v>
      </c>
      <c r="K233" s="16">
        <v>8.99</v>
      </c>
      <c r="L233" s="16" t="s">
        <v>268</v>
      </c>
      <c r="M233" s="16" t="s">
        <v>63</v>
      </c>
      <c r="N233" s="16" t="s">
        <v>45</v>
      </c>
      <c r="O233" s="16" t="s">
        <v>38</v>
      </c>
      <c r="P233" s="16" t="s">
        <v>39</v>
      </c>
      <c r="Q233" s="16" t="s">
        <v>40</v>
      </c>
      <c r="R233" s="17">
        <v>43369</v>
      </c>
      <c r="S233" s="18">
        <f>SUM(F233/$A$907)</f>
        <v>9.8872838124759743E-4</v>
      </c>
      <c r="T233" s="1" t="str">
        <f>IF(Table1[[#This Row],[Returns]]="Y","Quality Checked","")</f>
        <v/>
      </c>
      <c r="U233" t="str">
        <f>VLOOKUP(Table1[[#This Row],[% Sales]],$B$914:$C$918,2)</f>
        <v>Medium Local Control Audit</v>
      </c>
    </row>
    <row r="234" spans="1:21" x14ac:dyDescent="0.2">
      <c r="A234" s="15">
        <v>32676</v>
      </c>
      <c r="B234" s="16" t="s">
        <v>21</v>
      </c>
      <c r="C234" s="17">
        <v>43132</v>
      </c>
      <c r="D234" s="16" t="s">
        <v>49</v>
      </c>
      <c r="E234" s="16">
        <v>37</v>
      </c>
      <c r="F234" s="16">
        <v>1697.44</v>
      </c>
      <c r="G234" s="16">
        <v>0.06</v>
      </c>
      <c r="H234" s="16" t="s">
        <v>31</v>
      </c>
      <c r="I234" s="16">
        <v>523.42999999999995</v>
      </c>
      <c r="J234" s="16">
        <v>45.19</v>
      </c>
      <c r="K234" s="16">
        <v>1.99</v>
      </c>
      <c r="L234" s="16" t="s">
        <v>213</v>
      </c>
      <c r="M234" s="16" t="s">
        <v>63</v>
      </c>
      <c r="N234" s="16" t="s">
        <v>26</v>
      </c>
      <c r="O234" s="16" t="s">
        <v>38</v>
      </c>
      <c r="P234" s="16" t="s">
        <v>89</v>
      </c>
      <c r="Q234" s="16" t="s">
        <v>34</v>
      </c>
      <c r="R234" s="17">
        <v>43135</v>
      </c>
      <c r="S234" s="18">
        <f>SUM(F234/$A$907)</f>
        <v>9.7291332393153291E-4</v>
      </c>
      <c r="T234" s="1" t="str">
        <f>IF(Table1[[#This Row],[Returns]]="Y","Quality Checked","")</f>
        <v/>
      </c>
      <c r="U234" t="str">
        <f>VLOOKUP(Table1[[#This Row],[% Sales]],$B$914:$C$918,2)</f>
        <v>Medium Local Control Audit</v>
      </c>
    </row>
    <row r="235" spans="1:21" x14ac:dyDescent="0.2">
      <c r="A235" s="15">
        <v>31847</v>
      </c>
      <c r="B235" s="16" t="s">
        <v>21</v>
      </c>
      <c r="C235" s="17">
        <v>43452</v>
      </c>
      <c r="D235" s="16" t="s">
        <v>52</v>
      </c>
      <c r="E235" s="16">
        <v>46</v>
      </c>
      <c r="F235" s="16">
        <v>1692.28</v>
      </c>
      <c r="G235" s="16">
        <v>0.1</v>
      </c>
      <c r="H235" s="16" t="s">
        <v>31</v>
      </c>
      <c r="I235" s="16">
        <v>61</v>
      </c>
      <c r="J235" s="16">
        <v>39.979999999999997</v>
      </c>
      <c r="K235" s="16">
        <v>4</v>
      </c>
      <c r="L235" s="16" t="s">
        <v>142</v>
      </c>
      <c r="M235" s="16" t="s">
        <v>25</v>
      </c>
      <c r="N235" s="16" t="s">
        <v>45</v>
      </c>
      <c r="O235" s="16" t="s">
        <v>38</v>
      </c>
      <c r="P235" s="16" t="s">
        <v>89</v>
      </c>
      <c r="Q235" s="16" t="s">
        <v>40</v>
      </c>
      <c r="R235" s="17">
        <v>43456</v>
      </c>
      <c r="S235" s="18">
        <f>SUM(F235/$A$907)</f>
        <v>9.6995579214750112E-4</v>
      </c>
      <c r="T235" s="1" t="str">
        <f>IF(Table1[[#This Row],[Returns]]="Y","Quality Checked","")</f>
        <v/>
      </c>
      <c r="U235" t="str">
        <f>VLOOKUP(Table1[[#This Row],[% Sales]],$B$914:$C$918,2)</f>
        <v>Medium Local Control Audit</v>
      </c>
    </row>
    <row r="236" spans="1:21" x14ac:dyDescent="0.2">
      <c r="A236" s="15">
        <v>8999</v>
      </c>
      <c r="B236" s="16" t="s">
        <v>21</v>
      </c>
      <c r="C236" s="17">
        <v>43263</v>
      </c>
      <c r="D236" s="16" t="s">
        <v>35</v>
      </c>
      <c r="E236" s="16">
        <v>28</v>
      </c>
      <c r="F236" s="16">
        <v>1676.48</v>
      </c>
      <c r="G236" s="16">
        <v>0</v>
      </c>
      <c r="H236" s="16" t="s">
        <v>31</v>
      </c>
      <c r="I236" s="16">
        <v>590.35</v>
      </c>
      <c r="J236" s="16">
        <v>55.48</v>
      </c>
      <c r="K236" s="16">
        <v>14.3</v>
      </c>
      <c r="L236" s="16" t="s">
        <v>161</v>
      </c>
      <c r="M236" s="16" t="s">
        <v>25</v>
      </c>
      <c r="N236" s="16" t="s">
        <v>26</v>
      </c>
      <c r="O236" s="16" t="s">
        <v>27</v>
      </c>
      <c r="P236" s="16" t="s">
        <v>42</v>
      </c>
      <c r="Q236" s="16" t="s">
        <v>40</v>
      </c>
      <c r="R236" s="17">
        <v>43265</v>
      </c>
      <c r="S236" s="18">
        <f>SUM(F236/$A$907)</f>
        <v>9.6089978397159031E-4</v>
      </c>
      <c r="T236" s="1" t="str">
        <f>IF(Table1[[#This Row],[Returns]]="Y","Quality Checked","")</f>
        <v/>
      </c>
      <c r="U236" t="str">
        <f>VLOOKUP(Table1[[#This Row],[% Sales]],$B$914:$C$918,2)</f>
        <v>Medium Local Control Audit</v>
      </c>
    </row>
    <row r="237" spans="1:21" x14ac:dyDescent="0.2">
      <c r="A237" s="15">
        <v>21636</v>
      </c>
      <c r="B237" s="16" t="s">
        <v>21</v>
      </c>
      <c r="C237" s="17">
        <v>43322</v>
      </c>
      <c r="D237" s="16" t="s">
        <v>52</v>
      </c>
      <c r="E237" s="16">
        <v>35</v>
      </c>
      <c r="F237" s="16">
        <v>1665.0395000000001</v>
      </c>
      <c r="G237" s="16">
        <v>0.02</v>
      </c>
      <c r="H237" s="16" t="s">
        <v>31</v>
      </c>
      <c r="I237" s="16">
        <v>366.51</v>
      </c>
      <c r="J237" s="16">
        <v>55.99</v>
      </c>
      <c r="K237" s="16">
        <v>3.3</v>
      </c>
      <c r="L237" s="16" t="s">
        <v>300</v>
      </c>
      <c r="M237" s="16" t="s">
        <v>166</v>
      </c>
      <c r="N237" s="16" t="s">
        <v>37</v>
      </c>
      <c r="O237" s="16" t="s">
        <v>38</v>
      </c>
      <c r="P237" s="16" t="s">
        <v>39</v>
      </c>
      <c r="Q237" s="16" t="s">
        <v>34</v>
      </c>
      <c r="R237" s="17">
        <v>43322</v>
      </c>
      <c r="S237" s="18">
        <f>SUM(F237/$A$907)</f>
        <v>9.5434248893763404E-4</v>
      </c>
      <c r="T237" s="1" t="str">
        <f>IF(Table1[[#This Row],[Returns]]="Y","Quality Checked","")</f>
        <v/>
      </c>
      <c r="U237" t="str">
        <f>VLOOKUP(Table1[[#This Row],[% Sales]],$B$914:$C$918,2)</f>
        <v>Medium Local Control Audit</v>
      </c>
    </row>
    <row r="238" spans="1:21" x14ac:dyDescent="0.2">
      <c r="A238" s="15">
        <v>24614</v>
      </c>
      <c r="B238" s="16" t="s">
        <v>21</v>
      </c>
      <c r="C238" s="17">
        <v>43425</v>
      </c>
      <c r="D238" s="16" t="s">
        <v>52</v>
      </c>
      <c r="E238" s="16">
        <v>33</v>
      </c>
      <c r="F238" s="16">
        <v>1644.59</v>
      </c>
      <c r="G238" s="16">
        <v>0.09</v>
      </c>
      <c r="H238" s="16" t="s">
        <v>31</v>
      </c>
      <c r="I238" s="16">
        <v>-52.92</v>
      </c>
      <c r="J238" s="16">
        <v>50.98</v>
      </c>
      <c r="K238" s="16">
        <v>6.5</v>
      </c>
      <c r="L238" s="16" t="s">
        <v>167</v>
      </c>
      <c r="M238" s="16" t="s">
        <v>63</v>
      </c>
      <c r="N238" s="16" t="s">
        <v>37</v>
      </c>
      <c r="O238" s="16" t="s">
        <v>38</v>
      </c>
      <c r="P238" s="16" t="s">
        <v>89</v>
      </c>
      <c r="Q238" s="16" t="s">
        <v>40</v>
      </c>
      <c r="R238" s="17">
        <v>43432</v>
      </c>
      <c r="S238" s="18">
        <f>SUM(F238/$A$907)</f>
        <v>9.4262154974818517E-4</v>
      </c>
      <c r="T238" s="1" t="str">
        <f>IF(Table1[[#This Row],[Returns]]="Y","Quality Checked","")</f>
        <v/>
      </c>
      <c r="U238" t="str">
        <f>VLOOKUP(Table1[[#This Row],[% Sales]],$B$914:$C$918,2)</f>
        <v>Medium Local Control Audit</v>
      </c>
    </row>
    <row r="239" spans="1:21" x14ac:dyDescent="0.2">
      <c r="A239" s="15">
        <v>26016</v>
      </c>
      <c r="B239" s="16" t="s">
        <v>21</v>
      </c>
      <c r="C239" s="17">
        <v>43380</v>
      </c>
      <c r="D239" s="16" t="s">
        <v>35</v>
      </c>
      <c r="E239" s="16">
        <v>44</v>
      </c>
      <c r="F239" s="16">
        <v>1642.6420000000001</v>
      </c>
      <c r="G239" s="16">
        <v>0.08</v>
      </c>
      <c r="H239" s="16" t="s">
        <v>23</v>
      </c>
      <c r="I239" s="16">
        <v>314.83999999999997</v>
      </c>
      <c r="J239" s="16">
        <v>45.99</v>
      </c>
      <c r="K239" s="16">
        <v>4.99</v>
      </c>
      <c r="L239" s="16" t="s">
        <v>334</v>
      </c>
      <c r="M239" s="16" t="s">
        <v>25</v>
      </c>
      <c r="N239" s="16" t="s">
        <v>64</v>
      </c>
      <c r="O239" s="16" t="s">
        <v>38</v>
      </c>
      <c r="P239" s="16" t="s">
        <v>39</v>
      </c>
      <c r="Q239" s="16" t="s">
        <v>40</v>
      </c>
      <c r="R239" s="17">
        <v>43382</v>
      </c>
      <c r="S239" s="18">
        <f>SUM(F239/$A$907)</f>
        <v>9.4150502418320593E-4</v>
      </c>
      <c r="T239" s="1" t="str">
        <f>IF(Table1[[#This Row],[Returns]]="Y","Quality Checked","")</f>
        <v/>
      </c>
      <c r="U239" t="str">
        <f>VLOOKUP(Table1[[#This Row],[% Sales]],$B$914:$C$918,2)</f>
        <v>Medium Local Control Audit</v>
      </c>
    </row>
    <row r="240" spans="1:21" x14ac:dyDescent="0.2">
      <c r="A240" s="15">
        <v>19204</v>
      </c>
      <c r="B240" s="16" t="s">
        <v>21</v>
      </c>
      <c r="C240" s="17">
        <v>43361</v>
      </c>
      <c r="D240" s="16" t="s">
        <v>55</v>
      </c>
      <c r="E240" s="16">
        <v>28</v>
      </c>
      <c r="F240" s="16">
        <v>1642.05</v>
      </c>
      <c r="G240" s="16">
        <v>0.03</v>
      </c>
      <c r="H240" s="16" t="s">
        <v>31</v>
      </c>
      <c r="I240" s="16">
        <v>829.73</v>
      </c>
      <c r="J240" s="16">
        <v>55.98</v>
      </c>
      <c r="K240" s="16">
        <v>4.8600000000000003</v>
      </c>
      <c r="L240" s="16" t="s">
        <v>277</v>
      </c>
      <c r="M240" s="16" t="s">
        <v>54</v>
      </c>
      <c r="N240" s="16" t="s">
        <v>26</v>
      </c>
      <c r="O240" s="16" t="s">
        <v>27</v>
      </c>
      <c r="P240" s="16" t="s">
        <v>42</v>
      </c>
      <c r="Q240" s="16" t="s">
        <v>40</v>
      </c>
      <c r="R240" s="17">
        <v>43363</v>
      </c>
      <c r="S240" s="18">
        <f>SUM(F240/$A$907)</f>
        <v>9.4116571045914637E-4</v>
      </c>
      <c r="T240" s="1" t="str">
        <f>IF(Table1[[#This Row],[Returns]]="Y","Quality Checked","")</f>
        <v/>
      </c>
      <c r="U240" t="str">
        <f>VLOOKUP(Table1[[#This Row],[% Sales]],$B$914:$C$918,2)</f>
        <v>Medium Local Control Audit</v>
      </c>
    </row>
    <row r="241" spans="1:21" x14ac:dyDescent="0.2">
      <c r="A241" s="15">
        <v>9088</v>
      </c>
      <c r="B241" s="16" t="s">
        <v>21</v>
      </c>
      <c r="C241" s="17">
        <v>43273</v>
      </c>
      <c r="D241" s="16" t="s">
        <v>49</v>
      </c>
      <c r="E241" s="16">
        <v>31</v>
      </c>
      <c r="F241" s="16">
        <v>1637.4570000000001</v>
      </c>
      <c r="G241" s="16">
        <v>0.09</v>
      </c>
      <c r="H241" s="16" t="s">
        <v>31</v>
      </c>
      <c r="I241" s="16">
        <v>118.15</v>
      </c>
      <c r="J241" s="16">
        <v>65.989999999999995</v>
      </c>
      <c r="K241" s="16">
        <v>8.99</v>
      </c>
      <c r="L241" s="16" t="s">
        <v>163</v>
      </c>
      <c r="M241" s="16" t="s">
        <v>54</v>
      </c>
      <c r="N241" s="16" t="s">
        <v>37</v>
      </c>
      <c r="O241" s="16" t="s">
        <v>38</v>
      </c>
      <c r="P241" s="16" t="s">
        <v>39</v>
      </c>
      <c r="Q241" s="16" t="s">
        <v>40</v>
      </c>
      <c r="R241" s="17">
        <v>43275</v>
      </c>
      <c r="S241" s="18">
        <f>SUM(F241/$A$907)</f>
        <v>9.385331632723136E-4</v>
      </c>
      <c r="T241" s="1" t="str">
        <f>IF(Table1[[#This Row],[Returns]]="Y","Quality Checked","")</f>
        <v/>
      </c>
      <c r="U241" t="str">
        <f>VLOOKUP(Table1[[#This Row],[% Sales]],$B$914:$C$918,2)</f>
        <v>Medium Local Control Audit</v>
      </c>
    </row>
    <row r="242" spans="1:21" x14ac:dyDescent="0.2">
      <c r="A242" s="15">
        <v>23877</v>
      </c>
      <c r="B242" s="16" t="s">
        <v>21</v>
      </c>
      <c r="C242" s="17">
        <v>43293</v>
      </c>
      <c r="D242" s="16" t="s">
        <v>22</v>
      </c>
      <c r="E242" s="16">
        <v>31</v>
      </c>
      <c r="F242" s="16">
        <v>1624.5965000000001</v>
      </c>
      <c r="G242" s="16">
        <v>7.0000000000000007E-2</v>
      </c>
      <c r="H242" s="16" t="s">
        <v>31</v>
      </c>
      <c r="I242" s="16">
        <v>109.84</v>
      </c>
      <c r="J242" s="16">
        <v>65.989999999999995</v>
      </c>
      <c r="K242" s="16">
        <v>8.8000000000000007</v>
      </c>
      <c r="L242" s="16" t="s">
        <v>233</v>
      </c>
      <c r="M242" s="16" t="s">
        <v>25</v>
      </c>
      <c r="N242" s="16" t="s">
        <v>37</v>
      </c>
      <c r="O242" s="16" t="s">
        <v>38</v>
      </c>
      <c r="P242" s="16" t="s">
        <v>39</v>
      </c>
      <c r="Q242" s="16" t="s">
        <v>40</v>
      </c>
      <c r="R242" s="17">
        <v>43293</v>
      </c>
      <c r="S242" s="18">
        <f>SUM(F242/$A$907)</f>
        <v>9.3116197383267423E-4</v>
      </c>
      <c r="T242" s="1" t="str">
        <f>IF(Table1[[#This Row],[Returns]]="Y","Quality Checked","")</f>
        <v/>
      </c>
      <c r="U242" t="str">
        <f>VLOOKUP(Table1[[#This Row],[% Sales]],$B$914:$C$918,2)</f>
        <v>Medium Local Control Audit</v>
      </c>
    </row>
    <row r="243" spans="1:21" x14ac:dyDescent="0.2">
      <c r="A243" s="15">
        <v>6592</v>
      </c>
      <c r="B243" s="16" t="s">
        <v>21</v>
      </c>
      <c r="C243" s="17">
        <v>43435</v>
      </c>
      <c r="D243" s="16" t="s">
        <v>52</v>
      </c>
      <c r="E243" s="16">
        <v>33</v>
      </c>
      <c r="F243" s="16">
        <v>1621.1</v>
      </c>
      <c r="G243" s="16">
        <v>7.0000000000000007E-2</v>
      </c>
      <c r="H243" s="16" t="s">
        <v>23</v>
      </c>
      <c r="I243" s="16">
        <v>-971.36</v>
      </c>
      <c r="J243" s="16">
        <v>48.91</v>
      </c>
      <c r="K243" s="16">
        <v>35</v>
      </c>
      <c r="L243" s="16" t="s">
        <v>135</v>
      </c>
      <c r="M243" s="16" t="s">
        <v>54</v>
      </c>
      <c r="N243" s="16" t="s">
        <v>64</v>
      </c>
      <c r="O243" s="16" t="s">
        <v>27</v>
      </c>
      <c r="P243" s="16" t="s">
        <v>43</v>
      </c>
      <c r="Q243" s="16" t="s">
        <v>76</v>
      </c>
      <c r="R243" s="17">
        <v>43437</v>
      </c>
      <c r="S243" s="18">
        <f>SUM(F243/$A$907)</f>
        <v>9.2915790214994807E-4</v>
      </c>
      <c r="T243" s="1" t="str">
        <f>IF(Table1[[#This Row],[Returns]]="Y","Quality Checked","")</f>
        <v/>
      </c>
      <c r="U243" t="str">
        <f>VLOOKUP(Table1[[#This Row],[% Sales]],$B$914:$C$918,2)</f>
        <v>Medium Local Control Audit</v>
      </c>
    </row>
    <row r="244" spans="1:21" x14ac:dyDescent="0.2">
      <c r="A244" s="15">
        <v>7297</v>
      </c>
      <c r="B244" s="16" t="s">
        <v>21</v>
      </c>
      <c r="C244" s="17">
        <v>43357</v>
      </c>
      <c r="D244" s="16" t="s">
        <v>35</v>
      </c>
      <c r="E244" s="16">
        <v>4</v>
      </c>
      <c r="F244" s="16">
        <v>1620.94</v>
      </c>
      <c r="G244" s="16">
        <v>0.1</v>
      </c>
      <c r="H244" s="16" t="s">
        <v>56</v>
      </c>
      <c r="I244" s="16">
        <v>-969.05</v>
      </c>
      <c r="J244" s="16">
        <v>400.98</v>
      </c>
      <c r="K244" s="16">
        <v>76.37</v>
      </c>
      <c r="L244" s="16" t="s">
        <v>139</v>
      </c>
      <c r="M244" s="16" t="s">
        <v>63</v>
      </c>
      <c r="N244" s="16" t="s">
        <v>45</v>
      </c>
      <c r="O244" s="16" t="s">
        <v>32</v>
      </c>
      <c r="P244" s="16" t="s">
        <v>118</v>
      </c>
      <c r="Q244" s="16" t="s">
        <v>80</v>
      </c>
      <c r="R244" s="17">
        <v>43358</v>
      </c>
      <c r="S244" s="18">
        <f>SUM(F244/$A$907)</f>
        <v>9.2906619573804013E-4</v>
      </c>
      <c r="T244" s="1" t="str">
        <f>IF(Table1[[#This Row],[Returns]]="Y","Quality Checked","")</f>
        <v/>
      </c>
      <c r="U244" t="str">
        <f>VLOOKUP(Table1[[#This Row],[% Sales]],$B$914:$C$918,2)</f>
        <v>Medium Local Control Audit</v>
      </c>
    </row>
    <row r="245" spans="1:21" x14ac:dyDescent="0.2">
      <c r="A245" s="15">
        <v>37862</v>
      </c>
      <c r="B245" s="16" t="s">
        <v>30</v>
      </c>
      <c r="C245" s="17">
        <v>43112</v>
      </c>
      <c r="D245" s="16" t="s">
        <v>22</v>
      </c>
      <c r="E245" s="16">
        <v>27</v>
      </c>
      <c r="F245" s="16">
        <v>1603.27</v>
      </c>
      <c r="G245" s="16">
        <v>0.01</v>
      </c>
      <c r="H245" s="16" t="s">
        <v>31</v>
      </c>
      <c r="I245" s="16">
        <v>452.49</v>
      </c>
      <c r="J245" s="16">
        <v>59.98</v>
      </c>
      <c r="K245" s="16">
        <v>3.99</v>
      </c>
      <c r="L245" s="16" t="s">
        <v>344</v>
      </c>
      <c r="M245" s="16" t="s">
        <v>54</v>
      </c>
      <c r="N245" s="16" t="s">
        <v>26</v>
      </c>
      <c r="O245" s="16" t="s">
        <v>27</v>
      </c>
      <c r="P245" s="16" t="s">
        <v>46</v>
      </c>
      <c r="Q245" s="16" t="s">
        <v>40</v>
      </c>
      <c r="R245" s="17">
        <v>43115</v>
      </c>
      <c r="S245" s="18">
        <f>SUM(F245/$A$907)</f>
        <v>9.1893836887295497E-4</v>
      </c>
      <c r="T245" s="1" t="str">
        <f>IF(Table1[[#This Row],[Returns]]="Y","Quality Checked","")</f>
        <v>Quality Checked</v>
      </c>
      <c r="U245" t="str">
        <f>VLOOKUP(Table1[[#This Row],[% Sales]],$B$914:$C$918,2)</f>
        <v>Medium Local Control Audit</v>
      </c>
    </row>
    <row r="246" spans="1:21" x14ac:dyDescent="0.2">
      <c r="A246" s="15">
        <v>3110</v>
      </c>
      <c r="B246" s="16" t="s">
        <v>21</v>
      </c>
      <c r="C246" s="17">
        <v>43450</v>
      </c>
      <c r="D246" s="16" t="s">
        <v>35</v>
      </c>
      <c r="E246" s="16">
        <v>13</v>
      </c>
      <c r="F246" s="16">
        <v>1601.32</v>
      </c>
      <c r="G246" s="16">
        <v>0.04</v>
      </c>
      <c r="H246" s="16" t="s">
        <v>56</v>
      </c>
      <c r="I246" s="16">
        <v>377.81</v>
      </c>
      <c r="J246" s="16">
        <v>119.99</v>
      </c>
      <c r="K246" s="16">
        <v>14</v>
      </c>
      <c r="L246" s="16" t="s">
        <v>96</v>
      </c>
      <c r="M246" s="16" t="s">
        <v>25</v>
      </c>
      <c r="N246" s="16" t="s">
        <v>26</v>
      </c>
      <c r="O246" s="16" t="s">
        <v>38</v>
      </c>
      <c r="P246" s="16" t="s">
        <v>58</v>
      </c>
      <c r="Q246" s="16" t="s">
        <v>59</v>
      </c>
      <c r="R246" s="17">
        <v>43452</v>
      </c>
      <c r="S246" s="18">
        <f>SUM(F246/$A$907)</f>
        <v>9.1782069697782665E-4</v>
      </c>
      <c r="T246" s="1" t="str">
        <f>IF(Table1[[#This Row],[Returns]]="Y","Quality Checked","")</f>
        <v/>
      </c>
      <c r="U246" t="str">
        <f>VLOOKUP(Table1[[#This Row],[% Sales]],$B$914:$C$918,2)</f>
        <v>Medium Local Control Audit</v>
      </c>
    </row>
    <row r="247" spans="1:21" x14ac:dyDescent="0.2">
      <c r="A247" s="15">
        <v>28135</v>
      </c>
      <c r="B247" s="16" t="s">
        <v>21</v>
      </c>
      <c r="C247" s="17">
        <v>43368</v>
      </c>
      <c r="D247" s="16" t="s">
        <v>49</v>
      </c>
      <c r="E247" s="16">
        <v>37</v>
      </c>
      <c r="F247" s="16">
        <v>1601.24</v>
      </c>
      <c r="G247" s="16">
        <v>0.08</v>
      </c>
      <c r="H247" s="16" t="s">
        <v>31</v>
      </c>
      <c r="I247" s="16">
        <v>520.69000000000005</v>
      </c>
      <c r="J247" s="16">
        <v>46.89</v>
      </c>
      <c r="K247" s="16">
        <v>5.0999999999999996</v>
      </c>
      <c r="L247" s="16" t="s">
        <v>345</v>
      </c>
      <c r="M247" s="16" t="s">
        <v>166</v>
      </c>
      <c r="N247" s="16" t="s">
        <v>26</v>
      </c>
      <c r="O247" s="16" t="s">
        <v>27</v>
      </c>
      <c r="P247" s="16" t="s">
        <v>46</v>
      </c>
      <c r="Q247" s="16" t="s">
        <v>74</v>
      </c>
      <c r="R247" s="17">
        <v>43370</v>
      </c>
      <c r="S247" s="18">
        <f>SUM(F247/$A$907)</f>
        <v>9.1777484377187279E-4</v>
      </c>
      <c r="T247" s="1" t="str">
        <f>IF(Table1[[#This Row],[Returns]]="Y","Quality Checked","")</f>
        <v/>
      </c>
      <c r="U247" t="str">
        <f>VLOOKUP(Table1[[#This Row],[% Sales]],$B$914:$C$918,2)</f>
        <v>Medium Local Control Audit</v>
      </c>
    </row>
    <row r="248" spans="1:21" x14ac:dyDescent="0.2">
      <c r="A248" s="15">
        <v>6112</v>
      </c>
      <c r="B248" s="16" t="s">
        <v>21</v>
      </c>
      <c r="C248" s="17">
        <v>43335</v>
      </c>
      <c r="D248" s="16" t="s">
        <v>55</v>
      </c>
      <c r="E248" s="16">
        <v>10</v>
      </c>
      <c r="F248" s="16">
        <v>1597.37</v>
      </c>
      <c r="G248" s="16">
        <v>0.02</v>
      </c>
      <c r="H248" s="16" t="s">
        <v>56</v>
      </c>
      <c r="I248" s="16">
        <v>-533.69000000000005</v>
      </c>
      <c r="J248" s="16">
        <v>146.05000000000001</v>
      </c>
      <c r="K248" s="16">
        <v>80.2</v>
      </c>
      <c r="L248" s="16" t="s">
        <v>128</v>
      </c>
      <c r="M248" s="16" t="s">
        <v>25</v>
      </c>
      <c r="N248" s="16" t="s">
        <v>26</v>
      </c>
      <c r="O248" s="16" t="s">
        <v>32</v>
      </c>
      <c r="P248" s="16" t="s">
        <v>118</v>
      </c>
      <c r="Q248" s="16" t="s">
        <v>80</v>
      </c>
      <c r="R248" s="17">
        <v>43335</v>
      </c>
      <c r="S248" s="18">
        <f>SUM(F248/$A$907)</f>
        <v>9.1555669493384895E-4</v>
      </c>
      <c r="T248" s="1" t="str">
        <f>IF(Table1[[#This Row],[Returns]]="Y","Quality Checked","")</f>
        <v/>
      </c>
      <c r="U248" t="str">
        <f>VLOOKUP(Table1[[#This Row],[% Sales]],$B$914:$C$918,2)</f>
        <v>Medium Local Control Audit</v>
      </c>
    </row>
    <row r="249" spans="1:21" x14ac:dyDescent="0.2">
      <c r="A249" s="15">
        <v>4647</v>
      </c>
      <c r="B249" s="16" t="s">
        <v>21</v>
      </c>
      <c r="C249" s="17">
        <v>43233</v>
      </c>
      <c r="D249" s="16" t="s">
        <v>55</v>
      </c>
      <c r="E249" s="16">
        <v>33</v>
      </c>
      <c r="F249" s="16">
        <v>1590.163</v>
      </c>
      <c r="G249" s="16">
        <v>1.19</v>
      </c>
      <c r="H249" s="16" t="s">
        <v>31</v>
      </c>
      <c r="I249" s="16">
        <v>-57.54</v>
      </c>
      <c r="J249" s="16">
        <v>55.99</v>
      </c>
      <c r="K249" s="16">
        <v>5</v>
      </c>
      <c r="L249" s="16" t="s">
        <v>114</v>
      </c>
      <c r="M249" s="16" t="s">
        <v>63</v>
      </c>
      <c r="N249" s="16" t="s">
        <v>26</v>
      </c>
      <c r="O249" s="16" t="s">
        <v>38</v>
      </c>
      <c r="P249" s="16" t="s">
        <v>39</v>
      </c>
      <c r="Q249" s="16" t="s">
        <v>34</v>
      </c>
      <c r="R249" s="17">
        <v>43234</v>
      </c>
      <c r="S249" s="18">
        <f>SUM(F249/$A$907)</f>
        <v>9.1142589424246989E-4</v>
      </c>
      <c r="T249" s="1" t="str">
        <f>IF(Table1[[#This Row],[Returns]]="Y","Quality Checked","")</f>
        <v/>
      </c>
      <c r="U249" t="str">
        <f>VLOOKUP(Table1[[#This Row],[% Sales]],$B$914:$C$918,2)</f>
        <v>Medium Local Control Audit</v>
      </c>
    </row>
    <row r="250" spans="1:21" x14ac:dyDescent="0.2">
      <c r="A250" s="15">
        <v>12768</v>
      </c>
      <c r="B250" s="16" t="s">
        <v>21</v>
      </c>
      <c r="C250" s="17">
        <v>43198</v>
      </c>
      <c r="D250" s="16" t="s">
        <v>49</v>
      </c>
      <c r="E250" s="16">
        <v>34</v>
      </c>
      <c r="F250" s="16">
        <v>1562.97</v>
      </c>
      <c r="G250" s="16">
        <v>0.01</v>
      </c>
      <c r="H250" s="16" t="s">
        <v>23</v>
      </c>
      <c r="I250" s="16">
        <v>501.59</v>
      </c>
      <c r="J250" s="16">
        <v>42.98</v>
      </c>
      <c r="K250" s="16">
        <v>4.62</v>
      </c>
      <c r="L250" s="16" t="s">
        <v>71</v>
      </c>
      <c r="M250" s="16" t="s">
        <v>54</v>
      </c>
      <c r="N250" s="16" t="s">
        <v>26</v>
      </c>
      <c r="O250" s="16" t="s">
        <v>27</v>
      </c>
      <c r="P250" s="16" t="s">
        <v>46</v>
      </c>
      <c r="Q250" s="16" t="s">
        <v>40</v>
      </c>
      <c r="R250" s="17">
        <v>43200</v>
      </c>
      <c r="S250" s="18">
        <f>SUM(F250/$A$907)</f>
        <v>8.9583981637363791E-4</v>
      </c>
      <c r="T250" s="1" t="str">
        <f>IF(Table1[[#This Row],[Returns]]="Y","Quality Checked","")</f>
        <v/>
      </c>
      <c r="U250" t="str">
        <f>VLOOKUP(Table1[[#This Row],[% Sales]],$B$914:$C$918,2)</f>
        <v>Medium Impact</v>
      </c>
    </row>
    <row r="251" spans="1:21" x14ac:dyDescent="0.2">
      <c r="A251" s="15">
        <v>4772</v>
      </c>
      <c r="B251" s="16" t="s">
        <v>21</v>
      </c>
      <c r="C251" s="17">
        <v>43356</v>
      </c>
      <c r="D251" s="16" t="s">
        <v>49</v>
      </c>
      <c r="E251" s="16">
        <v>28</v>
      </c>
      <c r="F251" s="16">
        <v>1560.617</v>
      </c>
      <c r="G251" s="16">
        <v>2.04</v>
      </c>
      <c r="H251" s="16" t="s">
        <v>31</v>
      </c>
      <c r="I251" s="16">
        <v>214.29</v>
      </c>
      <c r="J251" s="16">
        <v>65.989999999999995</v>
      </c>
      <c r="K251" s="16">
        <v>8.99</v>
      </c>
      <c r="L251" s="16" t="s">
        <v>116</v>
      </c>
      <c r="M251" s="16" t="s">
        <v>25</v>
      </c>
      <c r="N251" s="16" t="s">
        <v>26</v>
      </c>
      <c r="O251" s="16" t="s">
        <v>38</v>
      </c>
      <c r="P251" s="16" t="s">
        <v>39</v>
      </c>
      <c r="Q251" s="16" t="s">
        <v>40</v>
      </c>
      <c r="R251" s="17">
        <v>43357</v>
      </c>
      <c r="S251" s="18">
        <f>SUM(F251/$A$907)</f>
        <v>8.9449115895351644E-4</v>
      </c>
      <c r="T251" s="1" t="str">
        <f>IF(Table1[[#This Row],[Returns]]="Y","Quality Checked","")</f>
        <v/>
      </c>
      <c r="U251" t="str">
        <f>VLOOKUP(Table1[[#This Row],[% Sales]],$B$914:$C$918,2)</f>
        <v>Medium Impact</v>
      </c>
    </row>
    <row r="252" spans="1:21" x14ac:dyDescent="0.2">
      <c r="A252" s="15">
        <v>2817</v>
      </c>
      <c r="B252" s="16" t="s">
        <v>21</v>
      </c>
      <c r="C252" s="17">
        <v>43208</v>
      </c>
      <c r="D252" s="16" t="s">
        <v>55</v>
      </c>
      <c r="E252" s="16">
        <v>40</v>
      </c>
      <c r="F252" s="16">
        <v>1559.86</v>
      </c>
      <c r="G252" s="16">
        <v>0.06</v>
      </c>
      <c r="H252" s="16" t="s">
        <v>31</v>
      </c>
      <c r="I252" s="16">
        <v>672.37</v>
      </c>
      <c r="J252" s="16">
        <v>39.89</v>
      </c>
      <c r="K252" s="16">
        <v>3.04</v>
      </c>
      <c r="L252" s="16" t="s">
        <v>93</v>
      </c>
      <c r="M252" s="16" t="s">
        <v>25</v>
      </c>
      <c r="N252" s="16" t="s">
        <v>37</v>
      </c>
      <c r="O252" s="16" t="s">
        <v>32</v>
      </c>
      <c r="P252" s="16" t="s">
        <v>33</v>
      </c>
      <c r="Q252" s="16" t="s">
        <v>29</v>
      </c>
      <c r="R252" s="17">
        <v>43210</v>
      </c>
      <c r="S252" s="18">
        <f>SUM(F252/$A$907)</f>
        <v>8.940572729921769E-4</v>
      </c>
      <c r="T252" s="1" t="str">
        <f>IF(Table1[[#This Row],[Returns]]="Y","Quality Checked","")</f>
        <v/>
      </c>
      <c r="U252" t="str">
        <f>VLOOKUP(Table1[[#This Row],[% Sales]],$B$914:$C$918,2)</f>
        <v>Medium Impact</v>
      </c>
    </row>
    <row r="253" spans="1:21" x14ac:dyDescent="0.2">
      <c r="A253" s="15">
        <v>14530</v>
      </c>
      <c r="B253" s="16" t="s">
        <v>21</v>
      </c>
      <c r="C253" s="17">
        <v>43196</v>
      </c>
      <c r="D253" s="16" t="s">
        <v>35</v>
      </c>
      <c r="E253" s="16">
        <v>17</v>
      </c>
      <c r="F253" s="16">
        <v>1556.61</v>
      </c>
      <c r="G253" s="16">
        <v>0.06</v>
      </c>
      <c r="H253" s="16" t="s">
        <v>31</v>
      </c>
      <c r="I253" s="16">
        <v>-485.55</v>
      </c>
      <c r="J253" s="16">
        <v>89.83</v>
      </c>
      <c r="K253" s="16">
        <v>35</v>
      </c>
      <c r="L253" s="16" t="s">
        <v>231</v>
      </c>
      <c r="M253" s="16" t="s">
        <v>25</v>
      </c>
      <c r="N253" s="16" t="s">
        <v>37</v>
      </c>
      <c r="O253" s="16" t="s">
        <v>27</v>
      </c>
      <c r="P253" s="16" t="s">
        <v>43</v>
      </c>
      <c r="Q253" s="16" t="s">
        <v>76</v>
      </c>
      <c r="R253" s="17">
        <v>43198</v>
      </c>
      <c r="S253" s="18">
        <f>SUM(F253/$A$907)</f>
        <v>8.9219448650029645E-4</v>
      </c>
      <c r="T253" s="1" t="str">
        <f>IF(Table1[[#This Row],[Returns]]="Y","Quality Checked","")</f>
        <v/>
      </c>
      <c r="U253" t="str">
        <f>VLOOKUP(Table1[[#This Row],[% Sales]],$B$914:$C$918,2)</f>
        <v>Medium Impact</v>
      </c>
    </row>
    <row r="254" spans="1:21" x14ac:dyDescent="0.2">
      <c r="A254" s="15">
        <v>13765</v>
      </c>
      <c r="B254" s="16" t="s">
        <v>21</v>
      </c>
      <c r="C254" s="17">
        <v>43195</v>
      </c>
      <c r="D254" s="16" t="s">
        <v>22</v>
      </c>
      <c r="E254" s="16">
        <v>45</v>
      </c>
      <c r="F254" s="16">
        <v>1553.38</v>
      </c>
      <c r="G254" s="16">
        <v>0.1</v>
      </c>
      <c r="H254" s="16" t="s">
        <v>31</v>
      </c>
      <c r="I254" s="16">
        <v>180.88</v>
      </c>
      <c r="J254" s="16">
        <v>36.549999999999997</v>
      </c>
      <c r="K254" s="16">
        <v>13.89</v>
      </c>
      <c r="L254" s="16" t="s">
        <v>221</v>
      </c>
      <c r="M254" s="16" t="s">
        <v>25</v>
      </c>
      <c r="N254" s="16" t="s">
        <v>26</v>
      </c>
      <c r="O254" s="16" t="s">
        <v>27</v>
      </c>
      <c r="P254" s="16" t="s">
        <v>28</v>
      </c>
      <c r="Q254" s="16" t="s">
        <v>29</v>
      </c>
      <c r="R254" s="17">
        <v>43197</v>
      </c>
      <c r="S254" s="18">
        <f>SUM(F254/$A$907)</f>
        <v>8.903431633099047E-4</v>
      </c>
      <c r="T254" s="1" t="str">
        <f>IF(Table1[[#This Row],[Returns]]="Y","Quality Checked","")</f>
        <v/>
      </c>
      <c r="U254" t="str">
        <f>VLOOKUP(Table1[[#This Row],[% Sales]],$B$914:$C$918,2)</f>
        <v>Medium Impact</v>
      </c>
    </row>
    <row r="255" spans="1:21" x14ac:dyDescent="0.2">
      <c r="A255" s="15">
        <v>18402</v>
      </c>
      <c r="B255" s="16" t="s">
        <v>21</v>
      </c>
      <c r="C255" s="17">
        <v>43341</v>
      </c>
      <c r="D255" s="16" t="s">
        <v>52</v>
      </c>
      <c r="E255" s="16">
        <v>5</v>
      </c>
      <c r="F255" s="16">
        <v>1548.45</v>
      </c>
      <c r="G255" s="16">
        <v>0.03</v>
      </c>
      <c r="H255" s="16" t="s">
        <v>56</v>
      </c>
      <c r="I255" s="16">
        <v>-224.2</v>
      </c>
      <c r="J255" s="16">
        <v>284.98</v>
      </c>
      <c r="K255" s="16">
        <v>69.55</v>
      </c>
      <c r="L255" s="16" t="s">
        <v>264</v>
      </c>
      <c r="M255" s="16" t="s">
        <v>25</v>
      </c>
      <c r="N255" s="16" t="s">
        <v>26</v>
      </c>
      <c r="O255" s="16" t="s">
        <v>32</v>
      </c>
      <c r="P255" s="16" t="s">
        <v>86</v>
      </c>
      <c r="Q255" s="16" t="s">
        <v>59</v>
      </c>
      <c r="R255" s="17">
        <v>43348</v>
      </c>
      <c r="S255" s="18">
        <f>SUM(F255/$A$907)</f>
        <v>8.8751745949299063E-4</v>
      </c>
      <c r="T255" s="1" t="str">
        <f>IF(Table1[[#This Row],[Returns]]="Y","Quality Checked","")</f>
        <v/>
      </c>
      <c r="U255" t="str">
        <f>VLOOKUP(Table1[[#This Row],[% Sales]],$B$914:$C$918,2)</f>
        <v>Medium Impact</v>
      </c>
    </row>
    <row r="256" spans="1:21" x14ac:dyDescent="0.2">
      <c r="A256" s="15">
        <v>15075</v>
      </c>
      <c r="B256" s="16" t="s">
        <v>21</v>
      </c>
      <c r="C256" s="17">
        <v>43377</v>
      </c>
      <c r="D256" s="16" t="s">
        <v>55</v>
      </c>
      <c r="E256" s="16">
        <v>24</v>
      </c>
      <c r="F256" s="16">
        <v>1548.43</v>
      </c>
      <c r="G256" s="16">
        <v>0.02</v>
      </c>
      <c r="H256" s="16" t="s">
        <v>31</v>
      </c>
      <c r="I256" s="16">
        <v>622.89</v>
      </c>
      <c r="J256" s="16">
        <v>63.94</v>
      </c>
      <c r="K256" s="16">
        <v>14.48</v>
      </c>
      <c r="L256" s="16" t="s">
        <v>238</v>
      </c>
      <c r="M256" s="16" t="s">
        <v>25</v>
      </c>
      <c r="N256" s="16" t="s">
        <v>64</v>
      </c>
      <c r="O256" s="16" t="s">
        <v>32</v>
      </c>
      <c r="P256" s="16" t="s">
        <v>33</v>
      </c>
      <c r="Q256" s="16" t="s">
        <v>40</v>
      </c>
      <c r="R256" s="17">
        <v>43377</v>
      </c>
      <c r="S256" s="18">
        <f>SUM(F256/$A$907)</f>
        <v>8.8750599619150214E-4</v>
      </c>
      <c r="T256" s="1" t="str">
        <f>IF(Table1[[#This Row],[Returns]]="Y","Quality Checked","")</f>
        <v/>
      </c>
      <c r="U256" t="str">
        <f>VLOOKUP(Table1[[#This Row],[% Sales]],$B$914:$C$918,2)</f>
        <v>Medium Impact</v>
      </c>
    </row>
    <row r="257" spans="1:21" x14ac:dyDescent="0.2">
      <c r="A257" s="15">
        <v>12869</v>
      </c>
      <c r="B257" s="16" t="s">
        <v>21</v>
      </c>
      <c r="C257" s="17">
        <v>43125</v>
      </c>
      <c r="D257" s="16" t="s">
        <v>22</v>
      </c>
      <c r="E257" s="16">
        <v>15</v>
      </c>
      <c r="F257" s="16">
        <v>1532.482</v>
      </c>
      <c r="G257" s="16">
        <v>0.1</v>
      </c>
      <c r="H257" s="16" t="s">
        <v>31</v>
      </c>
      <c r="I257" s="16">
        <v>-43</v>
      </c>
      <c r="J257" s="16">
        <v>125.99</v>
      </c>
      <c r="K257" s="16">
        <v>8.99</v>
      </c>
      <c r="L257" s="16" t="s">
        <v>196</v>
      </c>
      <c r="M257" s="16" t="s">
        <v>25</v>
      </c>
      <c r="N257" s="16" t="s">
        <v>64</v>
      </c>
      <c r="O257" s="16" t="s">
        <v>38</v>
      </c>
      <c r="P257" s="16" t="s">
        <v>39</v>
      </c>
      <c r="Q257" s="16" t="s">
        <v>40</v>
      </c>
      <c r="R257" s="17">
        <v>43128</v>
      </c>
      <c r="S257" s="18">
        <f>SUM(F257/$A$907)</f>
        <v>8.7836515958457633E-4</v>
      </c>
      <c r="T257" s="1" t="str">
        <f>IF(Table1[[#This Row],[Returns]]="Y","Quality Checked","")</f>
        <v/>
      </c>
      <c r="U257" t="str">
        <f>VLOOKUP(Table1[[#This Row],[% Sales]],$B$914:$C$918,2)</f>
        <v>Medium Impact</v>
      </c>
    </row>
    <row r="258" spans="1:21" x14ac:dyDescent="0.2">
      <c r="A258" s="15">
        <v>25574</v>
      </c>
      <c r="B258" s="16" t="s">
        <v>21</v>
      </c>
      <c r="C258" s="17">
        <v>43171</v>
      </c>
      <c r="D258" s="16" t="s">
        <v>22</v>
      </c>
      <c r="E258" s="16">
        <v>31</v>
      </c>
      <c r="F258" s="16">
        <v>1526.67</v>
      </c>
      <c r="G258" s="16">
        <v>0.01</v>
      </c>
      <c r="H258" s="16" t="s">
        <v>23</v>
      </c>
      <c r="I258" s="16">
        <v>118.82</v>
      </c>
      <c r="J258" s="16">
        <v>47.98</v>
      </c>
      <c r="K258" s="16">
        <v>3.61</v>
      </c>
      <c r="L258" s="16" t="s">
        <v>330</v>
      </c>
      <c r="M258" s="16" t="s">
        <v>25</v>
      </c>
      <c r="N258" s="16" t="s">
        <v>64</v>
      </c>
      <c r="O258" s="16" t="s">
        <v>38</v>
      </c>
      <c r="P258" s="16" t="s">
        <v>89</v>
      </c>
      <c r="Q258" s="16" t="s">
        <v>34</v>
      </c>
      <c r="R258" s="17">
        <v>43172</v>
      </c>
      <c r="S258" s="18">
        <f>SUM(F258/$A$907)</f>
        <v>8.7503392417201983E-4</v>
      </c>
      <c r="T258" s="1" t="str">
        <f>IF(Table1[[#This Row],[Returns]]="Y","Quality Checked","")</f>
        <v/>
      </c>
      <c r="U258" t="str">
        <f>VLOOKUP(Table1[[#This Row],[% Sales]],$B$914:$C$918,2)</f>
        <v>Medium Impact</v>
      </c>
    </row>
    <row r="259" spans="1:21" x14ac:dyDescent="0.2">
      <c r="A259" s="15">
        <v>4321</v>
      </c>
      <c r="B259" s="16" t="s">
        <v>21</v>
      </c>
      <c r="C259" s="17">
        <v>43298</v>
      </c>
      <c r="D259" s="16" t="s">
        <v>55</v>
      </c>
      <c r="E259" s="16">
        <v>47</v>
      </c>
      <c r="F259" s="16">
        <v>1505.57</v>
      </c>
      <c r="G259" s="16">
        <v>0.02</v>
      </c>
      <c r="H259" s="16" t="s">
        <v>23</v>
      </c>
      <c r="I259" s="16">
        <v>-54.63</v>
      </c>
      <c r="J259" s="16">
        <v>30.53</v>
      </c>
      <c r="K259" s="16">
        <v>19.989999999999998</v>
      </c>
      <c r="L259" s="16" t="s">
        <v>107</v>
      </c>
      <c r="M259" s="16" t="s">
        <v>54</v>
      </c>
      <c r="N259" s="16" t="s">
        <v>26</v>
      </c>
      <c r="O259" s="16" t="s">
        <v>27</v>
      </c>
      <c r="P259" s="16" t="s">
        <v>61</v>
      </c>
      <c r="Q259" s="16" t="s">
        <v>40</v>
      </c>
      <c r="R259" s="17">
        <v>43300</v>
      </c>
      <c r="S259" s="18">
        <f>SUM(F259/$A$907)</f>
        <v>8.6294014110165768E-4</v>
      </c>
      <c r="T259" s="1" t="str">
        <f>IF(Table1[[#This Row],[Returns]]="Y","Quality Checked","")</f>
        <v/>
      </c>
      <c r="U259" t="str">
        <f>VLOOKUP(Table1[[#This Row],[% Sales]],$B$914:$C$918,2)</f>
        <v>Medium Impact</v>
      </c>
    </row>
    <row r="260" spans="1:21" x14ac:dyDescent="0.2">
      <c r="A260" s="15">
        <v>11584</v>
      </c>
      <c r="B260" s="16" t="s">
        <v>21</v>
      </c>
      <c r="C260" s="17">
        <v>43426</v>
      </c>
      <c r="D260" s="16" t="s">
        <v>55</v>
      </c>
      <c r="E260" s="16">
        <v>48</v>
      </c>
      <c r="F260" s="16">
        <v>1497.3175000000001</v>
      </c>
      <c r="G260" s="16">
        <v>0.01</v>
      </c>
      <c r="H260" s="16" t="s">
        <v>31</v>
      </c>
      <c r="I260" s="16">
        <v>836.51</v>
      </c>
      <c r="J260" s="16">
        <v>35.99</v>
      </c>
      <c r="K260" s="16">
        <v>0.99</v>
      </c>
      <c r="L260" s="16" t="s">
        <v>197</v>
      </c>
      <c r="M260" s="16" t="s">
        <v>54</v>
      </c>
      <c r="N260" s="16" t="s">
        <v>45</v>
      </c>
      <c r="O260" s="16" t="s">
        <v>38</v>
      </c>
      <c r="P260" s="16" t="s">
        <v>39</v>
      </c>
      <c r="Q260" s="16" t="s">
        <v>34</v>
      </c>
      <c r="R260" s="17">
        <v>43427</v>
      </c>
      <c r="S260" s="18">
        <f>SUM(F260/$A$907)</f>
        <v>8.5821009632496763E-4</v>
      </c>
      <c r="T260" s="1" t="str">
        <f>IF(Table1[[#This Row],[Returns]]="Y","Quality Checked","")</f>
        <v/>
      </c>
      <c r="U260" t="str">
        <f>VLOOKUP(Table1[[#This Row],[% Sales]],$B$914:$C$918,2)</f>
        <v>Medium Impact</v>
      </c>
    </row>
    <row r="261" spans="1:21" x14ac:dyDescent="0.2">
      <c r="A261" s="15">
        <v>40707</v>
      </c>
      <c r="B261" s="16" t="s">
        <v>21</v>
      </c>
      <c r="C261" s="17">
        <v>43262</v>
      </c>
      <c r="D261" s="16" t="s">
        <v>35</v>
      </c>
      <c r="E261" s="16">
        <v>26</v>
      </c>
      <c r="F261" s="16">
        <v>1495.184</v>
      </c>
      <c r="G261" s="16">
        <v>0</v>
      </c>
      <c r="H261" s="16" t="s">
        <v>31</v>
      </c>
      <c r="I261" s="16">
        <v>211.09</v>
      </c>
      <c r="J261" s="16">
        <v>65.989999999999995</v>
      </c>
      <c r="K261" s="16">
        <v>8.99</v>
      </c>
      <c r="L261" s="16" t="s">
        <v>402</v>
      </c>
      <c r="M261" s="16" t="s">
        <v>54</v>
      </c>
      <c r="N261" s="16" t="s">
        <v>45</v>
      </c>
      <c r="O261" s="16" t="s">
        <v>38</v>
      </c>
      <c r="P261" s="16" t="s">
        <v>39</v>
      </c>
      <c r="Q261" s="16" t="s">
        <v>40</v>
      </c>
      <c r="R261" s="17">
        <v>43264</v>
      </c>
      <c r="S261" s="18">
        <f>SUM(F261/$A$907)</f>
        <v>8.5698724863868237E-4</v>
      </c>
      <c r="T261" s="1" t="str">
        <f>IF(Table1[[#This Row],[Returns]]="Y","Quality Checked","")</f>
        <v/>
      </c>
      <c r="U261" t="str">
        <f>VLOOKUP(Table1[[#This Row],[% Sales]],$B$914:$C$918,2)</f>
        <v>Medium Impact</v>
      </c>
    </row>
    <row r="262" spans="1:21" x14ac:dyDescent="0.2">
      <c r="A262" s="15">
        <v>26240</v>
      </c>
      <c r="B262" s="16" t="s">
        <v>30</v>
      </c>
      <c r="C262" s="17">
        <v>43453</v>
      </c>
      <c r="D262" s="16" t="s">
        <v>49</v>
      </c>
      <c r="E262" s="16">
        <v>38</v>
      </c>
      <c r="F262" s="16">
        <v>1483.44</v>
      </c>
      <c r="G262" s="16">
        <v>0.04</v>
      </c>
      <c r="H262" s="16" t="s">
        <v>31</v>
      </c>
      <c r="I262" s="16">
        <v>439.77</v>
      </c>
      <c r="J262" s="16">
        <v>39.479999999999997</v>
      </c>
      <c r="K262" s="16">
        <v>1.99</v>
      </c>
      <c r="L262" s="16" t="s">
        <v>210</v>
      </c>
      <c r="M262" s="16" t="s">
        <v>63</v>
      </c>
      <c r="N262" s="16" t="s">
        <v>64</v>
      </c>
      <c r="O262" s="16" t="s">
        <v>38</v>
      </c>
      <c r="P262" s="16" t="s">
        <v>89</v>
      </c>
      <c r="Q262" s="16" t="s">
        <v>34</v>
      </c>
      <c r="R262" s="17">
        <v>43456</v>
      </c>
      <c r="S262" s="18">
        <f>SUM(F262/$A$907)</f>
        <v>8.502559980046382E-4</v>
      </c>
      <c r="T262" s="1" t="str">
        <f>IF(Table1[[#This Row],[Returns]]="Y","Quality Checked","")</f>
        <v>Quality Checked</v>
      </c>
      <c r="U262" t="str">
        <f>VLOOKUP(Table1[[#This Row],[% Sales]],$B$914:$C$918,2)</f>
        <v>Medium Impact</v>
      </c>
    </row>
    <row r="263" spans="1:21" x14ac:dyDescent="0.2">
      <c r="A263" s="15">
        <v>42242</v>
      </c>
      <c r="B263" s="16" t="s">
        <v>21</v>
      </c>
      <c r="C263" s="17">
        <v>43191</v>
      </c>
      <c r="D263" s="16" t="s">
        <v>22</v>
      </c>
      <c r="E263" s="16">
        <v>15</v>
      </c>
      <c r="F263" s="16">
        <v>1444.88</v>
      </c>
      <c r="G263" s="16">
        <v>0.1</v>
      </c>
      <c r="H263" s="16" t="s">
        <v>31</v>
      </c>
      <c r="I263" s="16">
        <v>236.61</v>
      </c>
      <c r="J263" s="16">
        <v>100.97</v>
      </c>
      <c r="K263" s="16">
        <v>7.18</v>
      </c>
      <c r="L263" s="16" t="s">
        <v>240</v>
      </c>
      <c r="M263" s="16" t="s">
        <v>54</v>
      </c>
      <c r="N263" s="16" t="s">
        <v>26</v>
      </c>
      <c r="O263" s="16" t="s">
        <v>38</v>
      </c>
      <c r="P263" s="16" t="s">
        <v>89</v>
      </c>
      <c r="Q263" s="16" t="s">
        <v>40</v>
      </c>
      <c r="R263" s="17">
        <v>43192</v>
      </c>
      <c r="S263" s="18">
        <f>SUM(F263/$A$907)</f>
        <v>8.2815475273482022E-4</v>
      </c>
      <c r="T263" s="1" t="str">
        <f>IF(Table1[[#This Row],[Returns]]="Y","Quality Checked","")</f>
        <v/>
      </c>
      <c r="U263" t="str">
        <f>VLOOKUP(Table1[[#This Row],[% Sales]],$B$914:$C$918,2)</f>
        <v>Medium Impact</v>
      </c>
    </row>
    <row r="264" spans="1:21" x14ac:dyDescent="0.2">
      <c r="A264" s="15">
        <v>25445</v>
      </c>
      <c r="B264" s="16" t="s">
        <v>21</v>
      </c>
      <c r="C264" s="17">
        <v>43245</v>
      </c>
      <c r="D264" s="16" t="s">
        <v>52</v>
      </c>
      <c r="E264" s="16">
        <v>48</v>
      </c>
      <c r="F264" s="16">
        <v>1444</v>
      </c>
      <c r="G264" s="16">
        <v>0.08</v>
      </c>
      <c r="H264" s="16" t="s">
        <v>31</v>
      </c>
      <c r="I264" s="16">
        <v>617.05999999999995</v>
      </c>
      <c r="J264" s="16">
        <v>30.56</v>
      </c>
      <c r="K264" s="16">
        <v>2.99</v>
      </c>
      <c r="L264" s="16" t="s">
        <v>328</v>
      </c>
      <c r="M264" s="16" t="s">
        <v>25</v>
      </c>
      <c r="N264" s="16" t="s">
        <v>45</v>
      </c>
      <c r="O264" s="16" t="s">
        <v>27</v>
      </c>
      <c r="P264" s="16" t="s">
        <v>48</v>
      </c>
      <c r="Q264" s="16" t="s">
        <v>40</v>
      </c>
      <c r="R264" s="17">
        <v>43247</v>
      </c>
      <c r="S264" s="18">
        <f>SUM(F264/$A$907)</f>
        <v>8.2765036746932643E-4</v>
      </c>
      <c r="T264" s="1" t="str">
        <f>IF(Table1[[#This Row],[Returns]]="Y","Quality Checked","")</f>
        <v/>
      </c>
      <c r="U264" t="str">
        <f>VLOOKUP(Table1[[#This Row],[% Sales]],$B$914:$C$918,2)</f>
        <v>Medium Impact</v>
      </c>
    </row>
    <row r="265" spans="1:21" x14ac:dyDescent="0.2">
      <c r="A265" s="15">
        <v>44387</v>
      </c>
      <c r="B265" s="16" t="s">
        <v>21</v>
      </c>
      <c r="C265" s="17">
        <v>43135</v>
      </c>
      <c r="D265" s="16" t="s">
        <v>52</v>
      </c>
      <c r="E265" s="16">
        <v>50</v>
      </c>
      <c r="F265" s="16">
        <v>1441.57</v>
      </c>
      <c r="G265" s="16">
        <v>0.17</v>
      </c>
      <c r="H265" s="16" t="s">
        <v>23</v>
      </c>
      <c r="I265" s="16">
        <v>475.26</v>
      </c>
      <c r="J265" s="16">
        <v>29.89</v>
      </c>
      <c r="K265" s="16">
        <v>1.99</v>
      </c>
      <c r="L265" s="16" t="s">
        <v>110</v>
      </c>
      <c r="M265" s="16" t="s">
        <v>63</v>
      </c>
      <c r="N265" s="16" t="s">
        <v>26</v>
      </c>
      <c r="O265" s="16" t="s">
        <v>38</v>
      </c>
      <c r="P265" s="16" t="s">
        <v>89</v>
      </c>
      <c r="Q265" s="16" t="s">
        <v>34</v>
      </c>
      <c r="R265" s="17">
        <v>43140</v>
      </c>
      <c r="S265" s="18">
        <f>SUM(F265/$A$907)</f>
        <v>8.2625757633847429E-4</v>
      </c>
      <c r="T265" s="1" t="str">
        <f>IF(Table1[[#This Row],[Returns]]="Y","Quality Checked","")</f>
        <v/>
      </c>
      <c r="U265" t="str">
        <f>VLOOKUP(Table1[[#This Row],[% Sales]],$B$914:$C$918,2)</f>
        <v>Medium Impact</v>
      </c>
    </row>
    <row r="266" spans="1:21" x14ac:dyDescent="0.2">
      <c r="A266" s="15">
        <v>24193</v>
      </c>
      <c r="B266" s="16" t="s">
        <v>21</v>
      </c>
      <c r="C266" s="17">
        <v>43173</v>
      </c>
      <c r="D266" s="16" t="s">
        <v>22</v>
      </c>
      <c r="E266" s="16">
        <v>19</v>
      </c>
      <c r="F266" s="16">
        <v>1426.5125</v>
      </c>
      <c r="G266" s="16">
        <v>0.04</v>
      </c>
      <c r="H266" s="16" t="s">
        <v>31</v>
      </c>
      <c r="I266" s="16">
        <v>-175.18</v>
      </c>
      <c r="J266" s="16">
        <v>85.99</v>
      </c>
      <c r="K266" s="16">
        <v>0.99</v>
      </c>
      <c r="L266" s="16" t="s">
        <v>320</v>
      </c>
      <c r="M266" s="16" t="s">
        <v>25</v>
      </c>
      <c r="N266" s="16" t="s">
        <v>45</v>
      </c>
      <c r="O266" s="16" t="s">
        <v>38</v>
      </c>
      <c r="P266" s="16" t="s">
        <v>39</v>
      </c>
      <c r="Q266" s="16" t="s">
        <v>29</v>
      </c>
      <c r="R266" s="17">
        <v>43175</v>
      </c>
      <c r="S266" s="18">
        <f>SUM(F266/$A$907)</f>
        <v>8.1762714323032378E-4</v>
      </c>
      <c r="T266" s="1" t="str">
        <f>IF(Table1[[#This Row],[Returns]]="Y","Quality Checked","")</f>
        <v/>
      </c>
      <c r="U266" t="str">
        <f>VLOOKUP(Table1[[#This Row],[% Sales]],$B$914:$C$918,2)</f>
        <v>Medium Impact</v>
      </c>
    </row>
    <row r="267" spans="1:21" x14ac:dyDescent="0.2">
      <c r="A267" s="15">
        <v>8994</v>
      </c>
      <c r="B267" s="16" t="s">
        <v>21</v>
      </c>
      <c r="C267" s="17">
        <v>43197</v>
      </c>
      <c r="D267" s="16" t="s">
        <v>52</v>
      </c>
      <c r="E267" s="16">
        <v>36</v>
      </c>
      <c r="F267" s="16">
        <v>1423.35</v>
      </c>
      <c r="G267" s="16">
        <v>0.1</v>
      </c>
      <c r="H267" s="16" t="s">
        <v>31</v>
      </c>
      <c r="I267" s="16">
        <v>-580.32000000000005</v>
      </c>
      <c r="J267" s="16">
        <v>40.479999999999997</v>
      </c>
      <c r="K267" s="16">
        <v>19.989999999999998</v>
      </c>
      <c r="L267" s="16" t="s">
        <v>160</v>
      </c>
      <c r="M267" s="16" t="s">
        <v>63</v>
      </c>
      <c r="N267" s="16" t="s">
        <v>26</v>
      </c>
      <c r="O267" s="16" t="s">
        <v>38</v>
      </c>
      <c r="P267" s="16" t="s">
        <v>89</v>
      </c>
      <c r="Q267" s="16" t="s">
        <v>40</v>
      </c>
      <c r="R267" s="17">
        <v>43199</v>
      </c>
      <c r="S267" s="18">
        <f>SUM(F267/$A$907)</f>
        <v>8.1581450868245542E-4</v>
      </c>
      <c r="T267" s="1" t="str">
        <f>IF(Table1[[#This Row],[Returns]]="Y","Quality Checked","")</f>
        <v/>
      </c>
      <c r="U267" t="str">
        <f>VLOOKUP(Table1[[#This Row],[% Sales]],$B$914:$C$918,2)</f>
        <v>Medium Impact</v>
      </c>
    </row>
    <row r="268" spans="1:21" x14ac:dyDescent="0.2">
      <c r="A268" s="15">
        <v>14274</v>
      </c>
      <c r="B268" s="16" t="s">
        <v>21</v>
      </c>
      <c r="C268" s="17">
        <v>43106</v>
      </c>
      <c r="D268" s="16" t="s">
        <v>22</v>
      </c>
      <c r="E268" s="16">
        <v>46</v>
      </c>
      <c r="F268" s="16">
        <v>1413.89</v>
      </c>
      <c r="G268" s="16">
        <v>0.01</v>
      </c>
      <c r="H268" s="16" t="s">
        <v>23</v>
      </c>
      <c r="I268" s="16">
        <v>-40.72</v>
      </c>
      <c r="J268" s="16">
        <v>28.28</v>
      </c>
      <c r="K268" s="16">
        <v>13.99</v>
      </c>
      <c r="L268" s="16" t="s">
        <v>227</v>
      </c>
      <c r="M268" s="16" t="s">
        <v>25</v>
      </c>
      <c r="N268" s="16" t="s">
        <v>64</v>
      </c>
      <c r="O268" s="16" t="s">
        <v>27</v>
      </c>
      <c r="P268" s="16" t="s">
        <v>43</v>
      </c>
      <c r="Q268" s="16" t="s">
        <v>74</v>
      </c>
      <c r="R268" s="17">
        <v>43108</v>
      </c>
      <c r="S268" s="18">
        <f>SUM(F268/$A$907)</f>
        <v>8.1039236707839747E-4</v>
      </c>
      <c r="T268" s="1" t="str">
        <f>IF(Table1[[#This Row],[Returns]]="Y","Quality Checked","")</f>
        <v/>
      </c>
      <c r="U268" t="str">
        <f>VLOOKUP(Table1[[#This Row],[% Sales]],$B$914:$C$918,2)</f>
        <v>Medium Impact</v>
      </c>
    </row>
    <row r="269" spans="1:21" x14ac:dyDescent="0.2">
      <c r="A269" s="15">
        <v>2086</v>
      </c>
      <c r="B269" s="16" t="s">
        <v>21</v>
      </c>
      <c r="C269" s="17">
        <v>43391</v>
      </c>
      <c r="D269" s="16" t="s">
        <v>49</v>
      </c>
      <c r="E269" s="16">
        <v>24</v>
      </c>
      <c r="F269" s="16">
        <v>1411.58</v>
      </c>
      <c r="G269" s="16">
        <v>0.01</v>
      </c>
      <c r="H269" s="16" t="s">
        <v>23</v>
      </c>
      <c r="I269" s="16">
        <v>699.31</v>
      </c>
      <c r="J269" s="16">
        <v>55.98</v>
      </c>
      <c r="K269" s="16">
        <v>4.8600000000000003</v>
      </c>
      <c r="L269" s="16" t="s">
        <v>85</v>
      </c>
      <c r="M269" s="16" t="s">
        <v>25</v>
      </c>
      <c r="N269" s="16" t="s">
        <v>26</v>
      </c>
      <c r="O269" s="16" t="s">
        <v>27</v>
      </c>
      <c r="P269" s="16" t="s">
        <v>42</v>
      </c>
      <c r="Q269" s="16" t="s">
        <v>40</v>
      </c>
      <c r="R269" s="17">
        <v>43393</v>
      </c>
      <c r="S269" s="18">
        <f>SUM(F269/$A$907)</f>
        <v>8.0906835575647628E-4</v>
      </c>
      <c r="T269" s="1" t="str">
        <f>IF(Table1[[#This Row],[Returns]]="Y","Quality Checked","")</f>
        <v/>
      </c>
      <c r="U269" t="str">
        <f>VLOOKUP(Table1[[#This Row],[% Sales]],$B$914:$C$918,2)</f>
        <v>Medium Impact</v>
      </c>
    </row>
    <row r="270" spans="1:21" x14ac:dyDescent="0.2">
      <c r="A270" s="15">
        <v>22851</v>
      </c>
      <c r="B270" s="16" t="s">
        <v>21</v>
      </c>
      <c r="C270" s="17">
        <v>43160</v>
      </c>
      <c r="D270" s="16" t="s">
        <v>49</v>
      </c>
      <c r="E270" s="16">
        <v>38</v>
      </c>
      <c r="F270" s="16">
        <v>1409.0875000000001</v>
      </c>
      <c r="G270" s="16">
        <v>0.06</v>
      </c>
      <c r="H270" s="16" t="s">
        <v>23</v>
      </c>
      <c r="I270" s="16">
        <v>233.56</v>
      </c>
      <c r="J270" s="16">
        <v>45.99</v>
      </c>
      <c r="K270" s="16">
        <v>4.99</v>
      </c>
      <c r="L270" s="16" t="s">
        <v>254</v>
      </c>
      <c r="M270" s="16" t="s">
        <v>25</v>
      </c>
      <c r="N270" s="16" t="s">
        <v>37</v>
      </c>
      <c r="O270" s="16" t="s">
        <v>38</v>
      </c>
      <c r="P270" s="16" t="s">
        <v>39</v>
      </c>
      <c r="Q270" s="16" t="s">
        <v>40</v>
      </c>
      <c r="R270" s="17">
        <v>43161</v>
      </c>
      <c r="S270" s="18">
        <f>SUM(F270/$A$907)</f>
        <v>8.0763974180847269E-4</v>
      </c>
      <c r="T270" s="1" t="str">
        <f>IF(Table1[[#This Row],[Returns]]="Y","Quality Checked","")</f>
        <v/>
      </c>
      <c r="U270" t="str">
        <f>VLOOKUP(Table1[[#This Row],[% Sales]],$B$914:$C$918,2)</f>
        <v>Medium Impact</v>
      </c>
    </row>
    <row r="271" spans="1:21" x14ac:dyDescent="0.2">
      <c r="A271" s="15">
        <v>40160</v>
      </c>
      <c r="B271" s="16" t="s">
        <v>30</v>
      </c>
      <c r="C271" s="17">
        <v>43388</v>
      </c>
      <c r="D271" s="16" t="s">
        <v>49</v>
      </c>
      <c r="E271" s="16">
        <v>23</v>
      </c>
      <c r="F271" s="16">
        <v>1404.22</v>
      </c>
      <c r="G271" s="16">
        <v>0.1</v>
      </c>
      <c r="H271" s="16" t="s">
        <v>31</v>
      </c>
      <c r="I271" s="16">
        <v>202.87</v>
      </c>
      <c r="J271" s="16">
        <v>63.94</v>
      </c>
      <c r="K271" s="16">
        <v>14.48</v>
      </c>
      <c r="L271" s="16" t="s">
        <v>314</v>
      </c>
      <c r="M271" s="16" t="s">
        <v>166</v>
      </c>
      <c r="N271" s="16" t="s">
        <v>64</v>
      </c>
      <c r="O271" s="16" t="s">
        <v>32</v>
      </c>
      <c r="P271" s="16" t="s">
        <v>33</v>
      </c>
      <c r="Q271" s="16" t="s">
        <v>40</v>
      </c>
      <c r="R271" s="17">
        <v>43389</v>
      </c>
      <c r="S271" s="18">
        <f>SUM(F271/$A$907)</f>
        <v>8.0484986080871018E-4</v>
      </c>
      <c r="T271" s="1" t="str">
        <f>IF(Table1[[#This Row],[Returns]]="Y","Quality Checked","")</f>
        <v>Quality Checked</v>
      </c>
      <c r="U271" t="str">
        <f>VLOOKUP(Table1[[#This Row],[% Sales]],$B$914:$C$918,2)</f>
        <v>Medium Impact</v>
      </c>
    </row>
    <row r="272" spans="1:21" x14ac:dyDescent="0.2">
      <c r="A272" s="15">
        <v>17024</v>
      </c>
      <c r="B272" s="16" t="s">
        <v>21</v>
      </c>
      <c r="C272" s="17">
        <v>43386</v>
      </c>
      <c r="D272" s="16" t="s">
        <v>55</v>
      </c>
      <c r="E272" s="16">
        <v>31</v>
      </c>
      <c r="F272" s="16">
        <v>1401.75</v>
      </c>
      <c r="G272" s="16">
        <v>0.02</v>
      </c>
      <c r="H272" s="16" t="s">
        <v>31</v>
      </c>
      <c r="I272" s="16">
        <v>426.44</v>
      </c>
      <c r="J272" s="16">
        <v>42.98</v>
      </c>
      <c r="K272" s="16">
        <v>4.62</v>
      </c>
      <c r="L272" s="16" t="s">
        <v>157</v>
      </c>
      <c r="M272" s="16" t="s">
        <v>54</v>
      </c>
      <c r="N272" s="16" t="s">
        <v>26</v>
      </c>
      <c r="O272" s="16" t="s">
        <v>27</v>
      </c>
      <c r="P272" s="16" t="s">
        <v>46</v>
      </c>
      <c r="Q272" s="16" t="s">
        <v>40</v>
      </c>
      <c r="R272" s="17">
        <v>43388</v>
      </c>
      <c r="S272" s="18">
        <f>SUM(F272/$A$907)</f>
        <v>8.0343414307488105E-4</v>
      </c>
      <c r="T272" s="1" t="str">
        <f>IF(Table1[[#This Row],[Returns]]="Y","Quality Checked","")</f>
        <v/>
      </c>
      <c r="U272" t="str">
        <f>VLOOKUP(Table1[[#This Row],[% Sales]],$B$914:$C$918,2)</f>
        <v>Medium Impact</v>
      </c>
    </row>
    <row r="273" spans="1:21" x14ac:dyDescent="0.2">
      <c r="A273" s="15">
        <v>18371</v>
      </c>
      <c r="B273" s="16" t="s">
        <v>21</v>
      </c>
      <c r="C273" s="17">
        <v>43361</v>
      </c>
      <c r="D273" s="16" t="s">
        <v>55</v>
      </c>
      <c r="E273" s="16">
        <v>30</v>
      </c>
      <c r="F273" s="16">
        <v>1394.36</v>
      </c>
      <c r="G273" s="16">
        <v>0</v>
      </c>
      <c r="H273" s="16" t="s">
        <v>31</v>
      </c>
      <c r="I273" s="16">
        <v>271.45</v>
      </c>
      <c r="J273" s="16">
        <v>43.98</v>
      </c>
      <c r="K273" s="16">
        <v>8.99</v>
      </c>
      <c r="L273" s="16" t="s">
        <v>254</v>
      </c>
      <c r="M273" s="16" t="s">
        <v>25</v>
      </c>
      <c r="N273" s="16" t="s">
        <v>37</v>
      </c>
      <c r="O273" s="16" t="s">
        <v>27</v>
      </c>
      <c r="P273" s="16" t="s">
        <v>28</v>
      </c>
      <c r="Q273" s="16" t="s">
        <v>34</v>
      </c>
      <c r="R273" s="17">
        <v>43361</v>
      </c>
      <c r="S273" s="18">
        <f>SUM(F273/$A$907)</f>
        <v>7.9919845317488216E-4</v>
      </c>
      <c r="T273" s="1" t="str">
        <f>IF(Table1[[#This Row],[Returns]]="Y","Quality Checked","")</f>
        <v/>
      </c>
      <c r="U273" t="str">
        <f>VLOOKUP(Table1[[#This Row],[% Sales]],$B$914:$C$918,2)</f>
        <v>Medium Impact</v>
      </c>
    </row>
    <row r="274" spans="1:21" x14ac:dyDescent="0.2">
      <c r="A274" s="15">
        <v>38721</v>
      </c>
      <c r="B274" s="16" t="s">
        <v>21</v>
      </c>
      <c r="C274" s="17">
        <v>43183</v>
      </c>
      <c r="D274" s="16" t="s">
        <v>49</v>
      </c>
      <c r="E274" s="16">
        <v>15</v>
      </c>
      <c r="F274" s="16">
        <v>1386.69</v>
      </c>
      <c r="G274" s="16">
        <v>0.05</v>
      </c>
      <c r="H274" s="16" t="s">
        <v>31</v>
      </c>
      <c r="I274" s="16">
        <v>363</v>
      </c>
      <c r="J274" s="16">
        <v>90.48</v>
      </c>
      <c r="K274" s="16">
        <v>19.989999999999998</v>
      </c>
      <c r="L274" s="16" t="s">
        <v>259</v>
      </c>
      <c r="M274" s="16" t="s">
        <v>63</v>
      </c>
      <c r="N274" s="16" t="s">
        <v>45</v>
      </c>
      <c r="O274" s="16" t="s">
        <v>27</v>
      </c>
      <c r="P274" s="16" t="s">
        <v>51</v>
      </c>
      <c r="Q274" s="16" t="s">
        <v>40</v>
      </c>
      <c r="R274" s="17">
        <v>43184</v>
      </c>
      <c r="S274" s="18">
        <f>SUM(F274/$A$907)</f>
        <v>7.9480227705404447E-4</v>
      </c>
      <c r="T274" s="1" t="str">
        <f>IF(Table1[[#This Row],[Returns]]="Y","Quality Checked","")</f>
        <v/>
      </c>
      <c r="U274" t="str">
        <f>VLOOKUP(Table1[[#This Row],[% Sales]],$B$914:$C$918,2)</f>
        <v>Medium Impact</v>
      </c>
    </row>
    <row r="275" spans="1:21" x14ac:dyDescent="0.2">
      <c r="A275" s="15">
        <v>32999</v>
      </c>
      <c r="B275" s="16" t="s">
        <v>21</v>
      </c>
      <c r="C275" s="17">
        <v>43204</v>
      </c>
      <c r="D275" s="16" t="s">
        <v>52</v>
      </c>
      <c r="E275" s="16">
        <v>14</v>
      </c>
      <c r="F275" s="16">
        <v>1386.65</v>
      </c>
      <c r="G275" s="16">
        <v>0.09</v>
      </c>
      <c r="H275" s="16" t="s">
        <v>56</v>
      </c>
      <c r="I275" s="16">
        <v>-193.58</v>
      </c>
      <c r="J275" s="16">
        <v>100.98</v>
      </c>
      <c r="K275" s="16">
        <v>35.840000000000003</v>
      </c>
      <c r="L275" s="16" t="s">
        <v>367</v>
      </c>
      <c r="M275" s="16" t="s">
        <v>63</v>
      </c>
      <c r="N275" s="16" t="s">
        <v>37</v>
      </c>
      <c r="O275" s="16" t="s">
        <v>32</v>
      </c>
      <c r="P275" s="16" t="s">
        <v>79</v>
      </c>
      <c r="Q275" s="16" t="s">
        <v>80</v>
      </c>
      <c r="R275" s="17">
        <v>43209</v>
      </c>
      <c r="S275" s="18">
        <f>SUM(F275/$A$907)</f>
        <v>7.9477935045106759E-4</v>
      </c>
      <c r="T275" s="1" t="str">
        <f>IF(Table1[[#This Row],[Returns]]="Y","Quality Checked","")</f>
        <v/>
      </c>
      <c r="U275" t="str">
        <f>VLOOKUP(Table1[[#This Row],[% Sales]],$B$914:$C$918,2)</f>
        <v>Medium Impact</v>
      </c>
    </row>
    <row r="276" spans="1:21" x14ac:dyDescent="0.2">
      <c r="A276" s="15">
        <v>28130</v>
      </c>
      <c r="B276" s="16" t="s">
        <v>21</v>
      </c>
      <c r="C276" s="17">
        <v>43311</v>
      </c>
      <c r="D276" s="16" t="s">
        <v>52</v>
      </c>
      <c r="E276" s="16">
        <v>32</v>
      </c>
      <c r="F276" s="16">
        <v>1381.88</v>
      </c>
      <c r="G276" s="16">
        <v>0.09</v>
      </c>
      <c r="H276" s="16" t="s">
        <v>23</v>
      </c>
      <c r="I276" s="16">
        <v>598.20000000000005</v>
      </c>
      <c r="J276" s="16">
        <v>46.94</v>
      </c>
      <c r="K276" s="16">
        <v>6.77</v>
      </c>
      <c r="L276" s="16" t="s">
        <v>344</v>
      </c>
      <c r="M276" s="16" t="s">
        <v>54</v>
      </c>
      <c r="N276" s="16" t="s">
        <v>26</v>
      </c>
      <c r="O276" s="16" t="s">
        <v>32</v>
      </c>
      <c r="P276" s="16" t="s">
        <v>33</v>
      </c>
      <c r="Q276" s="16" t="s">
        <v>40</v>
      </c>
      <c r="R276" s="17">
        <v>43311</v>
      </c>
      <c r="S276" s="18">
        <f>SUM(F276/$A$907)</f>
        <v>7.9204535304606158E-4</v>
      </c>
      <c r="T276" s="1" t="str">
        <f>IF(Table1[[#This Row],[Returns]]="Y","Quality Checked","")</f>
        <v/>
      </c>
      <c r="U276" t="str">
        <f>VLOOKUP(Table1[[#This Row],[% Sales]],$B$914:$C$918,2)</f>
        <v>Medium Impact</v>
      </c>
    </row>
    <row r="277" spans="1:21" x14ac:dyDescent="0.2">
      <c r="A277" s="15">
        <v>39846</v>
      </c>
      <c r="B277" s="16" t="s">
        <v>21</v>
      </c>
      <c r="C277" s="17">
        <v>43158</v>
      </c>
      <c r="D277" s="16" t="s">
        <v>52</v>
      </c>
      <c r="E277" s="16">
        <v>10</v>
      </c>
      <c r="F277" s="16">
        <v>1372.14</v>
      </c>
      <c r="G277" s="16">
        <v>0.06</v>
      </c>
      <c r="H277" s="16" t="s">
        <v>56</v>
      </c>
      <c r="I277" s="16">
        <v>-340.98</v>
      </c>
      <c r="J277" s="16">
        <v>130.97999999999999</v>
      </c>
      <c r="K277" s="16">
        <v>54.74</v>
      </c>
      <c r="L277" s="16" t="s">
        <v>292</v>
      </c>
      <c r="M277" s="16" t="s">
        <v>25</v>
      </c>
      <c r="N277" s="16" t="s">
        <v>26</v>
      </c>
      <c r="O277" s="16" t="s">
        <v>32</v>
      </c>
      <c r="P277" s="16" t="s">
        <v>79</v>
      </c>
      <c r="Q277" s="16" t="s">
        <v>80</v>
      </c>
      <c r="R277" s="17">
        <v>43165</v>
      </c>
      <c r="S277" s="18">
        <f>SUM(F277/$A$907)</f>
        <v>7.8646272522116451E-4</v>
      </c>
      <c r="T277" s="1" t="str">
        <f>IF(Table1[[#This Row],[Returns]]="Y","Quality Checked","")</f>
        <v/>
      </c>
      <c r="U277" t="str">
        <f>VLOOKUP(Table1[[#This Row],[% Sales]],$B$914:$C$918,2)</f>
        <v>Medium Impact</v>
      </c>
    </row>
    <row r="278" spans="1:21" x14ac:dyDescent="0.2">
      <c r="A278" s="15">
        <v>19105</v>
      </c>
      <c r="B278" s="16" t="s">
        <v>21</v>
      </c>
      <c r="C278" s="17">
        <v>43401</v>
      </c>
      <c r="D278" s="16" t="s">
        <v>35</v>
      </c>
      <c r="E278" s="16">
        <v>31</v>
      </c>
      <c r="F278" s="16">
        <v>1370.56</v>
      </c>
      <c r="G278" s="16">
        <v>0.1</v>
      </c>
      <c r="H278" s="16" t="s">
        <v>31</v>
      </c>
      <c r="I278" s="16">
        <v>511.51</v>
      </c>
      <c r="J278" s="16">
        <v>48.91</v>
      </c>
      <c r="K278" s="16">
        <v>5.97</v>
      </c>
      <c r="L278" s="16" t="s">
        <v>276</v>
      </c>
      <c r="M278" s="16" t="s">
        <v>25</v>
      </c>
      <c r="N278" s="16" t="s">
        <v>26</v>
      </c>
      <c r="O278" s="16" t="s">
        <v>27</v>
      </c>
      <c r="P278" s="16" t="s">
        <v>42</v>
      </c>
      <c r="Q278" s="16" t="s">
        <v>40</v>
      </c>
      <c r="R278" s="17">
        <v>43403</v>
      </c>
      <c r="S278" s="18">
        <f>SUM(F278/$A$907)</f>
        <v>7.8555712440357337E-4</v>
      </c>
      <c r="T278" s="1" t="str">
        <f>IF(Table1[[#This Row],[Returns]]="Y","Quality Checked","")</f>
        <v/>
      </c>
      <c r="U278" t="str">
        <f>VLOOKUP(Table1[[#This Row],[% Sales]],$B$914:$C$918,2)</f>
        <v>Medium Impact</v>
      </c>
    </row>
    <row r="279" spans="1:21" x14ac:dyDescent="0.2">
      <c r="A279" s="15">
        <v>26146</v>
      </c>
      <c r="B279" s="16" t="s">
        <v>21</v>
      </c>
      <c r="C279" s="17">
        <v>43384</v>
      </c>
      <c r="D279" s="16" t="s">
        <v>52</v>
      </c>
      <c r="E279" s="16">
        <v>13</v>
      </c>
      <c r="F279" s="16">
        <v>1351.76</v>
      </c>
      <c r="G279" s="16">
        <v>0.03</v>
      </c>
      <c r="H279" s="16" t="s">
        <v>31</v>
      </c>
      <c r="I279" s="16">
        <v>107.31</v>
      </c>
      <c r="J279" s="16">
        <v>104.65</v>
      </c>
      <c r="K279" s="16">
        <v>18.93</v>
      </c>
      <c r="L279" s="16" t="s">
        <v>168</v>
      </c>
      <c r="M279" s="16" t="s">
        <v>25</v>
      </c>
      <c r="N279" s="16" t="s">
        <v>26</v>
      </c>
      <c r="O279" s="16" t="s">
        <v>27</v>
      </c>
      <c r="P279" s="16" t="s">
        <v>46</v>
      </c>
      <c r="Q279" s="16" t="s">
        <v>40</v>
      </c>
      <c r="R279" s="17">
        <v>43391</v>
      </c>
      <c r="S279" s="18">
        <f>SUM(F279/$A$907)</f>
        <v>7.7478162100438831E-4</v>
      </c>
      <c r="T279" s="1" t="str">
        <f>IF(Table1[[#This Row],[Returns]]="Y","Quality Checked","")</f>
        <v/>
      </c>
      <c r="U279" t="str">
        <f>VLOOKUP(Table1[[#This Row],[% Sales]],$B$914:$C$918,2)</f>
        <v>Medium Impact</v>
      </c>
    </row>
    <row r="280" spans="1:21" x14ac:dyDescent="0.2">
      <c r="A280" s="15">
        <v>2756</v>
      </c>
      <c r="B280" s="16" t="s">
        <v>21</v>
      </c>
      <c r="C280" s="17">
        <v>43207</v>
      </c>
      <c r="D280" s="16" t="s">
        <v>49</v>
      </c>
      <c r="E280" s="16">
        <v>25</v>
      </c>
      <c r="F280" s="16">
        <v>1344.88</v>
      </c>
      <c r="G280" s="16">
        <v>0.06</v>
      </c>
      <c r="H280" s="16" t="s">
        <v>31</v>
      </c>
      <c r="I280" s="16">
        <v>-13.77</v>
      </c>
      <c r="J280" s="16">
        <v>55.94</v>
      </c>
      <c r="K280" s="16">
        <v>4</v>
      </c>
      <c r="L280" s="16" t="s">
        <v>91</v>
      </c>
      <c r="M280" s="16" t="s">
        <v>25</v>
      </c>
      <c r="N280" s="16" t="s">
        <v>45</v>
      </c>
      <c r="O280" s="16" t="s">
        <v>38</v>
      </c>
      <c r="P280" s="16" t="s">
        <v>89</v>
      </c>
      <c r="Q280" s="16" t="s">
        <v>40</v>
      </c>
      <c r="R280" s="17">
        <v>43208</v>
      </c>
      <c r="S280" s="18">
        <f>SUM(F280/$A$907)</f>
        <v>7.7083824529234615E-4</v>
      </c>
      <c r="T280" s="1" t="str">
        <f>IF(Table1[[#This Row],[Returns]]="Y","Quality Checked","")</f>
        <v/>
      </c>
      <c r="U280" t="str">
        <f>VLOOKUP(Table1[[#This Row],[% Sales]],$B$914:$C$918,2)</f>
        <v>Medium Impact</v>
      </c>
    </row>
    <row r="281" spans="1:21" x14ac:dyDescent="0.2">
      <c r="A281" s="15">
        <v>10658</v>
      </c>
      <c r="B281" s="16" t="s">
        <v>21</v>
      </c>
      <c r="C281" s="17">
        <v>43339</v>
      </c>
      <c r="D281" s="16" t="s">
        <v>52</v>
      </c>
      <c r="E281" s="16">
        <v>17</v>
      </c>
      <c r="F281" s="16">
        <v>1332.97</v>
      </c>
      <c r="G281" s="16">
        <v>0.09</v>
      </c>
      <c r="H281" s="16" t="s">
        <v>31</v>
      </c>
      <c r="I281" s="16">
        <v>4.75</v>
      </c>
      <c r="J281" s="16">
        <v>95.99</v>
      </c>
      <c r="K281" s="16">
        <v>8.99</v>
      </c>
      <c r="L281" s="16" t="s">
        <v>188</v>
      </c>
      <c r="M281" s="16" t="s">
        <v>25</v>
      </c>
      <c r="N281" s="16" t="s">
        <v>64</v>
      </c>
      <c r="O281" s="16" t="s">
        <v>38</v>
      </c>
      <c r="P281" s="16" t="s">
        <v>39</v>
      </c>
      <c r="Q281" s="16" t="s">
        <v>40</v>
      </c>
      <c r="R281" s="17">
        <v>43346</v>
      </c>
      <c r="S281" s="18">
        <f>SUM(F281/$A$907)</f>
        <v>7.6401184925594745E-4</v>
      </c>
      <c r="T281" s="1" t="str">
        <f>IF(Table1[[#This Row],[Returns]]="Y","Quality Checked","")</f>
        <v/>
      </c>
      <c r="U281" t="str">
        <f>VLOOKUP(Table1[[#This Row],[% Sales]],$B$914:$C$918,2)</f>
        <v>Medium Impact</v>
      </c>
    </row>
    <row r="282" spans="1:21" x14ac:dyDescent="0.2">
      <c r="A282" s="15">
        <v>41543</v>
      </c>
      <c r="B282" s="16" t="s">
        <v>21</v>
      </c>
      <c r="C282" s="17">
        <v>43137</v>
      </c>
      <c r="D282" s="16" t="s">
        <v>52</v>
      </c>
      <c r="E282" s="16">
        <v>24</v>
      </c>
      <c r="F282" s="16">
        <v>1318.8685</v>
      </c>
      <c r="G282" s="16">
        <v>0.03</v>
      </c>
      <c r="H282" s="16" t="s">
        <v>31</v>
      </c>
      <c r="I282" s="16">
        <v>172.33</v>
      </c>
      <c r="J282" s="16">
        <v>65.989999999999995</v>
      </c>
      <c r="K282" s="16">
        <v>3.99</v>
      </c>
      <c r="L282" s="16" t="s">
        <v>295</v>
      </c>
      <c r="M282" s="16" t="s">
        <v>54</v>
      </c>
      <c r="N282" s="16" t="s">
        <v>26</v>
      </c>
      <c r="O282" s="16" t="s">
        <v>38</v>
      </c>
      <c r="P282" s="16" t="s">
        <v>39</v>
      </c>
      <c r="Q282" s="16" t="s">
        <v>40</v>
      </c>
      <c r="R282" s="17">
        <v>43141</v>
      </c>
      <c r="S282" s="18">
        <f>SUM(F282/$A$907)</f>
        <v>7.5592936195894688E-4</v>
      </c>
      <c r="T282" s="1" t="str">
        <f>IF(Table1[[#This Row],[Returns]]="Y","Quality Checked","")</f>
        <v/>
      </c>
      <c r="U282" t="str">
        <f>VLOOKUP(Table1[[#This Row],[% Sales]],$B$914:$C$918,2)</f>
        <v>Medium Impact</v>
      </c>
    </row>
    <row r="283" spans="1:21" x14ac:dyDescent="0.2">
      <c r="A283" s="15">
        <v>24003</v>
      </c>
      <c r="B283" s="16" t="s">
        <v>21</v>
      </c>
      <c r="C283" s="17">
        <v>43404</v>
      </c>
      <c r="D283" s="16" t="s">
        <v>49</v>
      </c>
      <c r="E283" s="16">
        <v>50</v>
      </c>
      <c r="F283" s="16">
        <v>1318.49</v>
      </c>
      <c r="G283" s="16">
        <v>0.02</v>
      </c>
      <c r="H283" s="16" t="s">
        <v>31</v>
      </c>
      <c r="I283" s="16">
        <v>4.6900000000000004</v>
      </c>
      <c r="J283" s="16">
        <v>24.98</v>
      </c>
      <c r="K283" s="16">
        <v>8.7899999999999991</v>
      </c>
      <c r="L283" s="16" t="s">
        <v>176</v>
      </c>
      <c r="M283" s="16" t="s">
        <v>63</v>
      </c>
      <c r="N283" s="16" t="s">
        <v>26</v>
      </c>
      <c r="O283" s="16" t="s">
        <v>27</v>
      </c>
      <c r="P283" s="16" t="s">
        <v>43</v>
      </c>
      <c r="Q283" s="16" t="s">
        <v>40</v>
      </c>
      <c r="R283" s="17">
        <v>43405</v>
      </c>
      <c r="S283" s="18">
        <f>SUM(F283/$A$907)</f>
        <v>7.5571241897827717E-4</v>
      </c>
      <c r="T283" s="1" t="str">
        <f>IF(Table1[[#This Row],[Returns]]="Y","Quality Checked","")</f>
        <v/>
      </c>
      <c r="U283" t="str">
        <f>VLOOKUP(Table1[[#This Row],[% Sales]],$B$914:$C$918,2)</f>
        <v>Medium Impact</v>
      </c>
    </row>
    <row r="284" spans="1:21" x14ac:dyDescent="0.2">
      <c r="A284" s="15">
        <v>28290</v>
      </c>
      <c r="B284" s="16" t="s">
        <v>21</v>
      </c>
      <c r="C284" s="17">
        <v>43110</v>
      </c>
      <c r="D284" s="16" t="s">
        <v>52</v>
      </c>
      <c r="E284" s="16">
        <v>43</v>
      </c>
      <c r="F284" s="16">
        <v>1307.3499999999999</v>
      </c>
      <c r="G284" s="16">
        <v>0.05</v>
      </c>
      <c r="H284" s="16" t="s">
        <v>23</v>
      </c>
      <c r="I284" s="16">
        <v>-154.24</v>
      </c>
      <c r="J284" s="16">
        <v>30.42</v>
      </c>
      <c r="K284" s="16">
        <v>8.65</v>
      </c>
      <c r="L284" s="16" t="s">
        <v>343</v>
      </c>
      <c r="M284" s="16" t="s">
        <v>54</v>
      </c>
      <c r="N284" s="16" t="s">
        <v>37</v>
      </c>
      <c r="O284" s="16" t="s">
        <v>38</v>
      </c>
      <c r="P284" s="16" t="s">
        <v>89</v>
      </c>
      <c r="Q284" s="16" t="s">
        <v>40</v>
      </c>
      <c r="R284" s="17">
        <v>43114</v>
      </c>
      <c r="S284" s="18">
        <f>SUM(F284/$A$907)</f>
        <v>7.493273600491855E-4</v>
      </c>
      <c r="T284" s="1" t="str">
        <f>IF(Table1[[#This Row],[Returns]]="Y","Quality Checked","")</f>
        <v/>
      </c>
      <c r="U284" t="str">
        <f>VLOOKUP(Table1[[#This Row],[% Sales]],$B$914:$C$918,2)</f>
        <v>Medium Impact</v>
      </c>
    </row>
    <row r="285" spans="1:21" x14ac:dyDescent="0.2">
      <c r="A285" s="15">
        <v>6823</v>
      </c>
      <c r="B285" s="16" t="s">
        <v>21</v>
      </c>
      <c r="C285" s="17">
        <v>43302</v>
      </c>
      <c r="D285" s="16" t="s">
        <v>22</v>
      </c>
      <c r="E285" s="16">
        <v>50</v>
      </c>
      <c r="F285" s="16">
        <v>1262.72</v>
      </c>
      <c r="G285" s="16">
        <v>0.01</v>
      </c>
      <c r="H285" s="16" t="s">
        <v>31</v>
      </c>
      <c r="I285" s="16">
        <v>490.28</v>
      </c>
      <c r="J285" s="16">
        <v>24.95</v>
      </c>
      <c r="K285" s="16">
        <v>2.99</v>
      </c>
      <c r="L285" s="16" t="s">
        <v>136</v>
      </c>
      <c r="M285" s="16" t="s">
        <v>54</v>
      </c>
      <c r="N285" s="16" t="s">
        <v>45</v>
      </c>
      <c r="O285" s="16" t="s">
        <v>27</v>
      </c>
      <c r="P285" s="16" t="s">
        <v>48</v>
      </c>
      <c r="Q285" s="16" t="s">
        <v>40</v>
      </c>
      <c r="R285" s="17">
        <v>43303</v>
      </c>
      <c r="S285" s="18">
        <f>SUM(F285/$A$907)</f>
        <v>7.2374700277760937E-4</v>
      </c>
      <c r="T285" s="1" t="str">
        <f>IF(Table1[[#This Row],[Returns]]="Y","Quality Checked","")</f>
        <v/>
      </c>
      <c r="U285" t="str">
        <f>VLOOKUP(Table1[[#This Row],[% Sales]],$B$914:$C$918,2)</f>
        <v>Medium Impact</v>
      </c>
    </row>
    <row r="286" spans="1:21" x14ac:dyDescent="0.2">
      <c r="A286" s="15">
        <v>20261</v>
      </c>
      <c r="B286" s="16" t="s">
        <v>21</v>
      </c>
      <c r="C286" s="17">
        <v>43240</v>
      </c>
      <c r="D286" s="16" t="s">
        <v>55</v>
      </c>
      <c r="E286" s="16">
        <v>21</v>
      </c>
      <c r="F286" s="16">
        <v>1259.4535000000001</v>
      </c>
      <c r="G286" s="16">
        <v>0.02</v>
      </c>
      <c r="H286" s="16" t="s">
        <v>23</v>
      </c>
      <c r="I286" s="16">
        <v>168.24</v>
      </c>
      <c r="J286" s="16">
        <v>65.989999999999995</v>
      </c>
      <c r="K286" s="16">
        <v>8.99</v>
      </c>
      <c r="L286" s="16" t="s">
        <v>65</v>
      </c>
      <c r="M286" s="16" t="s">
        <v>54</v>
      </c>
      <c r="N286" s="16" t="s">
        <v>45</v>
      </c>
      <c r="O286" s="16" t="s">
        <v>38</v>
      </c>
      <c r="P286" s="16" t="s">
        <v>39</v>
      </c>
      <c r="Q286" s="16" t="s">
        <v>40</v>
      </c>
      <c r="R286" s="17">
        <v>43241</v>
      </c>
      <c r="S286" s="18">
        <f>SUM(F286/$A$907)</f>
        <v>7.2187475906200092E-4</v>
      </c>
      <c r="T286" s="1" t="str">
        <f>IF(Table1[[#This Row],[Returns]]="Y","Quality Checked","")</f>
        <v/>
      </c>
      <c r="U286" t="str">
        <f>VLOOKUP(Table1[[#This Row],[% Sales]],$B$914:$C$918,2)</f>
        <v>Medium Impact</v>
      </c>
    </row>
    <row r="287" spans="1:21" x14ac:dyDescent="0.2">
      <c r="A287" s="15">
        <v>2086</v>
      </c>
      <c r="B287" s="16" t="s">
        <v>21</v>
      </c>
      <c r="C287" s="17">
        <v>43391</v>
      </c>
      <c r="D287" s="16" t="s">
        <v>49</v>
      </c>
      <c r="E287" s="16">
        <v>9</v>
      </c>
      <c r="F287" s="16">
        <v>1246.68</v>
      </c>
      <c r="G287" s="16">
        <v>0.01</v>
      </c>
      <c r="H287" s="16" t="s">
        <v>31</v>
      </c>
      <c r="I287" s="16">
        <v>218.48</v>
      </c>
      <c r="J287" s="16">
        <v>128.24</v>
      </c>
      <c r="K287" s="16">
        <v>12.65</v>
      </c>
      <c r="L287" s="16" t="s">
        <v>85</v>
      </c>
      <c r="M287" s="16" t="s">
        <v>25</v>
      </c>
      <c r="N287" s="16" t="s">
        <v>26</v>
      </c>
      <c r="O287" s="16" t="s">
        <v>32</v>
      </c>
      <c r="P287" s="16" t="s">
        <v>86</v>
      </c>
      <c r="Q287" s="16" t="s">
        <v>74</v>
      </c>
      <c r="R287" s="17">
        <v>43394</v>
      </c>
      <c r="S287" s="18">
        <f>SUM(F287/$A$907)</f>
        <v>7.1455343498383654E-4</v>
      </c>
      <c r="T287" s="1" t="str">
        <f>IF(Table1[[#This Row],[Returns]]="Y","Quality Checked","")</f>
        <v/>
      </c>
      <c r="U287" t="str">
        <f>VLOOKUP(Table1[[#This Row],[% Sales]],$B$914:$C$918,2)</f>
        <v>Medium Impact</v>
      </c>
    </row>
    <row r="288" spans="1:21" x14ac:dyDescent="0.2">
      <c r="A288" s="15">
        <v>24544</v>
      </c>
      <c r="B288" s="16" t="s">
        <v>21</v>
      </c>
      <c r="C288" s="17">
        <v>43126</v>
      </c>
      <c r="D288" s="16" t="s">
        <v>35</v>
      </c>
      <c r="E288" s="16">
        <v>39</v>
      </c>
      <c r="F288" s="16">
        <v>1243.45</v>
      </c>
      <c r="G288" s="16">
        <v>0.1</v>
      </c>
      <c r="H288" s="16" t="s">
        <v>31</v>
      </c>
      <c r="I288" s="16">
        <v>-1212.55</v>
      </c>
      <c r="J288" s="16">
        <v>32.479999999999997</v>
      </c>
      <c r="K288" s="16">
        <v>35</v>
      </c>
      <c r="L288" s="16" t="s">
        <v>109</v>
      </c>
      <c r="M288" s="16" t="s">
        <v>25</v>
      </c>
      <c r="N288" s="16" t="s">
        <v>26</v>
      </c>
      <c r="O288" s="16" t="s">
        <v>27</v>
      </c>
      <c r="P288" s="16" t="s">
        <v>43</v>
      </c>
      <c r="Q288" s="16" t="s">
        <v>76</v>
      </c>
      <c r="R288" s="17">
        <v>43127</v>
      </c>
      <c r="S288" s="18">
        <f>SUM(F288/$A$907)</f>
        <v>7.1270211179344457E-4</v>
      </c>
      <c r="T288" s="1" t="str">
        <f>IF(Table1[[#This Row],[Returns]]="Y","Quality Checked","")</f>
        <v/>
      </c>
      <c r="U288" t="str">
        <f>VLOOKUP(Table1[[#This Row],[% Sales]],$B$914:$C$918,2)</f>
        <v>Medium Impact</v>
      </c>
    </row>
    <row r="289" spans="1:21" x14ac:dyDescent="0.2">
      <c r="A289" s="15">
        <v>355</v>
      </c>
      <c r="B289" s="16" t="s">
        <v>21</v>
      </c>
      <c r="C289" s="17">
        <v>43264</v>
      </c>
      <c r="D289" s="16" t="s">
        <v>52</v>
      </c>
      <c r="E289" s="16">
        <v>16</v>
      </c>
      <c r="F289" s="16">
        <v>1239.6315</v>
      </c>
      <c r="G289" s="16">
        <v>0.24</v>
      </c>
      <c r="H289" s="16" t="s">
        <v>31</v>
      </c>
      <c r="I289" s="16">
        <v>-172.55</v>
      </c>
      <c r="J289" s="16">
        <v>85.99</v>
      </c>
      <c r="K289" s="16">
        <v>0.99</v>
      </c>
      <c r="L289" s="16" t="s">
        <v>53</v>
      </c>
      <c r="M289" s="16" t="s">
        <v>54</v>
      </c>
      <c r="N289" s="16" t="s">
        <v>45</v>
      </c>
      <c r="O289" s="16" t="s">
        <v>38</v>
      </c>
      <c r="P289" s="16" t="s">
        <v>39</v>
      </c>
      <c r="Q289" s="16" t="s">
        <v>29</v>
      </c>
      <c r="R289" s="17">
        <v>43269</v>
      </c>
      <c r="S289" s="18">
        <f>SUM(F289/$A$907)</f>
        <v>7.1051348095675366E-4</v>
      </c>
      <c r="T289" s="1" t="str">
        <f>IF(Table1[[#This Row],[Returns]]="Y","Quality Checked","")</f>
        <v/>
      </c>
      <c r="U289" t="str">
        <f>VLOOKUP(Table1[[#This Row],[% Sales]],$B$914:$C$918,2)</f>
        <v>Medium Impact</v>
      </c>
    </row>
    <row r="290" spans="1:21" x14ac:dyDescent="0.2">
      <c r="A290" s="15">
        <v>27938</v>
      </c>
      <c r="B290" s="16" t="s">
        <v>21</v>
      </c>
      <c r="C290" s="17">
        <v>43225</v>
      </c>
      <c r="D290" s="16" t="s">
        <v>55</v>
      </c>
      <c r="E290" s="16">
        <v>40</v>
      </c>
      <c r="F290" s="16">
        <v>1233.51</v>
      </c>
      <c r="G290" s="16">
        <v>0.05</v>
      </c>
      <c r="H290" s="16" t="s">
        <v>31</v>
      </c>
      <c r="I290" s="16">
        <v>308.67</v>
      </c>
      <c r="J290" s="16">
        <v>30.98</v>
      </c>
      <c r="K290" s="16">
        <v>9.18</v>
      </c>
      <c r="L290" s="16" t="s">
        <v>81</v>
      </c>
      <c r="M290" s="16" t="s">
        <v>63</v>
      </c>
      <c r="N290" s="16" t="s">
        <v>37</v>
      </c>
      <c r="O290" s="16" t="s">
        <v>27</v>
      </c>
      <c r="P290" s="16" t="s">
        <v>42</v>
      </c>
      <c r="Q290" s="16" t="s">
        <v>40</v>
      </c>
      <c r="R290" s="17">
        <v>43225</v>
      </c>
      <c r="S290" s="18">
        <f>SUM(F290/$A$907)</f>
        <v>7.0700485095366258E-4</v>
      </c>
      <c r="T290" s="1" t="str">
        <f>IF(Table1[[#This Row],[Returns]]="Y","Quality Checked","")</f>
        <v/>
      </c>
      <c r="U290" t="str">
        <f>VLOOKUP(Table1[[#This Row],[% Sales]],$B$914:$C$918,2)</f>
        <v>Medium Impact</v>
      </c>
    </row>
    <row r="291" spans="1:21" x14ac:dyDescent="0.2">
      <c r="A291" s="15">
        <v>18754</v>
      </c>
      <c r="B291" s="16" t="s">
        <v>21</v>
      </c>
      <c r="C291" s="17">
        <v>43368</v>
      </c>
      <c r="D291" s="16" t="s">
        <v>22</v>
      </c>
      <c r="E291" s="16">
        <v>8</v>
      </c>
      <c r="F291" s="16">
        <v>1217.6199999999999</v>
      </c>
      <c r="G291" s="16">
        <v>0.03</v>
      </c>
      <c r="H291" s="16" t="s">
        <v>56</v>
      </c>
      <c r="I291" s="16">
        <v>-221.5</v>
      </c>
      <c r="J291" s="16">
        <v>140.97999999999999</v>
      </c>
      <c r="K291" s="16">
        <v>36.090000000000003</v>
      </c>
      <c r="L291" s="16" t="s">
        <v>268</v>
      </c>
      <c r="M291" s="16" t="s">
        <v>63</v>
      </c>
      <c r="N291" s="16" t="s">
        <v>45</v>
      </c>
      <c r="O291" s="16" t="s">
        <v>32</v>
      </c>
      <c r="P291" s="16" t="s">
        <v>79</v>
      </c>
      <c r="Q291" s="16" t="s">
        <v>80</v>
      </c>
      <c r="R291" s="17">
        <v>43370</v>
      </c>
      <c r="S291" s="18">
        <f>SUM(F291/$A$907)</f>
        <v>6.9789725792105339E-4</v>
      </c>
      <c r="T291" s="1" t="str">
        <f>IF(Table1[[#This Row],[Returns]]="Y","Quality Checked","")</f>
        <v/>
      </c>
      <c r="U291" t="str">
        <f>VLOOKUP(Table1[[#This Row],[% Sales]],$B$914:$C$918,2)</f>
        <v>Medium Impact</v>
      </c>
    </row>
    <row r="292" spans="1:21" x14ac:dyDescent="0.2">
      <c r="A292" s="15">
        <v>18080</v>
      </c>
      <c r="B292" s="16" t="s">
        <v>21</v>
      </c>
      <c r="C292" s="17">
        <v>43273</v>
      </c>
      <c r="D292" s="16" t="s">
        <v>35</v>
      </c>
      <c r="E292" s="16">
        <v>7</v>
      </c>
      <c r="F292" s="16">
        <v>1211.98</v>
      </c>
      <c r="G292" s="16">
        <v>0.1</v>
      </c>
      <c r="H292" s="16" t="s">
        <v>56</v>
      </c>
      <c r="I292" s="16">
        <v>-80.83</v>
      </c>
      <c r="J292" s="16">
        <v>180.98</v>
      </c>
      <c r="K292" s="16">
        <v>26.2</v>
      </c>
      <c r="L292" s="16" t="s">
        <v>165</v>
      </c>
      <c r="M292" s="16" t="s">
        <v>166</v>
      </c>
      <c r="N292" s="16" t="s">
        <v>26</v>
      </c>
      <c r="O292" s="16" t="s">
        <v>32</v>
      </c>
      <c r="P292" s="16" t="s">
        <v>86</v>
      </c>
      <c r="Q292" s="16" t="s">
        <v>59</v>
      </c>
      <c r="R292" s="17">
        <v>43274</v>
      </c>
      <c r="S292" s="18">
        <f>SUM(F292/$A$907)</f>
        <v>6.9466460690129799E-4</v>
      </c>
      <c r="T292" s="1" t="str">
        <f>IF(Table1[[#This Row],[Returns]]="Y","Quality Checked","")</f>
        <v/>
      </c>
      <c r="U292" t="str">
        <f>VLOOKUP(Table1[[#This Row],[% Sales]],$B$914:$C$918,2)</f>
        <v>Medium Impact</v>
      </c>
    </row>
    <row r="293" spans="1:21" x14ac:dyDescent="0.2">
      <c r="A293" s="15">
        <v>10183</v>
      </c>
      <c r="B293" s="16" t="s">
        <v>21</v>
      </c>
      <c r="C293" s="17">
        <v>43428</v>
      </c>
      <c r="D293" s="16" t="s">
        <v>49</v>
      </c>
      <c r="E293" s="16">
        <v>48</v>
      </c>
      <c r="F293" s="16">
        <v>1210.02</v>
      </c>
      <c r="G293" s="16">
        <v>0.06</v>
      </c>
      <c r="H293" s="16" t="s">
        <v>56</v>
      </c>
      <c r="I293" s="16">
        <v>-279.44</v>
      </c>
      <c r="J293" s="16">
        <v>25.98</v>
      </c>
      <c r="K293" s="16">
        <v>14.36</v>
      </c>
      <c r="L293" s="16" t="s">
        <v>178</v>
      </c>
      <c r="M293" s="16" t="s">
        <v>54</v>
      </c>
      <c r="N293" s="16" t="s">
        <v>26</v>
      </c>
      <c r="O293" s="16" t="s">
        <v>32</v>
      </c>
      <c r="P293" s="16" t="s">
        <v>86</v>
      </c>
      <c r="Q293" s="16" t="s">
        <v>59</v>
      </c>
      <c r="R293" s="17">
        <v>43429</v>
      </c>
      <c r="S293" s="18">
        <f>SUM(F293/$A$907)</f>
        <v>6.9354120335542548E-4</v>
      </c>
      <c r="T293" s="1" t="str">
        <f>IF(Table1[[#This Row],[Returns]]="Y","Quality Checked","")</f>
        <v/>
      </c>
      <c r="U293" t="str">
        <f>VLOOKUP(Table1[[#This Row],[% Sales]],$B$914:$C$918,2)</f>
        <v>Medium Impact</v>
      </c>
    </row>
    <row r="294" spans="1:21" x14ac:dyDescent="0.2">
      <c r="A294" s="15">
        <v>27840</v>
      </c>
      <c r="B294" s="16" t="s">
        <v>21</v>
      </c>
      <c r="C294" s="17">
        <v>43284</v>
      </c>
      <c r="D294" s="16" t="s">
        <v>35</v>
      </c>
      <c r="E294" s="16">
        <v>8</v>
      </c>
      <c r="F294" s="16">
        <v>1209.3699999999999</v>
      </c>
      <c r="G294" s="16">
        <v>0.09</v>
      </c>
      <c r="H294" s="16" t="s">
        <v>56</v>
      </c>
      <c r="I294" s="16">
        <v>-407.85</v>
      </c>
      <c r="J294" s="16">
        <v>150.97999999999999</v>
      </c>
      <c r="K294" s="16">
        <v>66.27</v>
      </c>
      <c r="L294" s="16" t="s">
        <v>343</v>
      </c>
      <c r="M294" s="16" t="s">
        <v>54</v>
      </c>
      <c r="N294" s="16" t="s">
        <v>37</v>
      </c>
      <c r="O294" s="16" t="s">
        <v>32</v>
      </c>
      <c r="P294" s="16" t="s">
        <v>79</v>
      </c>
      <c r="Q294" s="16" t="s">
        <v>80</v>
      </c>
      <c r="R294" s="17">
        <v>43285</v>
      </c>
      <c r="S294" s="18">
        <f>SUM(F294/$A$907)</f>
        <v>6.931686460570493E-4</v>
      </c>
      <c r="T294" s="1" t="str">
        <f>IF(Table1[[#This Row],[Returns]]="Y","Quality Checked","")</f>
        <v/>
      </c>
      <c r="U294" t="str">
        <f>VLOOKUP(Table1[[#This Row],[% Sales]],$B$914:$C$918,2)</f>
        <v>Medium Impact</v>
      </c>
    </row>
    <row r="295" spans="1:21" x14ac:dyDescent="0.2">
      <c r="A295" s="15">
        <v>7782</v>
      </c>
      <c r="B295" s="16" t="s">
        <v>21</v>
      </c>
      <c r="C295" s="17">
        <v>43283</v>
      </c>
      <c r="D295" s="16" t="s">
        <v>49</v>
      </c>
      <c r="E295" s="16">
        <v>20</v>
      </c>
      <c r="F295" s="16">
        <v>1205.73</v>
      </c>
      <c r="G295" s="16">
        <v>7.0000000000000007E-2</v>
      </c>
      <c r="H295" s="16" t="s">
        <v>23</v>
      </c>
      <c r="I295" s="16">
        <v>310.93</v>
      </c>
      <c r="J295" s="16">
        <v>60.97</v>
      </c>
      <c r="K295" s="16">
        <v>4.5</v>
      </c>
      <c r="L295" s="16" t="s">
        <v>113</v>
      </c>
      <c r="M295" s="16" t="s">
        <v>25</v>
      </c>
      <c r="N295" s="16" t="s">
        <v>26</v>
      </c>
      <c r="O295" s="16" t="s">
        <v>27</v>
      </c>
      <c r="P295" s="16" t="s">
        <v>46</v>
      </c>
      <c r="Q295" s="16" t="s">
        <v>40</v>
      </c>
      <c r="R295" s="17">
        <v>43285</v>
      </c>
      <c r="S295" s="18">
        <f>SUM(F295/$A$907)</f>
        <v>6.9108232518614329E-4</v>
      </c>
      <c r="T295" s="1" t="str">
        <f>IF(Table1[[#This Row],[Returns]]="Y","Quality Checked","")</f>
        <v/>
      </c>
      <c r="U295" t="str">
        <f>VLOOKUP(Table1[[#This Row],[% Sales]],$B$914:$C$918,2)</f>
        <v>Medium Impact</v>
      </c>
    </row>
    <row r="296" spans="1:21" x14ac:dyDescent="0.2">
      <c r="A296" s="15">
        <v>4647</v>
      </c>
      <c r="B296" s="16" t="s">
        <v>21</v>
      </c>
      <c r="C296" s="17">
        <v>43233</v>
      </c>
      <c r="D296" s="16" t="s">
        <v>55</v>
      </c>
      <c r="E296" s="16">
        <v>7</v>
      </c>
      <c r="F296" s="16">
        <v>1203.73</v>
      </c>
      <c r="G296" s="16">
        <v>0.03</v>
      </c>
      <c r="H296" s="16" t="s">
        <v>31</v>
      </c>
      <c r="I296" s="16">
        <v>293.14</v>
      </c>
      <c r="J296" s="16">
        <v>162.93</v>
      </c>
      <c r="K296" s="16">
        <v>19.989999999999998</v>
      </c>
      <c r="L296" s="16" t="s">
        <v>114</v>
      </c>
      <c r="M296" s="16" t="s">
        <v>63</v>
      </c>
      <c r="N296" s="16" t="s">
        <v>26</v>
      </c>
      <c r="O296" s="16" t="s">
        <v>27</v>
      </c>
      <c r="P296" s="16" t="s">
        <v>51</v>
      </c>
      <c r="Q296" s="16" t="s">
        <v>40</v>
      </c>
      <c r="R296" s="17">
        <v>43234</v>
      </c>
      <c r="S296" s="18">
        <f>SUM(F296/$A$907)</f>
        <v>6.899359950372938E-4</v>
      </c>
      <c r="T296" s="1" t="str">
        <f>IF(Table1[[#This Row],[Returns]]="Y","Quality Checked","")</f>
        <v/>
      </c>
      <c r="U296" t="str">
        <f>VLOOKUP(Table1[[#This Row],[% Sales]],$B$914:$C$918,2)</f>
        <v>Medium Impact</v>
      </c>
    </row>
    <row r="297" spans="1:21" x14ac:dyDescent="0.2">
      <c r="A297" s="15">
        <v>22402</v>
      </c>
      <c r="B297" s="16" t="s">
        <v>30</v>
      </c>
      <c r="C297" s="17">
        <v>43247</v>
      </c>
      <c r="D297" s="16" t="s">
        <v>49</v>
      </c>
      <c r="E297" s="16">
        <v>33</v>
      </c>
      <c r="F297" s="16">
        <v>1194.3399999999999</v>
      </c>
      <c r="G297" s="16">
        <v>0.04</v>
      </c>
      <c r="H297" s="16" t="s">
        <v>31</v>
      </c>
      <c r="I297" s="16">
        <v>497.11</v>
      </c>
      <c r="J297" s="16">
        <v>37.700000000000003</v>
      </c>
      <c r="K297" s="16">
        <v>2.99</v>
      </c>
      <c r="L297" s="16" t="s">
        <v>105</v>
      </c>
      <c r="M297" s="16" t="s">
        <v>25</v>
      </c>
      <c r="N297" s="16" t="s">
        <v>37</v>
      </c>
      <c r="O297" s="16" t="s">
        <v>27</v>
      </c>
      <c r="P297" s="16" t="s">
        <v>48</v>
      </c>
      <c r="Q297" s="16" t="s">
        <v>40</v>
      </c>
      <c r="R297" s="17">
        <v>43248</v>
      </c>
      <c r="S297" s="18">
        <f>SUM(F297/$A$907)</f>
        <v>6.8455397498844541E-4</v>
      </c>
      <c r="T297" s="1" t="str">
        <f>IF(Table1[[#This Row],[Returns]]="Y","Quality Checked","")</f>
        <v>Quality Checked</v>
      </c>
      <c r="U297" t="str">
        <f>VLOOKUP(Table1[[#This Row],[% Sales]],$B$914:$C$918,2)</f>
        <v>Medium Impact</v>
      </c>
    </row>
    <row r="298" spans="1:21" x14ac:dyDescent="0.2">
      <c r="A298" s="15">
        <v>900</v>
      </c>
      <c r="B298" s="16" t="s">
        <v>21</v>
      </c>
      <c r="C298" s="17">
        <v>43373</v>
      </c>
      <c r="D298" s="16" t="s">
        <v>22</v>
      </c>
      <c r="E298" s="16">
        <v>29</v>
      </c>
      <c r="F298" s="16">
        <v>1193.6500000000001</v>
      </c>
      <c r="G298" s="16">
        <v>1.17</v>
      </c>
      <c r="H298" s="16" t="s">
        <v>31</v>
      </c>
      <c r="I298" s="16">
        <v>507.58</v>
      </c>
      <c r="J298" s="16">
        <v>40.98</v>
      </c>
      <c r="K298" s="16">
        <v>2.99</v>
      </c>
      <c r="L298" s="16" t="s">
        <v>69</v>
      </c>
      <c r="M298" s="16" t="s">
        <v>63</v>
      </c>
      <c r="N298" s="16" t="s">
        <v>37</v>
      </c>
      <c r="O298" s="16" t="s">
        <v>27</v>
      </c>
      <c r="P298" s="16" t="s">
        <v>48</v>
      </c>
      <c r="Q298" s="16" t="s">
        <v>40</v>
      </c>
      <c r="R298" s="17">
        <v>43374</v>
      </c>
      <c r="S298" s="18">
        <f>SUM(F298/$A$907)</f>
        <v>6.8415849108709246E-4</v>
      </c>
      <c r="T298" s="1" t="str">
        <f>IF(Table1[[#This Row],[Returns]]="Y","Quality Checked","")</f>
        <v/>
      </c>
      <c r="U298" t="str">
        <f>VLOOKUP(Table1[[#This Row],[% Sales]],$B$914:$C$918,2)</f>
        <v>Medium Impact</v>
      </c>
    </row>
    <row r="299" spans="1:21" x14ac:dyDescent="0.2">
      <c r="A299" s="15">
        <v>69</v>
      </c>
      <c r="B299" s="16" t="s">
        <v>30</v>
      </c>
      <c r="C299" s="17">
        <v>43254</v>
      </c>
      <c r="D299" s="16" t="s">
        <v>22</v>
      </c>
      <c r="E299" s="16">
        <v>42</v>
      </c>
      <c r="F299" s="16">
        <v>1186.06</v>
      </c>
      <c r="G299" s="16">
        <v>0.06</v>
      </c>
      <c r="H299" s="16" t="s">
        <v>31</v>
      </c>
      <c r="I299" s="16">
        <v>511.69</v>
      </c>
      <c r="J299" s="16">
        <v>30.93</v>
      </c>
      <c r="K299" s="16">
        <v>3.92</v>
      </c>
      <c r="L299" s="16" t="s">
        <v>24</v>
      </c>
      <c r="M299" s="16" t="s">
        <v>25</v>
      </c>
      <c r="N299" s="16" t="s">
        <v>26</v>
      </c>
      <c r="O299" s="16" t="s">
        <v>32</v>
      </c>
      <c r="P299" s="16" t="s">
        <v>33</v>
      </c>
      <c r="Q299" s="16" t="s">
        <v>34</v>
      </c>
      <c r="R299" s="17">
        <v>43256</v>
      </c>
      <c r="S299" s="18">
        <f>SUM(F299/$A$907)</f>
        <v>6.7980816817220864E-4</v>
      </c>
      <c r="T299" s="1" t="str">
        <f>IF(Table1[[#This Row],[Returns]]="Y","Quality Checked","")</f>
        <v>Quality Checked</v>
      </c>
      <c r="U299" t="str">
        <f>VLOOKUP(Table1[[#This Row],[% Sales]],$B$914:$C$918,2)</f>
        <v>Medium Impact</v>
      </c>
    </row>
    <row r="300" spans="1:21" x14ac:dyDescent="0.2">
      <c r="A300" s="15">
        <v>36835</v>
      </c>
      <c r="B300" s="16" t="s">
        <v>21</v>
      </c>
      <c r="C300" s="17">
        <v>43393</v>
      </c>
      <c r="D300" s="16" t="s">
        <v>49</v>
      </c>
      <c r="E300" s="16">
        <v>18</v>
      </c>
      <c r="F300" s="16">
        <v>1175.53</v>
      </c>
      <c r="G300" s="16">
        <v>0.03</v>
      </c>
      <c r="H300" s="16" t="s">
        <v>31</v>
      </c>
      <c r="I300" s="16">
        <v>257.58999999999997</v>
      </c>
      <c r="J300" s="16">
        <v>63.94</v>
      </c>
      <c r="K300" s="16">
        <v>14.48</v>
      </c>
      <c r="L300" s="16" t="s">
        <v>253</v>
      </c>
      <c r="M300" s="16" t="s">
        <v>25</v>
      </c>
      <c r="N300" s="16" t="s">
        <v>37</v>
      </c>
      <c r="O300" s="16" t="s">
        <v>32</v>
      </c>
      <c r="P300" s="16" t="s">
        <v>33</v>
      </c>
      <c r="Q300" s="16" t="s">
        <v>40</v>
      </c>
      <c r="R300" s="17">
        <v>43394</v>
      </c>
      <c r="S300" s="18">
        <f>SUM(F300/$A$907)</f>
        <v>6.7377273993851606E-4</v>
      </c>
      <c r="T300" s="1" t="str">
        <f>IF(Table1[[#This Row],[Returns]]="Y","Quality Checked","")</f>
        <v/>
      </c>
      <c r="U300" t="str">
        <f>VLOOKUP(Table1[[#This Row],[% Sales]],$B$914:$C$918,2)</f>
        <v>Medium Impact</v>
      </c>
    </row>
    <row r="301" spans="1:21" x14ac:dyDescent="0.2">
      <c r="A301" s="15">
        <v>42631</v>
      </c>
      <c r="B301" s="16" t="s">
        <v>21</v>
      </c>
      <c r="C301" s="17">
        <v>43229</v>
      </c>
      <c r="D301" s="16" t="s">
        <v>35</v>
      </c>
      <c r="E301" s="16">
        <v>22</v>
      </c>
      <c r="F301" s="16">
        <v>1148.0355</v>
      </c>
      <c r="G301" s="16">
        <v>0.08</v>
      </c>
      <c r="H301" s="16" t="s">
        <v>23</v>
      </c>
      <c r="I301" s="16">
        <v>21.98</v>
      </c>
      <c r="J301" s="16">
        <v>65.989999999999995</v>
      </c>
      <c r="K301" s="16">
        <v>8.99</v>
      </c>
      <c r="L301" s="16" t="s">
        <v>345</v>
      </c>
      <c r="M301" s="16" t="s">
        <v>25</v>
      </c>
      <c r="N301" s="16" t="s">
        <v>26</v>
      </c>
      <c r="O301" s="16" t="s">
        <v>38</v>
      </c>
      <c r="P301" s="16" t="s">
        <v>39</v>
      </c>
      <c r="Q301" s="16" t="s">
        <v>40</v>
      </c>
      <c r="R301" s="17">
        <v>43231</v>
      </c>
      <c r="S301" s="18">
        <f>SUM(F301/$A$907)</f>
        <v>6.5801385279974504E-4</v>
      </c>
      <c r="T301" s="1" t="str">
        <f>IF(Table1[[#This Row],[Returns]]="Y","Quality Checked","")</f>
        <v/>
      </c>
      <c r="U301" t="str">
        <f>VLOOKUP(Table1[[#This Row],[% Sales]],$B$914:$C$918,2)</f>
        <v>Medium Impact</v>
      </c>
    </row>
    <row r="302" spans="1:21" x14ac:dyDescent="0.2">
      <c r="A302" s="15">
        <v>12771</v>
      </c>
      <c r="B302" s="16" t="s">
        <v>21</v>
      </c>
      <c r="C302" s="17">
        <v>43117</v>
      </c>
      <c r="D302" s="16" t="s">
        <v>49</v>
      </c>
      <c r="E302" s="16">
        <v>40</v>
      </c>
      <c r="F302" s="16">
        <v>1143.49</v>
      </c>
      <c r="G302" s="16">
        <v>0.08</v>
      </c>
      <c r="H302" s="16" t="s">
        <v>31</v>
      </c>
      <c r="I302" s="16">
        <v>-193.44</v>
      </c>
      <c r="J302" s="16">
        <v>30.53</v>
      </c>
      <c r="K302" s="16">
        <v>19.989999999999998</v>
      </c>
      <c r="L302" s="16" t="s">
        <v>210</v>
      </c>
      <c r="M302" s="16" t="s">
        <v>166</v>
      </c>
      <c r="N302" s="16" t="s">
        <v>45</v>
      </c>
      <c r="O302" s="16" t="s">
        <v>27</v>
      </c>
      <c r="P302" s="16" t="s">
        <v>61</v>
      </c>
      <c r="Q302" s="16" t="s">
        <v>40</v>
      </c>
      <c r="R302" s="17">
        <v>43117</v>
      </c>
      <c r="S302" s="18">
        <f>SUM(F302/$A$907)</f>
        <v>6.5540853095394738E-4</v>
      </c>
      <c r="T302" s="1" t="str">
        <f>IF(Table1[[#This Row],[Returns]]="Y","Quality Checked","")</f>
        <v/>
      </c>
      <c r="U302" t="str">
        <f>VLOOKUP(Table1[[#This Row],[% Sales]],$B$914:$C$918,2)</f>
        <v>Medium Impact</v>
      </c>
    </row>
    <row r="303" spans="1:21" x14ac:dyDescent="0.2">
      <c r="A303" s="15">
        <v>19655</v>
      </c>
      <c r="B303" s="16" t="s">
        <v>21</v>
      </c>
      <c r="C303" s="17">
        <v>43111</v>
      </c>
      <c r="D303" s="16" t="s">
        <v>35</v>
      </c>
      <c r="E303" s="16">
        <v>31</v>
      </c>
      <c r="F303" s="16">
        <v>1143.45</v>
      </c>
      <c r="G303" s="16">
        <v>0.06</v>
      </c>
      <c r="H303" s="16" t="s">
        <v>31</v>
      </c>
      <c r="I303" s="16">
        <v>304.42</v>
      </c>
      <c r="J303" s="16">
        <v>39.24</v>
      </c>
      <c r="K303" s="16">
        <v>1.99</v>
      </c>
      <c r="L303" s="16" t="s">
        <v>282</v>
      </c>
      <c r="M303" s="16" t="s">
        <v>166</v>
      </c>
      <c r="N303" s="16" t="s">
        <v>26</v>
      </c>
      <c r="O303" s="16" t="s">
        <v>38</v>
      </c>
      <c r="P303" s="16" t="s">
        <v>89</v>
      </c>
      <c r="Q303" s="16" t="s">
        <v>34</v>
      </c>
      <c r="R303" s="17">
        <v>43112</v>
      </c>
      <c r="S303" s="18">
        <f>SUM(F303/$A$907)</f>
        <v>6.553856043509705E-4</v>
      </c>
      <c r="T303" s="1" t="str">
        <f>IF(Table1[[#This Row],[Returns]]="Y","Quality Checked","")</f>
        <v/>
      </c>
      <c r="U303" t="str">
        <f>VLOOKUP(Table1[[#This Row],[% Sales]],$B$914:$C$918,2)</f>
        <v>Medium Impact</v>
      </c>
    </row>
    <row r="304" spans="1:21" x14ac:dyDescent="0.2">
      <c r="A304" s="15">
        <v>8320</v>
      </c>
      <c r="B304" s="16" t="s">
        <v>21</v>
      </c>
      <c r="C304" s="17">
        <v>43362</v>
      </c>
      <c r="D304" s="16" t="s">
        <v>22</v>
      </c>
      <c r="E304" s="16">
        <v>35</v>
      </c>
      <c r="F304" s="16">
        <v>1142.3599999999999</v>
      </c>
      <c r="G304" s="16">
        <v>0.02</v>
      </c>
      <c r="H304" s="16" t="s">
        <v>31</v>
      </c>
      <c r="I304" s="16">
        <v>72.78</v>
      </c>
      <c r="J304" s="16">
        <v>30.73</v>
      </c>
      <c r="K304" s="16">
        <v>4</v>
      </c>
      <c r="L304" s="16" t="s">
        <v>150</v>
      </c>
      <c r="M304" s="16" t="s">
        <v>63</v>
      </c>
      <c r="N304" s="16" t="s">
        <v>37</v>
      </c>
      <c r="O304" s="16" t="s">
        <v>38</v>
      </c>
      <c r="P304" s="16" t="s">
        <v>89</v>
      </c>
      <c r="Q304" s="16" t="s">
        <v>40</v>
      </c>
      <c r="R304" s="17">
        <v>43365</v>
      </c>
      <c r="S304" s="18">
        <f>SUM(F304/$A$907)</f>
        <v>6.5476085441984737E-4</v>
      </c>
      <c r="T304" s="1" t="str">
        <f>IF(Table1[[#This Row],[Returns]]="Y","Quality Checked","")</f>
        <v/>
      </c>
      <c r="U304" t="str">
        <f>VLOOKUP(Table1[[#This Row],[% Sales]],$B$914:$C$918,2)</f>
        <v>Medium Impact</v>
      </c>
    </row>
    <row r="305" spans="1:21" x14ac:dyDescent="0.2">
      <c r="A305" s="15">
        <v>22208</v>
      </c>
      <c r="B305" s="16" t="s">
        <v>21</v>
      </c>
      <c r="C305" s="17">
        <v>43386</v>
      </c>
      <c r="D305" s="16" t="s">
        <v>35</v>
      </c>
      <c r="E305" s="16">
        <v>37</v>
      </c>
      <c r="F305" s="16">
        <v>1138.43</v>
      </c>
      <c r="G305" s="16">
        <v>0.01</v>
      </c>
      <c r="H305" s="16" t="s">
        <v>31</v>
      </c>
      <c r="I305" s="16">
        <v>18.59</v>
      </c>
      <c r="J305" s="16">
        <v>30.97</v>
      </c>
      <c r="K305" s="16">
        <v>4</v>
      </c>
      <c r="L305" s="16" t="s">
        <v>305</v>
      </c>
      <c r="M305" s="16" t="s">
        <v>54</v>
      </c>
      <c r="N305" s="16" t="s">
        <v>37</v>
      </c>
      <c r="O305" s="16" t="s">
        <v>38</v>
      </c>
      <c r="P305" s="16" t="s">
        <v>89</v>
      </c>
      <c r="Q305" s="16" t="s">
        <v>40</v>
      </c>
      <c r="R305" s="17">
        <v>43388</v>
      </c>
      <c r="S305" s="18">
        <f>SUM(F305/$A$907)</f>
        <v>6.5250831567735827E-4</v>
      </c>
      <c r="T305" s="1" t="str">
        <f>IF(Table1[[#This Row],[Returns]]="Y","Quality Checked","")</f>
        <v/>
      </c>
      <c r="U305" t="str">
        <f>VLOOKUP(Table1[[#This Row],[% Sales]],$B$914:$C$918,2)</f>
        <v>Medium Impact</v>
      </c>
    </row>
    <row r="306" spans="1:21" x14ac:dyDescent="0.2">
      <c r="A306" s="15">
        <v>23008</v>
      </c>
      <c r="B306" s="16" t="s">
        <v>21</v>
      </c>
      <c r="C306" s="17">
        <v>43382</v>
      </c>
      <c r="D306" s="16" t="s">
        <v>49</v>
      </c>
      <c r="E306" s="16">
        <v>10</v>
      </c>
      <c r="F306" s="16">
        <v>1136.47</v>
      </c>
      <c r="G306" s="16">
        <v>0.1</v>
      </c>
      <c r="H306" s="16" t="s">
        <v>23</v>
      </c>
      <c r="I306" s="16">
        <v>323.32</v>
      </c>
      <c r="J306" s="16">
        <v>120.98</v>
      </c>
      <c r="K306" s="16">
        <v>9.07</v>
      </c>
      <c r="L306" s="16" t="s">
        <v>216</v>
      </c>
      <c r="M306" s="16" t="s">
        <v>54</v>
      </c>
      <c r="N306" s="16" t="s">
        <v>64</v>
      </c>
      <c r="O306" s="16" t="s">
        <v>27</v>
      </c>
      <c r="P306" s="16" t="s">
        <v>48</v>
      </c>
      <c r="Q306" s="16" t="s">
        <v>40</v>
      </c>
      <c r="R306" s="17">
        <v>43384</v>
      </c>
      <c r="S306" s="18">
        <f>SUM(F306/$A$907)</f>
        <v>6.5138491213148576E-4</v>
      </c>
      <c r="T306" s="1" t="str">
        <f>IF(Table1[[#This Row],[Returns]]="Y","Quality Checked","")</f>
        <v/>
      </c>
      <c r="U306" t="str">
        <f>VLOOKUP(Table1[[#This Row],[% Sales]],$B$914:$C$918,2)</f>
        <v>Medium Impact</v>
      </c>
    </row>
    <row r="307" spans="1:21" x14ac:dyDescent="0.2">
      <c r="A307" s="15">
        <v>41799</v>
      </c>
      <c r="B307" s="16" t="s">
        <v>21</v>
      </c>
      <c r="C307" s="17">
        <v>43274</v>
      </c>
      <c r="D307" s="16" t="s">
        <v>35</v>
      </c>
      <c r="E307" s="16">
        <v>21</v>
      </c>
      <c r="F307" s="16">
        <v>1130.806</v>
      </c>
      <c r="G307" s="16">
        <v>0.04</v>
      </c>
      <c r="H307" s="16" t="s">
        <v>31</v>
      </c>
      <c r="I307" s="16">
        <v>95.15</v>
      </c>
      <c r="J307" s="16">
        <v>65.989999999999995</v>
      </c>
      <c r="K307" s="16">
        <v>4.99</v>
      </c>
      <c r="L307" s="16" t="s">
        <v>24</v>
      </c>
      <c r="M307" s="16" t="s">
        <v>25</v>
      </c>
      <c r="N307" s="16" t="s">
        <v>26</v>
      </c>
      <c r="O307" s="16" t="s">
        <v>38</v>
      </c>
      <c r="P307" s="16" t="s">
        <v>39</v>
      </c>
      <c r="Q307" s="16" t="s">
        <v>40</v>
      </c>
      <c r="R307" s="17">
        <v>43275</v>
      </c>
      <c r="S307" s="18">
        <f>SUM(F307/$A$907)</f>
        <v>6.4813850514994404E-4</v>
      </c>
      <c r="T307" s="1" t="str">
        <f>IF(Table1[[#This Row],[Returns]]="Y","Quality Checked","")</f>
        <v/>
      </c>
      <c r="U307" t="str">
        <f>VLOOKUP(Table1[[#This Row],[% Sales]],$B$914:$C$918,2)</f>
        <v>Medium Impact</v>
      </c>
    </row>
    <row r="308" spans="1:21" x14ac:dyDescent="0.2">
      <c r="A308" s="15">
        <v>17669</v>
      </c>
      <c r="B308" s="16" t="s">
        <v>21</v>
      </c>
      <c r="C308" s="17">
        <v>43219</v>
      </c>
      <c r="D308" s="16" t="s">
        <v>35</v>
      </c>
      <c r="E308" s="16">
        <v>32</v>
      </c>
      <c r="F308" s="16">
        <v>1116.03</v>
      </c>
      <c r="G308" s="16">
        <v>0.04</v>
      </c>
      <c r="H308" s="16" t="s">
        <v>31</v>
      </c>
      <c r="I308" s="16">
        <v>203.44</v>
      </c>
      <c r="J308" s="16">
        <v>34.76</v>
      </c>
      <c r="K308" s="16">
        <v>5.49</v>
      </c>
      <c r="L308" s="16" t="s">
        <v>257</v>
      </c>
      <c r="M308" s="16" t="s">
        <v>25</v>
      </c>
      <c r="N308" s="16" t="s">
        <v>45</v>
      </c>
      <c r="O308" s="16" t="s">
        <v>27</v>
      </c>
      <c r="P308" s="16" t="s">
        <v>43</v>
      </c>
      <c r="Q308" s="16" t="s">
        <v>40</v>
      </c>
      <c r="R308" s="17">
        <v>43220</v>
      </c>
      <c r="S308" s="18">
        <f>SUM(F308/$A$907)</f>
        <v>6.3966941801024398E-4</v>
      </c>
      <c r="T308" s="1" t="str">
        <f>IF(Table1[[#This Row],[Returns]]="Y","Quality Checked","")</f>
        <v/>
      </c>
      <c r="U308" t="str">
        <f>VLOOKUP(Table1[[#This Row],[% Sales]],$B$914:$C$918,2)</f>
        <v>Medium Impact</v>
      </c>
    </row>
    <row r="309" spans="1:21" x14ac:dyDescent="0.2">
      <c r="A309" s="15">
        <v>38982</v>
      </c>
      <c r="B309" s="16" t="s">
        <v>21</v>
      </c>
      <c r="C309" s="17">
        <v>43298</v>
      </c>
      <c r="D309" s="16" t="s">
        <v>22</v>
      </c>
      <c r="E309" s="16">
        <v>43</v>
      </c>
      <c r="F309" s="16">
        <v>1114.42</v>
      </c>
      <c r="G309" s="16">
        <v>0.09</v>
      </c>
      <c r="H309" s="16" t="s">
        <v>31</v>
      </c>
      <c r="I309" s="16">
        <v>425.07</v>
      </c>
      <c r="J309" s="16">
        <v>28.48</v>
      </c>
      <c r="K309" s="16">
        <v>1.99</v>
      </c>
      <c r="L309" s="16" t="s">
        <v>260</v>
      </c>
      <c r="M309" s="16" t="s">
        <v>25</v>
      </c>
      <c r="N309" s="16" t="s">
        <v>26</v>
      </c>
      <c r="O309" s="16" t="s">
        <v>38</v>
      </c>
      <c r="P309" s="16" t="s">
        <v>89</v>
      </c>
      <c r="Q309" s="16" t="s">
        <v>34</v>
      </c>
      <c r="R309" s="17">
        <v>43299</v>
      </c>
      <c r="S309" s="18">
        <f>SUM(F309/$A$907)</f>
        <v>6.3874662224042025E-4</v>
      </c>
      <c r="T309" s="1" t="str">
        <f>IF(Table1[[#This Row],[Returns]]="Y","Quality Checked","")</f>
        <v/>
      </c>
      <c r="U309" t="str">
        <f>VLOOKUP(Table1[[#This Row],[% Sales]],$B$914:$C$918,2)</f>
        <v>Medium Impact</v>
      </c>
    </row>
    <row r="310" spans="1:21" x14ac:dyDescent="0.2">
      <c r="A310" s="15">
        <v>18819</v>
      </c>
      <c r="B310" s="16" t="s">
        <v>21</v>
      </c>
      <c r="C310" s="17">
        <v>43156</v>
      </c>
      <c r="D310" s="16" t="s">
        <v>52</v>
      </c>
      <c r="E310" s="16">
        <v>22</v>
      </c>
      <c r="F310" s="16">
        <v>1102.3</v>
      </c>
      <c r="G310" s="16">
        <v>0.1</v>
      </c>
      <c r="H310" s="16" t="s">
        <v>31</v>
      </c>
      <c r="I310" s="16">
        <v>98.12</v>
      </c>
      <c r="J310" s="16">
        <v>50.98</v>
      </c>
      <c r="K310" s="16">
        <v>22.24</v>
      </c>
      <c r="L310" s="16" t="s">
        <v>176</v>
      </c>
      <c r="M310" s="16" t="s">
        <v>25</v>
      </c>
      <c r="N310" s="16" t="s">
        <v>26</v>
      </c>
      <c r="O310" s="16" t="s">
        <v>32</v>
      </c>
      <c r="P310" s="16" t="s">
        <v>33</v>
      </c>
      <c r="Q310" s="16" t="s">
        <v>76</v>
      </c>
      <c r="R310" s="17">
        <v>43158</v>
      </c>
      <c r="S310" s="18">
        <f>SUM(F310/$A$907)</f>
        <v>6.3179986153839233E-4</v>
      </c>
      <c r="T310" s="1" t="str">
        <f>IF(Table1[[#This Row],[Returns]]="Y","Quality Checked","")</f>
        <v/>
      </c>
      <c r="U310" t="str">
        <f>VLOOKUP(Table1[[#This Row],[% Sales]],$B$914:$C$918,2)</f>
        <v>Medium Impact</v>
      </c>
    </row>
    <row r="311" spans="1:21" x14ac:dyDescent="0.2">
      <c r="A311" s="15">
        <v>32868</v>
      </c>
      <c r="B311" s="16" t="s">
        <v>21</v>
      </c>
      <c r="C311" s="17">
        <v>43117</v>
      </c>
      <c r="D311" s="16" t="s">
        <v>22</v>
      </c>
      <c r="E311" s="16">
        <v>39</v>
      </c>
      <c r="F311" s="16">
        <v>1101.28</v>
      </c>
      <c r="G311" s="16">
        <v>0.05</v>
      </c>
      <c r="H311" s="16" t="s">
        <v>31</v>
      </c>
      <c r="I311" s="16">
        <v>200.53</v>
      </c>
      <c r="J311" s="16">
        <v>28.15</v>
      </c>
      <c r="K311" s="16">
        <v>6.17</v>
      </c>
      <c r="L311" s="16" t="s">
        <v>219</v>
      </c>
      <c r="M311" s="16" t="s">
        <v>25</v>
      </c>
      <c r="N311" s="16" t="s">
        <v>37</v>
      </c>
      <c r="O311" s="16" t="s">
        <v>27</v>
      </c>
      <c r="P311" s="16" t="s">
        <v>28</v>
      </c>
      <c r="Q311" s="16" t="s">
        <v>34</v>
      </c>
      <c r="R311" s="17">
        <v>43118</v>
      </c>
      <c r="S311" s="18">
        <f>SUM(F311/$A$907)</f>
        <v>6.3121523316247909E-4</v>
      </c>
      <c r="T311" s="1" t="str">
        <f>IF(Table1[[#This Row],[Returns]]="Y","Quality Checked","")</f>
        <v/>
      </c>
      <c r="U311" t="str">
        <f>VLOOKUP(Table1[[#This Row],[% Sales]],$B$914:$C$918,2)</f>
        <v>Medium Impact</v>
      </c>
    </row>
    <row r="312" spans="1:21" x14ac:dyDescent="0.2">
      <c r="A312" s="15">
        <v>10624</v>
      </c>
      <c r="B312" s="16" t="s">
        <v>21</v>
      </c>
      <c r="C312" s="17">
        <v>43454</v>
      </c>
      <c r="D312" s="16" t="s">
        <v>49</v>
      </c>
      <c r="E312" s="16">
        <v>23</v>
      </c>
      <c r="F312" s="16">
        <v>1082.43</v>
      </c>
      <c r="G312" s="16">
        <v>0.06</v>
      </c>
      <c r="H312" s="16" t="s">
        <v>31</v>
      </c>
      <c r="I312" s="16">
        <v>23.97</v>
      </c>
      <c r="J312" s="16">
        <v>47.98</v>
      </c>
      <c r="K312" s="16">
        <v>3.61</v>
      </c>
      <c r="L312" s="16" t="s">
        <v>187</v>
      </c>
      <c r="M312" s="16" t="s">
        <v>54</v>
      </c>
      <c r="N312" s="16" t="s">
        <v>26</v>
      </c>
      <c r="O312" s="16" t="s">
        <v>38</v>
      </c>
      <c r="P312" s="16" t="s">
        <v>89</v>
      </c>
      <c r="Q312" s="16" t="s">
        <v>34</v>
      </c>
      <c r="R312" s="17">
        <v>43456</v>
      </c>
      <c r="S312" s="18">
        <f>SUM(F312/$A$907)</f>
        <v>6.2041107150957275E-4</v>
      </c>
      <c r="T312" s="1" t="str">
        <f>IF(Table1[[#This Row],[Returns]]="Y","Quality Checked","")</f>
        <v/>
      </c>
      <c r="U312" t="str">
        <f>VLOOKUP(Table1[[#This Row],[% Sales]],$B$914:$C$918,2)</f>
        <v>Medium Impact</v>
      </c>
    </row>
    <row r="313" spans="1:21" x14ac:dyDescent="0.2">
      <c r="A313" s="15">
        <v>16229</v>
      </c>
      <c r="B313" s="16" t="s">
        <v>21</v>
      </c>
      <c r="C313" s="17">
        <v>43188</v>
      </c>
      <c r="D313" s="16" t="s">
        <v>35</v>
      </c>
      <c r="E313" s="16">
        <v>27</v>
      </c>
      <c r="F313" s="16">
        <v>1068.7</v>
      </c>
      <c r="G313" s="16">
        <v>0.04</v>
      </c>
      <c r="H313" s="16" t="s">
        <v>31</v>
      </c>
      <c r="I313" s="16">
        <v>-89.5</v>
      </c>
      <c r="J313" s="16">
        <v>40.98</v>
      </c>
      <c r="K313" s="16">
        <v>6.5</v>
      </c>
      <c r="L313" s="16" t="s">
        <v>250</v>
      </c>
      <c r="M313" s="16" t="s">
        <v>25</v>
      </c>
      <c r="N313" s="16" t="s">
        <v>45</v>
      </c>
      <c r="O313" s="16" t="s">
        <v>38</v>
      </c>
      <c r="P313" s="16" t="s">
        <v>89</v>
      </c>
      <c r="Q313" s="16" t="s">
        <v>40</v>
      </c>
      <c r="R313" s="17">
        <v>43189</v>
      </c>
      <c r="S313" s="18">
        <f>SUM(F313/$A$907)</f>
        <v>6.12541515037721E-4</v>
      </c>
      <c r="T313" s="1" t="str">
        <f>IF(Table1[[#This Row],[Returns]]="Y","Quality Checked","")</f>
        <v/>
      </c>
      <c r="U313" t="str">
        <f>VLOOKUP(Table1[[#This Row],[% Sales]],$B$914:$C$918,2)</f>
        <v>Medium Impact</v>
      </c>
    </row>
    <row r="314" spans="1:21" x14ac:dyDescent="0.2">
      <c r="A314" s="15">
        <v>27111</v>
      </c>
      <c r="B314" s="16" t="s">
        <v>21</v>
      </c>
      <c r="C314" s="17">
        <v>43170</v>
      </c>
      <c r="D314" s="16" t="s">
        <v>35</v>
      </c>
      <c r="E314" s="16">
        <v>11</v>
      </c>
      <c r="F314" s="16">
        <v>1064.23</v>
      </c>
      <c r="G314" s="16">
        <v>0.06</v>
      </c>
      <c r="H314" s="16" t="s">
        <v>31</v>
      </c>
      <c r="I314" s="16">
        <v>-127.56</v>
      </c>
      <c r="J314" s="16">
        <v>99.99</v>
      </c>
      <c r="K314" s="16">
        <v>19.989999999999998</v>
      </c>
      <c r="L314" s="16" t="s">
        <v>337</v>
      </c>
      <c r="M314" s="16" t="s">
        <v>166</v>
      </c>
      <c r="N314" s="16" t="s">
        <v>37</v>
      </c>
      <c r="O314" s="16" t="s">
        <v>38</v>
      </c>
      <c r="P314" s="16" t="s">
        <v>89</v>
      </c>
      <c r="Q314" s="16" t="s">
        <v>40</v>
      </c>
      <c r="R314" s="17">
        <v>43173</v>
      </c>
      <c r="S314" s="18">
        <f>SUM(F314/$A$907)</f>
        <v>6.0997946715504237E-4</v>
      </c>
      <c r="T314" s="1" t="str">
        <f>IF(Table1[[#This Row],[Returns]]="Y","Quality Checked","")</f>
        <v/>
      </c>
      <c r="U314" t="str">
        <f>VLOOKUP(Table1[[#This Row],[% Sales]],$B$914:$C$918,2)</f>
        <v>Medium Impact</v>
      </c>
    </row>
    <row r="315" spans="1:21" x14ac:dyDescent="0.2">
      <c r="A315" s="15">
        <v>11843</v>
      </c>
      <c r="B315" s="16" t="s">
        <v>21</v>
      </c>
      <c r="C315" s="17">
        <v>43298</v>
      </c>
      <c r="D315" s="16" t="s">
        <v>55</v>
      </c>
      <c r="E315" s="16">
        <v>9</v>
      </c>
      <c r="F315" s="16">
        <v>1059.3</v>
      </c>
      <c r="G315" s="16">
        <v>0.05</v>
      </c>
      <c r="H315" s="16" t="s">
        <v>31</v>
      </c>
      <c r="I315" s="16">
        <v>67.599999999999994</v>
      </c>
      <c r="J315" s="16">
        <v>115.79</v>
      </c>
      <c r="K315" s="16">
        <v>1.99</v>
      </c>
      <c r="L315" s="16" t="s">
        <v>158</v>
      </c>
      <c r="M315" s="16" t="s">
        <v>25</v>
      </c>
      <c r="N315" s="16" t="s">
        <v>64</v>
      </c>
      <c r="O315" s="16" t="s">
        <v>38</v>
      </c>
      <c r="P315" s="16" t="s">
        <v>89</v>
      </c>
      <c r="Q315" s="16" t="s">
        <v>34</v>
      </c>
      <c r="R315" s="17">
        <v>43300</v>
      </c>
      <c r="S315" s="18">
        <f>SUM(F315/$A$907)</f>
        <v>6.0715376333812842E-4</v>
      </c>
      <c r="T315" s="1" t="str">
        <f>IF(Table1[[#This Row],[Returns]]="Y","Quality Checked","")</f>
        <v/>
      </c>
      <c r="U315" t="str">
        <f>VLOOKUP(Table1[[#This Row],[% Sales]],$B$914:$C$918,2)</f>
        <v>Medium Impact</v>
      </c>
    </row>
    <row r="316" spans="1:21" x14ac:dyDescent="0.2">
      <c r="A316" s="15">
        <v>20480</v>
      </c>
      <c r="B316" s="16" t="s">
        <v>30</v>
      </c>
      <c r="C316" s="17">
        <v>43129</v>
      </c>
      <c r="D316" s="16" t="s">
        <v>55</v>
      </c>
      <c r="E316" s="16">
        <v>4</v>
      </c>
      <c r="F316" s="16">
        <v>1042.6300000000001</v>
      </c>
      <c r="G316" s="16">
        <v>0.02</v>
      </c>
      <c r="H316" s="16" t="s">
        <v>56</v>
      </c>
      <c r="I316" s="16">
        <v>-219.93</v>
      </c>
      <c r="J316" s="16">
        <v>240.98</v>
      </c>
      <c r="K316" s="16">
        <v>60.2</v>
      </c>
      <c r="L316" s="16" t="s">
        <v>291</v>
      </c>
      <c r="M316" s="16" t="s">
        <v>54</v>
      </c>
      <c r="N316" s="16" t="s">
        <v>26</v>
      </c>
      <c r="O316" s="16" t="s">
        <v>32</v>
      </c>
      <c r="P316" s="16" t="s">
        <v>79</v>
      </c>
      <c r="Q316" s="16" t="s">
        <v>80</v>
      </c>
      <c r="R316" s="17">
        <v>43131</v>
      </c>
      <c r="S316" s="18">
        <f>SUM(F316/$A$907)</f>
        <v>5.9759910154746812E-4</v>
      </c>
      <c r="T316" s="1" t="str">
        <f>IF(Table1[[#This Row],[Returns]]="Y","Quality Checked","")</f>
        <v>Quality Checked</v>
      </c>
      <c r="U316" t="str">
        <f>VLOOKUP(Table1[[#This Row],[% Sales]],$B$914:$C$918,2)</f>
        <v>Medium Impact</v>
      </c>
    </row>
    <row r="317" spans="1:21" x14ac:dyDescent="0.2">
      <c r="A317" s="15">
        <v>20549</v>
      </c>
      <c r="B317" s="16" t="s">
        <v>21</v>
      </c>
      <c r="C317" s="17">
        <v>43112</v>
      </c>
      <c r="D317" s="16" t="s">
        <v>22</v>
      </c>
      <c r="E317" s="16">
        <v>40</v>
      </c>
      <c r="F317" s="16">
        <v>1030.0899999999999</v>
      </c>
      <c r="G317" s="16">
        <v>0.09</v>
      </c>
      <c r="H317" s="16" t="s">
        <v>31</v>
      </c>
      <c r="I317" s="16">
        <v>-568.71</v>
      </c>
      <c r="J317" s="16">
        <v>27.75</v>
      </c>
      <c r="K317" s="16">
        <v>19.989999999999998</v>
      </c>
      <c r="L317" s="16" t="s">
        <v>292</v>
      </c>
      <c r="M317" s="16" t="s">
        <v>25</v>
      </c>
      <c r="N317" s="16" t="s">
        <v>26</v>
      </c>
      <c r="O317" s="16" t="s">
        <v>27</v>
      </c>
      <c r="P317" s="16" t="s">
        <v>43</v>
      </c>
      <c r="Q317" s="16" t="s">
        <v>40</v>
      </c>
      <c r="R317" s="17">
        <v>43113</v>
      </c>
      <c r="S317" s="18">
        <f>SUM(F317/$A$907)</f>
        <v>5.9041161151418174E-4</v>
      </c>
      <c r="T317" s="1" t="str">
        <f>IF(Table1[[#This Row],[Returns]]="Y","Quality Checked","")</f>
        <v/>
      </c>
      <c r="U317" t="str">
        <f>VLOOKUP(Table1[[#This Row],[% Sales]],$B$914:$C$918,2)</f>
        <v>Medium Impact</v>
      </c>
    </row>
    <row r="318" spans="1:21" x14ac:dyDescent="0.2">
      <c r="A318" s="15">
        <v>36643</v>
      </c>
      <c r="B318" s="16" t="s">
        <v>21</v>
      </c>
      <c r="C318" s="17">
        <v>43154</v>
      </c>
      <c r="D318" s="16" t="s">
        <v>49</v>
      </c>
      <c r="E318" s="16">
        <v>30</v>
      </c>
      <c r="F318" s="16">
        <v>1025.02</v>
      </c>
      <c r="G318" s="16">
        <v>0.04</v>
      </c>
      <c r="H318" s="16" t="s">
        <v>31</v>
      </c>
      <c r="I318" s="16">
        <v>87.03</v>
      </c>
      <c r="J318" s="16">
        <v>33.29</v>
      </c>
      <c r="K318" s="16">
        <v>8.74</v>
      </c>
      <c r="L318" s="16" t="s">
        <v>384</v>
      </c>
      <c r="M318" s="16" t="s">
        <v>54</v>
      </c>
      <c r="N318" s="16" t="s">
        <v>26</v>
      </c>
      <c r="O318" s="16" t="s">
        <v>27</v>
      </c>
      <c r="P318" s="16" t="s">
        <v>43</v>
      </c>
      <c r="Q318" s="16" t="s">
        <v>40</v>
      </c>
      <c r="R318" s="17">
        <v>43155</v>
      </c>
      <c r="S318" s="18">
        <f>SUM(F318/$A$907)</f>
        <v>5.8750566458684833E-4</v>
      </c>
      <c r="T318" s="1" t="str">
        <f>IF(Table1[[#This Row],[Returns]]="Y","Quality Checked","")</f>
        <v/>
      </c>
      <c r="U318" t="str">
        <f>VLOOKUP(Table1[[#This Row],[% Sales]],$B$914:$C$918,2)</f>
        <v>Medium Impact</v>
      </c>
    </row>
    <row r="319" spans="1:21" x14ac:dyDescent="0.2">
      <c r="A319" s="15">
        <v>13313</v>
      </c>
      <c r="B319" s="16" t="s">
        <v>21</v>
      </c>
      <c r="C319" s="17">
        <v>43297</v>
      </c>
      <c r="D319" s="16" t="s">
        <v>22</v>
      </c>
      <c r="E319" s="16">
        <v>47</v>
      </c>
      <c r="F319" s="16">
        <v>1020.61</v>
      </c>
      <c r="G319" s="16">
        <v>0.04</v>
      </c>
      <c r="H319" s="16" t="s">
        <v>31</v>
      </c>
      <c r="I319" s="16">
        <v>-209.61</v>
      </c>
      <c r="J319" s="16">
        <v>21.66</v>
      </c>
      <c r="K319" s="16">
        <v>13.99</v>
      </c>
      <c r="L319" s="16" t="s">
        <v>215</v>
      </c>
      <c r="M319" s="16" t="s">
        <v>166</v>
      </c>
      <c r="N319" s="16" t="s">
        <v>37</v>
      </c>
      <c r="O319" s="16" t="s">
        <v>27</v>
      </c>
      <c r="P319" s="16" t="s">
        <v>46</v>
      </c>
      <c r="Q319" s="16" t="s">
        <v>74</v>
      </c>
      <c r="R319" s="17">
        <v>43298</v>
      </c>
      <c r="S319" s="18">
        <f>SUM(F319/$A$907)</f>
        <v>5.8497800660863518E-4</v>
      </c>
      <c r="T319" s="1" t="str">
        <f>IF(Table1[[#This Row],[Returns]]="Y","Quality Checked","")</f>
        <v/>
      </c>
      <c r="U319" t="str">
        <f>VLOOKUP(Table1[[#This Row],[% Sales]],$B$914:$C$918,2)</f>
        <v>Medium Impact</v>
      </c>
    </row>
    <row r="320" spans="1:21" x14ac:dyDescent="0.2">
      <c r="A320" s="15">
        <v>20037</v>
      </c>
      <c r="B320" s="16" t="s">
        <v>21</v>
      </c>
      <c r="C320" s="17">
        <v>43110</v>
      </c>
      <c r="D320" s="16" t="s">
        <v>52</v>
      </c>
      <c r="E320" s="16">
        <v>35</v>
      </c>
      <c r="F320" s="16">
        <v>1009.42</v>
      </c>
      <c r="G320" s="16">
        <v>0.02</v>
      </c>
      <c r="H320" s="16" t="s">
        <v>31</v>
      </c>
      <c r="I320" s="16">
        <v>339.58</v>
      </c>
      <c r="J320" s="16">
        <v>29.18</v>
      </c>
      <c r="K320" s="16">
        <v>8.5500000000000007</v>
      </c>
      <c r="L320" s="16" t="s">
        <v>141</v>
      </c>
      <c r="M320" s="16" t="s">
        <v>25</v>
      </c>
      <c r="N320" s="16" t="s">
        <v>26</v>
      </c>
      <c r="O320" s="16" t="s">
        <v>32</v>
      </c>
      <c r="P320" s="16" t="s">
        <v>33</v>
      </c>
      <c r="Q320" s="16" t="s">
        <v>40</v>
      </c>
      <c r="R320" s="17">
        <v>43115</v>
      </c>
      <c r="S320" s="18">
        <f>SUM(F320/$A$907)</f>
        <v>5.7856428942582234E-4</v>
      </c>
      <c r="T320" s="1" t="str">
        <f>IF(Table1[[#This Row],[Returns]]="Y","Quality Checked","")</f>
        <v/>
      </c>
      <c r="U320" t="str">
        <f>VLOOKUP(Table1[[#This Row],[% Sales]],$B$914:$C$918,2)</f>
        <v>Medium Impact</v>
      </c>
    </row>
    <row r="321" spans="1:21" x14ac:dyDescent="0.2">
      <c r="A321" s="15">
        <v>14913</v>
      </c>
      <c r="B321" s="16" t="s">
        <v>21</v>
      </c>
      <c r="C321" s="17">
        <v>43145</v>
      </c>
      <c r="D321" s="16" t="s">
        <v>35</v>
      </c>
      <c r="E321" s="16">
        <v>47</v>
      </c>
      <c r="F321" s="16">
        <v>1003.43</v>
      </c>
      <c r="G321" s="16">
        <v>0.01</v>
      </c>
      <c r="H321" s="16" t="s">
        <v>31</v>
      </c>
      <c r="I321" s="16">
        <v>208.06</v>
      </c>
      <c r="J321" s="16">
        <v>19.98</v>
      </c>
      <c r="K321" s="16">
        <v>8.68</v>
      </c>
      <c r="L321" s="16" t="s">
        <v>235</v>
      </c>
      <c r="M321" s="16" t="s">
        <v>25</v>
      </c>
      <c r="N321" s="16" t="s">
        <v>64</v>
      </c>
      <c r="O321" s="16" t="s">
        <v>27</v>
      </c>
      <c r="P321" s="16" t="s">
        <v>42</v>
      </c>
      <c r="Q321" s="16" t="s">
        <v>40</v>
      </c>
      <c r="R321" s="17">
        <v>43146</v>
      </c>
      <c r="S321" s="18">
        <f>SUM(F321/$A$907)</f>
        <v>5.7513103063001815E-4</v>
      </c>
      <c r="T321" s="1" t="str">
        <f>IF(Table1[[#This Row],[Returns]]="Y","Quality Checked","")</f>
        <v/>
      </c>
      <c r="U321" t="str">
        <f>VLOOKUP(Table1[[#This Row],[% Sales]],$B$914:$C$918,2)</f>
        <v>Medium Impact</v>
      </c>
    </row>
    <row r="322" spans="1:21" x14ac:dyDescent="0.2">
      <c r="A322" s="15">
        <v>45414</v>
      </c>
      <c r="B322" s="16" t="s">
        <v>21</v>
      </c>
      <c r="C322" s="17">
        <v>43142</v>
      </c>
      <c r="D322" s="16" t="s">
        <v>49</v>
      </c>
      <c r="E322" s="16">
        <v>17</v>
      </c>
      <c r="F322" s="16">
        <v>1002.73</v>
      </c>
      <c r="G322" s="16">
        <v>0.01</v>
      </c>
      <c r="H322" s="16" t="s">
        <v>31</v>
      </c>
      <c r="I322" s="16">
        <v>-563.86</v>
      </c>
      <c r="J322" s="16">
        <v>60.98</v>
      </c>
      <c r="K322" s="16">
        <v>49</v>
      </c>
      <c r="L322" s="16" t="s">
        <v>265</v>
      </c>
      <c r="M322" s="16" t="s">
        <v>54</v>
      </c>
      <c r="N322" s="16" t="s">
        <v>64</v>
      </c>
      <c r="O322" s="16" t="s">
        <v>27</v>
      </c>
      <c r="P322" s="16" t="s">
        <v>46</v>
      </c>
      <c r="Q322" s="16" t="s">
        <v>76</v>
      </c>
      <c r="R322" s="17">
        <v>43143</v>
      </c>
      <c r="S322" s="18">
        <f>SUM(F322/$A$907)</f>
        <v>5.747298150779208E-4</v>
      </c>
      <c r="T322" s="1" t="str">
        <f>IF(Table1[[#This Row],[Returns]]="Y","Quality Checked","")</f>
        <v/>
      </c>
      <c r="U322" t="str">
        <f>VLOOKUP(Table1[[#This Row],[% Sales]],$B$914:$C$918,2)</f>
        <v>Medium Impact</v>
      </c>
    </row>
    <row r="323" spans="1:21" x14ac:dyDescent="0.2">
      <c r="A323" s="15">
        <v>8646</v>
      </c>
      <c r="B323" s="16" t="s">
        <v>21</v>
      </c>
      <c r="C323" s="17">
        <v>43199</v>
      </c>
      <c r="D323" s="16" t="s">
        <v>35</v>
      </c>
      <c r="E323" s="16">
        <v>26</v>
      </c>
      <c r="F323" s="16">
        <v>994.27</v>
      </c>
      <c r="G323" s="16">
        <v>0.09</v>
      </c>
      <c r="H323" s="16" t="s">
        <v>23</v>
      </c>
      <c r="I323" s="16">
        <v>-127.11</v>
      </c>
      <c r="J323" s="16">
        <v>40.98</v>
      </c>
      <c r="K323" s="16">
        <v>6.5</v>
      </c>
      <c r="L323" s="16" t="s">
        <v>155</v>
      </c>
      <c r="M323" s="16" t="s">
        <v>25</v>
      </c>
      <c r="N323" s="16" t="s">
        <v>64</v>
      </c>
      <c r="O323" s="16" t="s">
        <v>38</v>
      </c>
      <c r="P323" s="16" t="s">
        <v>89</v>
      </c>
      <c r="Q323" s="16" t="s">
        <v>40</v>
      </c>
      <c r="R323" s="17">
        <v>43201</v>
      </c>
      <c r="S323" s="18">
        <f>SUM(F323/$A$907)</f>
        <v>5.6988083854828749E-4</v>
      </c>
      <c r="T323" s="1" t="str">
        <f>IF(Table1[[#This Row],[Returns]]="Y","Quality Checked","")</f>
        <v/>
      </c>
      <c r="U323" t="str">
        <f>VLOOKUP(Table1[[#This Row],[% Sales]],$B$914:$C$918,2)</f>
        <v>Medium Impact</v>
      </c>
    </row>
    <row r="324" spans="1:21" x14ac:dyDescent="0.2">
      <c r="A324" s="15">
        <v>10562</v>
      </c>
      <c r="B324" s="16" t="s">
        <v>21</v>
      </c>
      <c r="C324" s="17">
        <v>43415</v>
      </c>
      <c r="D324" s="16" t="s">
        <v>22</v>
      </c>
      <c r="E324" s="16">
        <v>10</v>
      </c>
      <c r="F324" s="16">
        <v>994.04</v>
      </c>
      <c r="G324" s="16">
        <v>0.03</v>
      </c>
      <c r="H324" s="16" t="s">
        <v>31</v>
      </c>
      <c r="I324" s="16">
        <v>-335.06</v>
      </c>
      <c r="J324" s="16">
        <v>95.99</v>
      </c>
      <c r="K324" s="16">
        <v>35</v>
      </c>
      <c r="L324" s="16" t="s">
        <v>186</v>
      </c>
      <c r="M324" s="16" t="s">
        <v>25</v>
      </c>
      <c r="N324" s="16" t="s">
        <v>26</v>
      </c>
      <c r="O324" s="16" t="s">
        <v>27</v>
      </c>
      <c r="P324" s="16" t="s">
        <v>43</v>
      </c>
      <c r="Q324" s="16" t="s">
        <v>76</v>
      </c>
      <c r="R324" s="17">
        <v>43416</v>
      </c>
      <c r="S324" s="18">
        <f>SUM(F324/$A$907)</f>
        <v>5.6974901058116977E-4</v>
      </c>
      <c r="T324" s="1" t="str">
        <f>IF(Table1[[#This Row],[Returns]]="Y","Quality Checked","")</f>
        <v/>
      </c>
      <c r="U324" t="str">
        <f>VLOOKUP(Table1[[#This Row],[% Sales]],$B$914:$C$918,2)</f>
        <v>Medium Impact</v>
      </c>
    </row>
    <row r="325" spans="1:21" x14ac:dyDescent="0.2">
      <c r="A325" s="15">
        <v>4451</v>
      </c>
      <c r="B325" s="16" t="s">
        <v>21</v>
      </c>
      <c r="C325" s="17">
        <v>43373</v>
      </c>
      <c r="D325" s="16" t="s">
        <v>49</v>
      </c>
      <c r="E325" s="16">
        <v>47</v>
      </c>
      <c r="F325" s="16">
        <v>992.95</v>
      </c>
      <c r="G325" s="16">
        <v>0.04</v>
      </c>
      <c r="H325" s="16" t="s">
        <v>31</v>
      </c>
      <c r="I325" s="16">
        <v>-65.209999999999994</v>
      </c>
      <c r="J325" s="16">
        <v>21.38</v>
      </c>
      <c r="K325" s="16">
        <v>8.99</v>
      </c>
      <c r="L325" s="16" t="s">
        <v>109</v>
      </c>
      <c r="M325" s="16" t="s">
        <v>25</v>
      </c>
      <c r="N325" s="16" t="s">
        <v>26</v>
      </c>
      <c r="O325" s="16" t="s">
        <v>27</v>
      </c>
      <c r="P325" s="16" t="s">
        <v>28</v>
      </c>
      <c r="Q325" s="16" t="s">
        <v>34</v>
      </c>
      <c r="R325" s="17">
        <v>43373</v>
      </c>
      <c r="S325" s="18">
        <f>SUM(F325/$A$907)</f>
        <v>5.6912426065004686E-4</v>
      </c>
      <c r="T325" s="1" t="str">
        <f>IF(Table1[[#This Row],[Returns]]="Y","Quality Checked","")</f>
        <v/>
      </c>
      <c r="U325" t="str">
        <f>VLOOKUP(Table1[[#This Row],[% Sales]],$B$914:$C$918,2)</f>
        <v>Medium Impact</v>
      </c>
    </row>
    <row r="326" spans="1:21" x14ac:dyDescent="0.2">
      <c r="A326" s="15">
        <v>45410</v>
      </c>
      <c r="B326" s="16" t="s">
        <v>21</v>
      </c>
      <c r="C326" s="17">
        <v>43331</v>
      </c>
      <c r="D326" s="16" t="s">
        <v>52</v>
      </c>
      <c r="E326" s="16">
        <v>19</v>
      </c>
      <c r="F326" s="16">
        <v>991.36</v>
      </c>
      <c r="G326" s="16">
        <v>0.1</v>
      </c>
      <c r="H326" s="16" t="s">
        <v>31</v>
      </c>
      <c r="I326" s="16">
        <v>-103.11</v>
      </c>
      <c r="J326" s="16">
        <v>54.1</v>
      </c>
      <c r="K326" s="16">
        <v>19.989999999999998</v>
      </c>
      <c r="L326" s="16" t="s">
        <v>185</v>
      </c>
      <c r="M326" s="16" t="s">
        <v>25</v>
      </c>
      <c r="N326" s="16" t="s">
        <v>26</v>
      </c>
      <c r="O326" s="16" t="s">
        <v>27</v>
      </c>
      <c r="P326" s="16" t="s">
        <v>43</v>
      </c>
      <c r="Q326" s="16" t="s">
        <v>40</v>
      </c>
      <c r="R326" s="17">
        <v>43336</v>
      </c>
      <c r="S326" s="18">
        <f>SUM(F326/$A$907)</f>
        <v>5.6821292818171152E-4</v>
      </c>
      <c r="T326" s="1" t="str">
        <f>IF(Table1[[#This Row],[Returns]]="Y","Quality Checked","")</f>
        <v/>
      </c>
      <c r="U326" t="str">
        <f>VLOOKUP(Table1[[#This Row],[% Sales]],$B$914:$C$918,2)</f>
        <v>Medium Impact</v>
      </c>
    </row>
    <row r="327" spans="1:21" x14ac:dyDescent="0.2">
      <c r="A327" s="15">
        <v>1059</v>
      </c>
      <c r="B327" s="16" t="s">
        <v>21</v>
      </c>
      <c r="C327" s="17">
        <v>43157</v>
      </c>
      <c r="D327" s="16" t="s">
        <v>49</v>
      </c>
      <c r="E327" s="16">
        <v>24</v>
      </c>
      <c r="F327" s="16">
        <v>990.1</v>
      </c>
      <c r="G327" s="16">
        <v>0.03</v>
      </c>
      <c r="H327" s="16" t="s">
        <v>31</v>
      </c>
      <c r="I327" s="16">
        <v>310.22000000000003</v>
      </c>
      <c r="J327" s="16">
        <v>40.98</v>
      </c>
      <c r="K327" s="16">
        <v>7.47</v>
      </c>
      <c r="L327" s="16" t="s">
        <v>68</v>
      </c>
      <c r="M327" s="16" t="s">
        <v>54</v>
      </c>
      <c r="N327" s="16" t="s">
        <v>26</v>
      </c>
      <c r="O327" s="16" t="s">
        <v>27</v>
      </c>
      <c r="P327" s="16" t="s">
        <v>48</v>
      </c>
      <c r="Q327" s="16" t="s">
        <v>40</v>
      </c>
      <c r="R327" s="17">
        <v>43158</v>
      </c>
      <c r="S327" s="18">
        <f>SUM(F327/$A$907)</f>
        <v>5.6749074018793636E-4</v>
      </c>
      <c r="T327" s="1" t="str">
        <f>IF(Table1[[#This Row],[Returns]]="Y","Quality Checked","")</f>
        <v/>
      </c>
      <c r="U327" t="str">
        <f>VLOOKUP(Table1[[#This Row],[% Sales]],$B$914:$C$918,2)</f>
        <v>Medium Impact</v>
      </c>
    </row>
    <row r="328" spans="1:21" x14ac:dyDescent="0.2">
      <c r="A328" s="15">
        <v>17282</v>
      </c>
      <c r="B328" s="16" t="s">
        <v>30</v>
      </c>
      <c r="C328" s="17">
        <v>43422</v>
      </c>
      <c r="D328" s="16" t="s">
        <v>52</v>
      </c>
      <c r="E328" s="16">
        <v>37</v>
      </c>
      <c r="F328" s="16">
        <v>988.42</v>
      </c>
      <c r="G328" s="16">
        <v>0.09</v>
      </c>
      <c r="H328" s="16" t="s">
        <v>31</v>
      </c>
      <c r="I328" s="16">
        <v>253.94</v>
      </c>
      <c r="J328" s="16">
        <v>29.17</v>
      </c>
      <c r="K328" s="16">
        <v>6.27</v>
      </c>
      <c r="L328" s="16" t="s">
        <v>254</v>
      </c>
      <c r="M328" s="16" t="s">
        <v>25</v>
      </c>
      <c r="N328" s="16" t="s">
        <v>37</v>
      </c>
      <c r="O328" s="16" t="s">
        <v>27</v>
      </c>
      <c r="P328" s="16" t="s">
        <v>48</v>
      </c>
      <c r="Q328" s="16" t="s">
        <v>40</v>
      </c>
      <c r="R328" s="17">
        <v>43424</v>
      </c>
      <c r="S328" s="18">
        <f>SUM(F328/$A$907)</f>
        <v>5.6652782286290275E-4</v>
      </c>
      <c r="T328" s="1" t="str">
        <f>IF(Table1[[#This Row],[Returns]]="Y","Quality Checked","")</f>
        <v>Quality Checked</v>
      </c>
      <c r="U328" t="str">
        <f>VLOOKUP(Table1[[#This Row],[% Sales]],$B$914:$C$918,2)</f>
        <v>Medium Impact</v>
      </c>
    </row>
    <row r="329" spans="1:21" x14ac:dyDescent="0.2">
      <c r="A329" s="15">
        <v>27491</v>
      </c>
      <c r="B329" s="16" t="s">
        <v>21</v>
      </c>
      <c r="C329" s="17">
        <v>43199</v>
      </c>
      <c r="D329" s="16" t="s">
        <v>22</v>
      </c>
      <c r="E329" s="16">
        <v>11</v>
      </c>
      <c r="F329" s="16">
        <v>985.01</v>
      </c>
      <c r="G329" s="16">
        <v>0.04</v>
      </c>
      <c r="H329" s="16" t="s">
        <v>31</v>
      </c>
      <c r="I329" s="16">
        <v>186.05</v>
      </c>
      <c r="J329" s="16">
        <v>90.48</v>
      </c>
      <c r="K329" s="16">
        <v>19.989999999999998</v>
      </c>
      <c r="L329" s="16" t="s">
        <v>340</v>
      </c>
      <c r="M329" s="16" t="s">
        <v>25</v>
      </c>
      <c r="N329" s="16" t="s">
        <v>26</v>
      </c>
      <c r="O329" s="16" t="s">
        <v>27</v>
      </c>
      <c r="P329" s="16" t="s">
        <v>51</v>
      </c>
      <c r="Q329" s="16" t="s">
        <v>40</v>
      </c>
      <c r="R329" s="17">
        <v>43201</v>
      </c>
      <c r="S329" s="18">
        <f>SUM(F329/$A$907)</f>
        <v>5.6457332995911436E-4</v>
      </c>
      <c r="T329" s="1" t="str">
        <f>IF(Table1[[#This Row],[Returns]]="Y","Quality Checked","")</f>
        <v/>
      </c>
      <c r="U329" t="str">
        <f>VLOOKUP(Table1[[#This Row],[% Sales]],$B$914:$C$918,2)</f>
        <v>Medium Impact</v>
      </c>
    </row>
    <row r="330" spans="1:21" x14ac:dyDescent="0.2">
      <c r="A330" s="15">
        <v>20166</v>
      </c>
      <c r="B330" s="16" t="s">
        <v>21</v>
      </c>
      <c r="C330" s="17">
        <v>43163</v>
      </c>
      <c r="D330" s="16" t="s">
        <v>52</v>
      </c>
      <c r="E330" s="16">
        <v>6</v>
      </c>
      <c r="F330" s="16">
        <v>973.86199999999997</v>
      </c>
      <c r="G330" s="16">
        <v>0.1</v>
      </c>
      <c r="H330" s="16" t="s">
        <v>31</v>
      </c>
      <c r="I330" s="16">
        <v>-693.33</v>
      </c>
      <c r="J330" s="16">
        <v>205.99</v>
      </c>
      <c r="K330" s="16">
        <v>8.99</v>
      </c>
      <c r="L330" s="16" t="s">
        <v>134</v>
      </c>
      <c r="M330" s="16" t="s">
        <v>25</v>
      </c>
      <c r="N330" s="16" t="s">
        <v>26</v>
      </c>
      <c r="O330" s="16" t="s">
        <v>38</v>
      </c>
      <c r="P330" s="16" t="s">
        <v>39</v>
      </c>
      <c r="Q330" s="16" t="s">
        <v>40</v>
      </c>
      <c r="R330" s="17">
        <v>43167</v>
      </c>
      <c r="S330" s="18">
        <f>SUM(F330/$A$907)</f>
        <v>5.5818368570942736E-4</v>
      </c>
      <c r="T330" s="1" t="str">
        <f>IF(Table1[[#This Row],[Returns]]="Y","Quality Checked","")</f>
        <v/>
      </c>
      <c r="U330" t="str">
        <f>VLOOKUP(Table1[[#This Row],[% Sales]],$B$914:$C$918,2)</f>
        <v>Medium Impact</v>
      </c>
    </row>
    <row r="331" spans="1:21" x14ac:dyDescent="0.2">
      <c r="A331" s="15">
        <v>15111</v>
      </c>
      <c r="B331" s="16" t="s">
        <v>21</v>
      </c>
      <c r="C331" s="17">
        <v>43451</v>
      </c>
      <c r="D331" s="16" t="s">
        <v>22</v>
      </c>
      <c r="E331" s="16">
        <v>13</v>
      </c>
      <c r="F331" s="16">
        <v>970.47</v>
      </c>
      <c r="G331" s="16">
        <v>0.1</v>
      </c>
      <c r="H331" s="16" t="s">
        <v>31</v>
      </c>
      <c r="I331" s="16">
        <v>192.38</v>
      </c>
      <c r="J331" s="16">
        <v>81.319999999999993</v>
      </c>
      <c r="K331" s="16">
        <v>0.99</v>
      </c>
      <c r="L331" s="16" t="s">
        <v>239</v>
      </c>
      <c r="M331" s="16" t="s">
        <v>25</v>
      </c>
      <c r="N331" s="16" t="s">
        <v>26</v>
      </c>
      <c r="O331" s="16" t="s">
        <v>27</v>
      </c>
      <c r="P331" s="16" t="s">
        <v>46</v>
      </c>
      <c r="Q331" s="16" t="s">
        <v>40</v>
      </c>
      <c r="R331" s="17">
        <v>43453</v>
      </c>
      <c r="S331" s="18">
        <f>SUM(F331/$A$907)</f>
        <v>5.562395097769787E-4</v>
      </c>
      <c r="T331" s="1" t="str">
        <f>IF(Table1[[#This Row],[Returns]]="Y","Quality Checked","")</f>
        <v/>
      </c>
      <c r="U331" t="str">
        <f>VLOOKUP(Table1[[#This Row],[% Sales]],$B$914:$C$918,2)</f>
        <v>Medium Impact</v>
      </c>
    </row>
    <row r="332" spans="1:21" x14ac:dyDescent="0.2">
      <c r="A332" s="15">
        <v>25347</v>
      </c>
      <c r="B332" s="16" t="s">
        <v>21</v>
      </c>
      <c r="C332" s="17">
        <v>43263</v>
      </c>
      <c r="D332" s="16" t="s">
        <v>52</v>
      </c>
      <c r="E332" s="16">
        <v>28</v>
      </c>
      <c r="F332" s="16">
        <v>967.27</v>
      </c>
      <c r="G332" s="16">
        <v>7.0000000000000007E-2</v>
      </c>
      <c r="H332" s="16" t="s">
        <v>31</v>
      </c>
      <c r="I332" s="16">
        <v>309.31</v>
      </c>
      <c r="J332" s="16">
        <v>35.44</v>
      </c>
      <c r="K332" s="16">
        <v>7.5</v>
      </c>
      <c r="L332" s="16" t="s">
        <v>326</v>
      </c>
      <c r="M332" s="16" t="s">
        <v>63</v>
      </c>
      <c r="N332" s="16" t="s">
        <v>26</v>
      </c>
      <c r="O332" s="16" t="s">
        <v>27</v>
      </c>
      <c r="P332" s="16" t="s">
        <v>42</v>
      </c>
      <c r="Q332" s="16" t="s">
        <v>40</v>
      </c>
      <c r="R332" s="17">
        <v>43270</v>
      </c>
      <c r="S332" s="18">
        <f>SUM(F332/$A$907)</f>
        <v>5.5440538153881953E-4</v>
      </c>
      <c r="T332" s="1" t="str">
        <f>IF(Table1[[#This Row],[Returns]]="Y","Quality Checked","")</f>
        <v/>
      </c>
      <c r="U332" t="str">
        <f>VLOOKUP(Table1[[#This Row],[% Sales]],$B$914:$C$918,2)</f>
        <v>Medium Impact</v>
      </c>
    </row>
    <row r="333" spans="1:21" x14ac:dyDescent="0.2">
      <c r="A333" s="15">
        <v>44325</v>
      </c>
      <c r="B333" s="16" t="s">
        <v>21</v>
      </c>
      <c r="C333" s="17">
        <v>43141</v>
      </c>
      <c r="D333" s="16" t="s">
        <v>55</v>
      </c>
      <c r="E333" s="16">
        <v>44</v>
      </c>
      <c r="F333" s="16">
        <v>951.33</v>
      </c>
      <c r="G333" s="16">
        <v>1</v>
      </c>
      <c r="H333" s="16" t="s">
        <v>31</v>
      </c>
      <c r="I333" s="16">
        <v>-60.66</v>
      </c>
      <c r="J333" s="16">
        <v>20.28</v>
      </c>
      <c r="K333" s="16">
        <v>14.39</v>
      </c>
      <c r="L333" s="16" t="s">
        <v>415</v>
      </c>
      <c r="M333" s="16" t="s">
        <v>25</v>
      </c>
      <c r="N333" s="16" t="s">
        <v>26</v>
      </c>
      <c r="O333" s="16" t="s">
        <v>32</v>
      </c>
      <c r="P333" s="16" t="s">
        <v>33</v>
      </c>
      <c r="Q333" s="16" t="s">
        <v>40</v>
      </c>
      <c r="R333" s="17">
        <v>43143</v>
      </c>
      <c r="S333" s="18">
        <f>SUM(F333/$A$907)</f>
        <v>5.4526913025248916E-4</v>
      </c>
      <c r="T333" s="1" t="str">
        <f>IF(Table1[[#This Row],[Returns]]="Y","Quality Checked","")</f>
        <v/>
      </c>
      <c r="U333" t="str">
        <f>VLOOKUP(Table1[[#This Row],[% Sales]],$B$914:$C$918,2)</f>
        <v>Medium Impact</v>
      </c>
    </row>
    <row r="334" spans="1:21" x14ac:dyDescent="0.2">
      <c r="A334" s="15">
        <v>28772</v>
      </c>
      <c r="B334" s="16" t="s">
        <v>21</v>
      </c>
      <c r="C334" s="17">
        <v>43137</v>
      </c>
      <c r="D334" s="16" t="s">
        <v>35</v>
      </c>
      <c r="E334" s="16">
        <v>16</v>
      </c>
      <c r="F334" s="16">
        <v>950.46400000000006</v>
      </c>
      <c r="G334" s="16">
        <v>0.02</v>
      </c>
      <c r="H334" s="16" t="s">
        <v>31</v>
      </c>
      <c r="I334" s="16">
        <v>-763.8</v>
      </c>
      <c r="J334" s="16">
        <v>71.37</v>
      </c>
      <c r="K334" s="16">
        <v>69</v>
      </c>
      <c r="L334" s="16" t="s">
        <v>348</v>
      </c>
      <c r="M334" s="16" t="s">
        <v>25</v>
      </c>
      <c r="N334" s="16" t="s">
        <v>45</v>
      </c>
      <c r="O334" s="16" t="s">
        <v>32</v>
      </c>
      <c r="P334" s="16" t="s">
        <v>118</v>
      </c>
      <c r="Q334" s="16" t="s">
        <v>76</v>
      </c>
      <c r="R334" s="17">
        <v>43138</v>
      </c>
      <c r="S334" s="18">
        <f>SUM(F334/$A$907)</f>
        <v>5.4477276929803728E-4</v>
      </c>
      <c r="T334" s="1" t="str">
        <f>IF(Table1[[#This Row],[Returns]]="Y","Quality Checked","")</f>
        <v/>
      </c>
      <c r="U334" t="str">
        <f>VLOOKUP(Table1[[#This Row],[% Sales]],$B$914:$C$918,2)</f>
        <v>Medium Impact</v>
      </c>
    </row>
    <row r="335" spans="1:21" x14ac:dyDescent="0.2">
      <c r="A335" s="15">
        <v>25927</v>
      </c>
      <c r="B335" s="16" t="s">
        <v>21</v>
      </c>
      <c r="C335" s="17">
        <v>43212</v>
      </c>
      <c r="D335" s="16" t="s">
        <v>55</v>
      </c>
      <c r="E335" s="16">
        <v>43</v>
      </c>
      <c r="F335" s="16">
        <v>945.9</v>
      </c>
      <c r="G335" s="16">
        <v>0.08</v>
      </c>
      <c r="H335" s="16" t="s">
        <v>31</v>
      </c>
      <c r="I335" s="16">
        <v>105.7</v>
      </c>
      <c r="J335" s="16">
        <v>22.01</v>
      </c>
      <c r="K335" s="16">
        <v>5.53</v>
      </c>
      <c r="L335" s="16" t="s">
        <v>333</v>
      </c>
      <c r="M335" s="16" t="s">
        <v>63</v>
      </c>
      <c r="N335" s="16" t="s">
        <v>26</v>
      </c>
      <c r="O335" s="16" t="s">
        <v>27</v>
      </c>
      <c r="P335" s="16" t="s">
        <v>28</v>
      </c>
      <c r="Q335" s="16" t="s">
        <v>34</v>
      </c>
      <c r="R335" s="17">
        <v>43214</v>
      </c>
      <c r="S335" s="18">
        <f>SUM(F335/$A$907)</f>
        <v>5.4215684389836278E-4</v>
      </c>
      <c r="T335" s="1" t="str">
        <f>IF(Table1[[#This Row],[Returns]]="Y","Quality Checked","")</f>
        <v/>
      </c>
      <c r="U335" t="str">
        <f>VLOOKUP(Table1[[#This Row],[% Sales]],$B$914:$C$918,2)</f>
        <v>Medium Impact</v>
      </c>
    </row>
    <row r="336" spans="1:21" x14ac:dyDescent="0.2">
      <c r="A336" s="15">
        <v>23844</v>
      </c>
      <c r="B336" s="16" t="s">
        <v>21</v>
      </c>
      <c r="C336" s="17">
        <v>43287</v>
      </c>
      <c r="D336" s="16" t="s">
        <v>22</v>
      </c>
      <c r="E336" s="16">
        <v>42</v>
      </c>
      <c r="F336" s="16">
        <v>937.62</v>
      </c>
      <c r="G336" s="16">
        <v>0.03</v>
      </c>
      <c r="H336" s="16" t="s">
        <v>31</v>
      </c>
      <c r="I336" s="16">
        <v>187.2</v>
      </c>
      <c r="J336" s="16">
        <v>21.78</v>
      </c>
      <c r="K336" s="16">
        <v>5.94</v>
      </c>
      <c r="L336" s="16" t="s">
        <v>162</v>
      </c>
      <c r="M336" s="16" t="s">
        <v>63</v>
      </c>
      <c r="N336" s="16" t="s">
        <v>37</v>
      </c>
      <c r="O336" s="16" t="s">
        <v>27</v>
      </c>
      <c r="P336" s="16" t="s">
        <v>46</v>
      </c>
      <c r="Q336" s="16" t="s">
        <v>74</v>
      </c>
      <c r="R336" s="17">
        <v>43289</v>
      </c>
      <c r="S336" s="18">
        <f>SUM(F336/$A$907)</f>
        <v>5.374110370821259E-4</v>
      </c>
      <c r="T336" s="1" t="str">
        <f>IF(Table1[[#This Row],[Returns]]="Y","Quality Checked","")</f>
        <v/>
      </c>
      <c r="U336" t="str">
        <f>VLOOKUP(Table1[[#This Row],[% Sales]],$B$914:$C$918,2)</f>
        <v>Medium Impact</v>
      </c>
    </row>
    <row r="337" spans="1:21" x14ac:dyDescent="0.2">
      <c r="A337" s="15">
        <v>7776</v>
      </c>
      <c r="B337" s="16" t="s">
        <v>21</v>
      </c>
      <c r="C337" s="17">
        <v>43173</v>
      </c>
      <c r="D337" s="16" t="s">
        <v>55</v>
      </c>
      <c r="E337" s="16">
        <v>6</v>
      </c>
      <c r="F337" s="16">
        <v>934.21600000000001</v>
      </c>
      <c r="G337" s="16">
        <v>0.02</v>
      </c>
      <c r="H337" s="16" t="s">
        <v>56</v>
      </c>
      <c r="I337" s="16">
        <v>-4.34</v>
      </c>
      <c r="J337" s="16">
        <v>179.29</v>
      </c>
      <c r="K337" s="16">
        <v>29.21</v>
      </c>
      <c r="L337" s="16" t="s">
        <v>141</v>
      </c>
      <c r="M337" s="16" t="s">
        <v>25</v>
      </c>
      <c r="N337" s="16" t="s">
        <v>26</v>
      </c>
      <c r="O337" s="16" t="s">
        <v>32</v>
      </c>
      <c r="P337" s="16" t="s">
        <v>118</v>
      </c>
      <c r="Q337" s="16" t="s">
        <v>80</v>
      </c>
      <c r="R337" s="17">
        <v>43173</v>
      </c>
      <c r="S337" s="18">
        <f>SUM(F337/$A$907)</f>
        <v>5.3545998316878408E-4</v>
      </c>
      <c r="T337" s="1" t="str">
        <f>IF(Table1[[#This Row],[Returns]]="Y","Quality Checked","")</f>
        <v/>
      </c>
      <c r="U337" t="str">
        <f>VLOOKUP(Table1[[#This Row],[% Sales]],$B$914:$C$918,2)</f>
        <v>Medium Impact</v>
      </c>
    </row>
    <row r="338" spans="1:21" x14ac:dyDescent="0.2">
      <c r="A338" s="15">
        <v>11335</v>
      </c>
      <c r="B338" s="16" t="s">
        <v>21</v>
      </c>
      <c r="C338" s="17">
        <v>43394</v>
      </c>
      <c r="D338" s="16" t="s">
        <v>35</v>
      </c>
      <c r="E338" s="16">
        <v>8</v>
      </c>
      <c r="F338" s="16">
        <v>922.47</v>
      </c>
      <c r="G338" s="16">
        <v>0.09</v>
      </c>
      <c r="H338" s="16" t="s">
        <v>56</v>
      </c>
      <c r="I338" s="16">
        <v>-13.1</v>
      </c>
      <c r="J338" s="16">
        <v>119.99</v>
      </c>
      <c r="K338" s="16">
        <v>14</v>
      </c>
      <c r="L338" s="16" t="s">
        <v>195</v>
      </c>
      <c r="M338" s="16" t="s">
        <v>25</v>
      </c>
      <c r="N338" s="16" t="s">
        <v>26</v>
      </c>
      <c r="O338" s="16" t="s">
        <v>38</v>
      </c>
      <c r="P338" s="16" t="s">
        <v>58</v>
      </c>
      <c r="Q338" s="16" t="s">
        <v>59</v>
      </c>
      <c r="R338" s="17">
        <v>43396</v>
      </c>
      <c r="S338" s="18">
        <f>SUM(F338/$A$907)</f>
        <v>5.2872758620459116E-4</v>
      </c>
      <c r="T338" s="1" t="str">
        <f>IF(Table1[[#This Row],[Returns]]="Y","Quality Checked","")</f>
        <v/>
      </c>
      <c r="U338" t="str">
        <f>VLOOKUP(Table1[[#This Row],[% Sales]],$B$914:$C$918,2)</f>
        <v>Medium Impact</v>
      </c>
    </row>
    <row r="339" spans="1:21" x14ac:dyDescent="0.2">
      <c r="A339" s="15">
        <v>41282</v>
      </c>
      <c r="B339" s="16" t="s">
        <v>21</v>
      </c>
      <c r="C339" s="17">
        <v>43285</v>
      </c>
      <c r="D339" s="16" t="s">
        <v>55</v>
      </c>
      <c r="E339" s="16">
        <v>39</v>
      </c>
      <c r="F339" s="16">
        <v>916.05</v>
      </c>
      <c r="G339" s="16">
        <v>0.08</v>
      </c>
      <c r="H339" s="16" t="s">
        <v>31</v>
      </c>
      <c r="I339" s="16">
        <v>-21.9</v>
      </c>
      <c r="J339" s="16">
        <v>24.92</v>
      </c>
      <c r="K339" s="16">
        <v>12.98</v>
      </c>
      <c r="L339" s="16" t="s">
        <v>407</v>
      </c>
      <c r="M339" s="16" t="s">
        <v>54</v>
      </c>
      <c r="N339" s="16" t="s">
        <v>64</v>
      </c>
      <c r="O339" s="16" t="s">
        <v>27</v>
      </c>
      <c r="P339" s="16" t="s">
        <v>48</v>
      </c>
      <c r="Q339" s="16" t="s">
        <v>40</v>
      </c>
      <c r="R339" s="17">
        <v>43287</v>
      </c>
      <c r="S339" s="18">
        <f>SUM(F339/$A$907)</f>
        <v>5.2504786642678422E-4</v>
      </c>
      <c r="T339" s="1" t="str">
        <f>IF(Table1[[#This Row],[Returns]]="Y","Quality Checked","")</f>
        <v/>
      </c>
      <c r="U339" t="str">
        <f>VLOOKUP(Table1[[#This Row],[% Sales]],$B$914:$C$918,2)</f>
        <v>Medium Impact</v>
      </c>
    </row>
    <row r="340" spans="1:21" x14ac:dyDescent="0.2">
      <c r="A340" s="15">
        <v>26466</v>
      </c>
      <c r="B340" s="16" t="s">
        <v>21</v>
      </c>
      <c r="C340" s="17">
        <v>43262</v>
      </c>
      <c r="D340" s="16" t="s">
        <v>49</v>
      </c>
      <c r="E340" s="16">
        <v>29</v>
      </c>
      <c r="F340" s="16">
        <v>909.721</v>
      </c>
      <c r="G340" s="16">
        <v>0.01</v>
      </c>
      <c r="H340" s="16" t="s">
        <v>31</v>
      </c>
      <c r="I340" s="16">
        <v>287.99</v>
      </c>
      <c r="J340" s="16">
        <v>35.99</v>
      </c>
      <c r="K340" s="16">
        <v>5.99</v>
      </c>
      <c r="L340" s="16" t="s">
        <v>236</v>
      </c>
      <c r="M340" s="16" t="s">
        <v>25</v>
      </c>
      <c r="N340" s="16" t="s">
        <v>26</v>
      </c>
      <c r="O340" s="16" t="s">
        <v>38</v>
      </c>
      <c r="P340" s="16" t="s">
        <v>39</v>
      </c>
      <c r="Q340" s="16" t="s">
        <v>29</v>
      </c>
      <c r="R340" s="17">
        <v>43263</v>
      </c>
      <c r="S340" s="18">
        <f>SUM(F340/$A$907)</f>
        <v>5.2142030467075009E-4</v>
      </c>
      <c r="T340" s="1" t="str">
        <f>IF(Table1[[#This Row],[Returns]]="Y","Quality Checked","")</f>
        <v/>
      </c>
      <c r="U340" t="str">
        <f>VLOOKUP(Table1[[#This Row],[% Sales]],$B$914:$C$918,2)</f>
        <v>Medium Impact</v>
      </c>
    </row>
    <row r="341" spans="1:21" x14ac:dyDescent="0.2">
      <c r="A341" s="15">
        <v>38087</v>
      </c>
      <c r="B341" s="16" t="s">
        <v>21</v>
      </c>
      <c r="C341" s="17">
        <v>43152</v>
      </c>
      <c r="D341" s="16" t="s">
        <v>49</v>
      </c>
      <c r="E341" s="16">
        <v>18</v>
      </c>
      <c r="F341" s="16">
        <v>901.81</v>
      </c>
      <c r="G341" s="16">
        <v>0.02</v>
      </c>
      <c r="H341" s="16" t="s">
        <v>31</v>
      </c>
      <c r="I341" s="16">
        <v>-76.89</v>
      </c>
      <c r="J341" s="16">
        <v>49.99</v>
      </c>
      <c r="K341" s="16">
        <v>19.989999999999998</v>
      </c>
      <c r="L341" s="16" t="s">
        <v>103</v>
      </c>
      <c r="M341" s="16" t="s">
        <v>63</v>
      </c>
      <c r="N341" s="16" t="s">
        <v>45</v>
      </c>
      <c r="O341" s="16" t="s">
        <v>38</v>
      </c>
      <c r="P341" s="16" t="s">
        <v>89</v>
      </c>
      <c r="Q341" s="16" t="s">
        <v>40</v>
      </c>
      <c r="R341" s="17">
        <v>43152</v>
      </c>
      <c r="S341" s="18">
        <f>SUM(F341/$A$907)</f>
        <v>5.1688599576697595E-4</v>
      </c>
      <c r="T341" s="1" t="str">
        <f>IF(Table1[[#This Row],[Returns]]="Y","Quality Checked","")</f>
        <v/>
      </c>
      <c r="U341" t="str">
        <f>VLOOKUP(Table1[[#This Row],[% Sales]],$B$914:$C$918,2)</f>
        <v>Medium Impact</v>
      </c>
    </row>
    <row r="342" spans="1:21" x14ac:dyDescent="0.2">
      <c r="A342" s="15">
        <v>36706</v>
      </c>
      <c r="B342" s="16" t="s">
        <v>21</v>
      </c>
      <c r="C342" s="17">
        <v>43201</v>
      </c>
      <c r="D342" s="16" t="s">
        <v>22</v>
      </c>
      <c r="E342" s="16">
        <v>47</v>
      </c>
      <c r="F342" s="16">
        <v>887.45</v>
      </c>
      <c r="G342" s="16">
        <v>0.1</v>
      </c>
      <c r="H342" s="16" t="s">
        <v>31</v>
      </c>
      <c r="I342" s="16">
        <v>365.79</v>
      </c>
      <c r="J342" s="16">
        <v>20.98</v>
      </c>
      <c r="K342" s="16">
        <v>1.49</v>
      </c>
      <c r="L342" s="16" t="s">
        <v>386</v>
      </c>
      <c r="M342" s="16" t="s">
        <v>54</v>
      </c>
      <c r="N342" s="16" t="s">
        <v>45</v>
      </c>
      <c r="O342" s="16" t="s">
        <v>27</v>
      </c>
      <c r="P342" s="16" t="s">
        <v>48</v>
      </c>
      <c r="Q342" s="16" t="s">
        <v>40</v>
      </c>
      <c r="R342" s="17">
        <v>43203</v>
      </c>
      <c r="S342" s="18">
        <f>SUM(F342/$A$907)</f>
        <v>5.0865534529823673E-4</v>
      </c>
      <c r="T342" s="1" t="str">
        <f>IF(Table1[[#This Row],[Returns]]="Y","Quality Checked","")</f>
        <v/>
      </c>
      <c r="U342" t="str">
        <f>VLOOKUP(Table1[[#This Row],[% Sales]],$B$914:$C$918,2)</f>
        <v>Medium Impact</v>
      </c>
    </row>
    <row r="343" spans="1:21" x14ac:dyDescent="0.2">
      <c r="A343" s="15">
        <v>23333</v>
      </c>
      <c r="B343" s="16" t="s">
        <v>21</v>
      </c>
      <c r="C343" s="17">
        <v>43317</v>
      </c>
      <c r="D343" s="16" t="s">
        <v>55</v>
      </c>
      <c r="E343" s="16">
        <v>16</v>
      </c>
      <c r="F343" s="16">
        <v>886.89</v>
      </c>
      <c r="G343" s="16">
        <v>0.03</v>
      </c>
      <c r="H343" s="16" t="s">
        <v>31</v>
      </c>
      <c r="I343" s="16">
        <v>-23.83</v>
      </c>
      <c r="J343" s="16">
        <v>65.989999999999995</v>
      </c>
      <c r="K343" s="16">
        <v>8.99</v>
      </c>
      <c r="L343" s="16" t="s">
        <v>200</v>
      </c>
      <c r="M343" s="16" t="s">
        <v>54</v>
      </c>
      <c r="N343" s="16" t="s">
        <v>37</v>
      </c>
      <c r="O343" s="16" t="s">
        <v>38</v>
      </c>
      <c r="P343" s="16" t="s">
        <v>39</v>
      </c>
      <c r="Q343" s="16" t="s">
        <v>40</v>
      </c>
      <c r="R343" s="17">
        <v>43318</v>
      </c>
      <c r="S343" s="18">
        <f>SUM(F343/$A$907)</f>
        <v>5.0833437285655882E-4</v>
      </c>
      <c r="T343" s="1" t="str">
        <f>IF(Table1[[#This Row],[Returns]]="Y","Quality Checked","")</f>
        <v/>
      </c>
      <c r="U343" t="str">
        <f>VLOOKUP(Table1[[#This Row],[% Sales]],$B$914:$C$918,2)</f>
        <v>Medium Impact</v>
      </c>
    </row>
    <row r="344" spans="1:21" x14ac:dyDescent="0.2">
      <c r="A344" s="15">
        <v>5509</v>
      </c>
      <c r="B344" s="16" t="s">
        <v>21</v>
      </c>
      <c r="C344" s="17">
        <v>43197</v>
      </c>
      <c r="D344" s="16" t="s">
        <v>52</v>
      </c>
      <c r="E344" s="16">
        <v>21</v>
      </c>
      <c r="F344" s="16">
        <v>885.23</v>
      </c>
      <c r="G344" s="16">
        <v>0.03</v>
      </c>
      <c r="H344" s="16" t="s">
        <v>31</v>
      </c>
      <c r="I344" s="16">
        <v>78.98</v>
      </c>
      <c r="J344" s="16">
        <v>40.89</v>
      </c>
      <c r="K344" s="16">
        <v>18.98</v>
      </c>
      <c r="L344" s="16" t="s">
        <v>121</v>
      </c>
      <c r="M344" s="16" t="s">
        <v>25</v>
      </c>
      <c r="N344" s="16" t="s">
        <v>37</v>
      </c>
      <c r="O344" s="16" t="s">
        <v>32</v>
      </c>
      <c r="P344" s="16" t="s">
        <v>33</v>
      </c>
      <c r="Q344" s="16" t="s">
        <v>40</v>
      </c>
      <c r="R344" s="17">
        <v>43204</v>
      </c>
      <c r="S344" s="18">
        <f>SUM(F344/$A$907)</f>
        <v>5.073829188330137E-4</v>
      </c>
      <c r="T344" s="1" t="str">
        <f>IF(Table1[[#This Row],[Returns]]="Y","Quality Checked","")</f>
        <v/>
      </c>
      <c r="U344" t="str">
        <f>VLOOKUP(Table1[[#This Row],[% Sales]],$B$914:$C$918,2)</f>
        <v>Medium Impact</v>
      </c>
    </row>
    <row r="345" spans="1:21" x14ac:dyDescent="0.2">
      <c r="A345" s="15">
        <v>13091</v>
      </c>
      <c r="B345" s="16" t="s">
        <v>30</v>
      </c>
      <c r="C345" s="17">
        <v>43419</v>
      </c>
      <c r="D345" s="16" t="s">
        <v>55</v>
      </c>
      <c r="E345" s="16">
        <v>39</v>
      </c>
      <c r="F345" s="16">
        <v>883.15</v>
      </c>
      <c r="G345" s="16">
        <v>0.01</v>
      </c>
      <c r="H345" s="16" t="s">
        <v>31</v>
      </c>
      <c r="I345" s="16">
        <v>-1148.19</v>
      </c>
      <c r="J345" s="16">
        <v>20.34</v>
      </c>
      <c r="K345" s="16">
        <v>35</v>
      </c>
      <c r="L345" s="16" t="s">
        <v>212</v>
      </c>
      <c r="M345" s="16" t="s">
        <v>54</v>
      </c>
      <c r="N345" s="16" t="s">
        <v>26</v>
      </c>
      <c r="O345" s="16" t="s">
        <v>27</v>
      </c>
      <c r="P345" s="16" t="s">
        <v>43</v>
      </c>
      <c r="Q345" s="16" t="s">
        <v>76</v>
      </c>
      <c r="R345" s="17">
        <v>43420</v>
      </c>
      <c r="S345" s="18">
        <f>SUM(F345/$A$907)</f>
        <v>5.0619073547821024E-4</v>
      </c>
      <c r="T345" s="1" t="str">
        <f>IF(Table1[[#This Row],[Returns]]="Y","Quality Checked","")</f>
        <v>Quality Checked</v>
      </c>
      <c r="U345" t="str">
        <f>VLOOKUP(Table1[[#This Row],[% Sales]],$B$914:$C$918,2)</f>
        <v>Medium Impact</v>
      </c>
    </row>
    <row r="346" spans="1:21" x14ac:dyDescent="0.2">
      <c r="A346" s="15">
        <v>8257</v>
      </c>
      <c r="B346" s="16" t="s">
        <v>21</v>
      </c>
      <c r="C346" s="17">
        <v>43181</v>
      </c>
      <c r="D346" s="16" t="s">
        <v>52</v>
      </c>
      <c r="E346" s="16">
        <v>18</v>
      </c>
      <c r="F346" s="16">
        <v>881.32</v>
      </c>
      <c r="G346" s="16">
        <v>0.02</v>
      </c>
      <c r="H346" s="16" t="s">
        <v>31</v>
      </c>
      <c r="I346" s="16">
        <v>373.67</v>
      </c>
      <c r="J346" s="16">
        <v>48.04</v>
      </c>
      <c r="K346" s="16">
        <v>5.09</v>
      </c>
      <c r="L346" s="16" t="s">
        <v>146</v>
      </c>
      <c r="M346" s="16" t="s">
        <v>63</v>
      </c>
      <c r="N346" s="16" t="s">
        <v>64</v>
      </c>
      <c r="O346" s="16" t="s">
        <v>27</v>
      </c>
      <c r="P346" s="16" t="s">
        <v>42</v>
      </c>
      <c r="Q346" s="16" t="s">
        <v>40</v>
      </c>
      <c r="R346" s="17">
        <v>43185</v>
      </c>
      <c r="S346" s="18">
        <f>SUM(F346/$A$907)</f>
        <v>5.0514184339201299E-4</v>
      </c>
      <c r="T346" s="1" t="str">
        <f>IF(Table1[[#This Row],[Returns]]="Y","Quality Checked","")</f>
        <v/>
      </c>
      <c r="U346" t="str">
        <f>VLOOKUP(Table1[[#This Row],[% Sales]],$B$914:$C$918,2)</f>
        <v>Medium Impact</v>
      </c>
    </row>
    <row r="347" spans="1:21" x14ac:dyDescent="0.2">
      <c r="A347" s="15">
        <v>39430</v>
      </c>
      <c r="B347" s="16" t="s">
        <v>21</v>
      </c>
      <c r="C347" s="17">
        <v>43264</v>
      </c>
      <c r="D347" s="16" t="s">
        <v>52</v>
      </c>
      <c r="E347" s="16">
        <v>29</v>
      </c>
      <c r="F347" s="16">
        <v>877.97</v>
      </c>
      <c r="G347" s="16">
        <v>0.03</v>
      </c>
      <c r="H347" s="16" t="s">
        <v>31</v>
      </c>
      <c r="I347" s="16">
        <v>-144.19999999999999</v>
      </c>
      <c r="J347" s="16">
        <v>30.98</v>
      </c>
      <c r="K347" s="16">
        <v>6.5</v>
      </c>
      <c r="L347" s="16" t="s">
        <v>220</v>
      </c>
      <c r="M347" s="16" t="s">
        <v>54</v>
      </c>
      <c r="N347" s="16" t="s">
        <v>26</v>
      </c>
      <c r="O347" s="16" t="s">
        <v>38</v>
      </c>
      <c r="P347" s="16" t="s">
        <v>89</v>
      </c>
      <c r="Q347" s="16" t="s">
        <v>40</v>
      </c>
      <c r="R347" s="17">
        <v>43268</v>
      </c>
      <c r="S347" s="18">
        <f>SUM(F347/$A$907)</f>
        <v>5.0322174039269007E-4</v>
      </c>
      <c r="T347" s="1" t="str">
        <f>IF(Table1[[#This Row],[Returns]]="Y","Quality Checked","")</f>
        <v/>
      </c>
      <c r="U347" t="str">
        <f>VLOOKUP(Table1[[#This Row],[% Sales]],$B$914:$C$918,2)</f>
        <v>Medium Impact</v>
      </c>
    </row>
    <row r="348" spans="1:21" x14ac:dyDescent="0.2">
      <c r="A348" s="15">
        <v>28897</v>
      </c>
      <c r="B348" s="16" t="s">
        <v>21</v>
      </c>
      <c r="C348" s="17">
        <v>43336</v>
      </c>
      <c r="D348" s="16" t="s">
        <v>55</v>
      </c>
      <c r="E348" s="16">
        <v>14</v>
      </c>
      <c r="F348" s="16">
        <v>877.47</v>
      </c>
      <c r="G348" s="16">
        <v>7.0000000000000007E-2</v>
      </c>
      <c r="H348" s="16" t="s">
        <v>31</v>
      </c>
      <c r="I348" s="16">
        <v>151.24</v>
      </c>
      <c r="J348" s="16">
        <v>60.98</v>
      </c>
      <c r="K348" s="16">
        <v>19.989999999999998</v>
      </c>
      <c r="L348" s="16" t="s">
        <v>349</v>
      </c>
      <c r="M348" s="16" t="s">
        <v>54</v>
      </c>
      <c r="N348" s="16" t="s">
        <v>64</v>
      </c>
      <c r="O348" s="16" t="s">
        <v>27</v>
      </c>
      <c r="P348" s="16" t="s">
        <v>51</v>
      </c>
      <c r="Q348" s="16" t="s">
        <v>40</v>
      </c>
      <c r="R348" s="17">
        <v>43338</v>
      </c>
      <c r="S348" s="18">
        <f>SUM(F348/$A$907)</f>
        <v>5.0293515785547775E-4</v>
      </c>
      <c r="T348" s="1" t="str">
        <f>IF(Table1[[#This Row],[Returns]]="Y","Quality Checked","")</f>
        <v/>
      </c>
      <c r="U348" t="str">
        <f>VLOOKUP(Table1[[#This Row],[% Sales]],$B$914:$C$918,2)</f>
        <v>Medium Impact</v>
      </c>
    </row>
    <row r="349" spans="1:21" x14ac:dyDescent="0.2">
      <c r="A349" s="15">
        <v>11302</v>
      </c>
      <c r="B349" s="16" t="s">
        <v>21</v>
      </c>
      <c r="C349" s="17">
        <v>43160</v>
      </c>
      <c r="D349" s="16" t="s">
        <v>52</v>
      </c>
      <c r="E349" s="16">
        <v>10</v>
      </c>
      <c r="F349" s="16">
        <v>866.66</v>
      </c>
      <c r="G349" s="16">
        <v>0.09</v>
      </c>
      <c r="H349" s="16" t="s">
        <v>56</v>
      </c>
      <c r="I349" s="16">
        <v>35.29</v>
      </c>
      <c r="J349" s="16">
        <v>90.97</v>
      </c>
      <c r="K349" s="16">
        <v>14</v>
      </c>
      <c r="L349" s="16" t="s">
        <v>194</v>
      </c>
      <c r="M349" s="16" t="s">
        <v>54</v>
      </c>
      <c r="N349" s="16" t="s">
        <v>37</v>
      </c>
      <c r="O349" s="16" t="s">
        <v>38</v>
      </c>
      <c r="P349" s="16" t="s">
        <v>58</v>
      </c>
      <c r="Q349" s="16" t="s">
        <v>59</v>
      </c>
      <c r="R349" s="17">
        <v>43162</v>
      </c>
      <c r="S349" s="18">
        <f>SUM(F349/$A$907)</f>
        <v>4.9673924340094626E-4</v>
      </c>
      <c r="T349" s="1" t="str">
        <f>IF(Table1[[#This Row],[Returns]]="Y","Quality Checked","")</f>
        <v/>
      </c>
      <c r="U349" t="str">
        <f>VLOOKUP(Table1[[#This Row],[% Sales]],$B$914:$C$918,2)</f>
        <v>Low Local Control Audit</v>
      </c>
    </row>
    <row r="350" spans="1:21" x14ac:dyDescent="0.2">
      <c r="A350" s="15">
        <v>17927</v>
      </c>
      <c r="B350" s="16" t="s">
        <v>21</v>
      </c>
      <c r="C350" s="17">
        <v>43321</v>
      </c>
      <c r="D350" s="16" t="s">
        <v>55</v>
      </c>
      <c r="E350" s="16">
        <v>42</v>
      </c>
      <c r="F350" s="16">
        <v>865.21</v>
      </c>
      <c r="G350" s="16">
        <v>7.0000000000000007E-2</v>
      </c>
      <c r="H350" s="16" t="s">
        <v>31</v>
      </c>
      <c r="I350" s="16">
        <v>-42.1</v>
      </c>
      <c r="J350" s="16">
        <v>20.95</v>
      </c>
      <c r="K350" s="16">
        <v>5.99</v>
      </c>
      <c r="L350" s="16" t="s">
        <v>235</v>
      </c>
      <c r="M350" s="16" t="s">
        <v>25</v>
      </c>
      <c r="N350" s="16" t="s">
        <v>64</v>
      </c>
      <c r="O350" s="16" t="s">
        <v>38</v>
      </c>
      <c r="P350" s="16" t="s">
        <v>89</v>
      </c>
      <c r="Q350" s="16" t="s">
        <v>40</v>
      </c>
      <c r="R350" s="17">
        <v>43322</v>
      </c>
      <c r="S350" s="18">
        <f>SUM(F350/$A$907)</f>
        <v>4.9590815404303038E-4</v>
      </c>
      <c r="T350" s="1" t="str">
        <f>IF(Table1[[#This Row],[Returns]]="Y","Quality Checked","")</f>
        <v/>
      </c>
      <c r="U350" t="str">
        <f>VLOOKUP(Table1[[#This Row],[% Sales]],$B$914:$C$918,2)</f>
        <v>Low Local Control Audit</v>
      </c>
    </row>
    <row r="351" spans="1:21" x14ac:dyDescent="0.2">
      <c r="A351" s="15">
        <v>41153</v>
      </c>
      <c r="B351" s="16" t="s">
        <v>21</v>
      </c>
      <c r="C351" s="17">
        <v>43161</v>
      </c>
      <c r="D351" s="16" t="s">
        <v>55</v>
      </c>
      <c r="E351" s="16">
        <v>29</v>
      </c>
      <c r="F351" s="16">
        <v>862.2</v>
      </c>
      <c r="G351" s="16">
        <v>0.1</v>
      </c>
      <c r="H351" s="16" t="s">
        <v>31</v>
      </c>
      <c r="I351" s="16">
        <v>-45.1</v>
      </c>
      <c r="J351" s="16">
        <v>30.73</v>
      </c>
      <c r="K351" s="16">
        <v>4</v>
      </c>
      <c r="L351" s="16" t="s">
        <v>282</v>
      </c>
      <c r="M351" s="16" t="s">
        <v>166</v>
      </c>
      <c r="N351" s="16" t="s">
        <v>26</v>
      </c>
      <c r="O351" s="16" t="s">
        <v>38</v>
      </c>
      <c r="P351" s="16" t="s">
        <v>89</v>
      </c>
      <c r="Q351" s="16" t="s">
        <v>40</v>
      </c>
      <c r="R351" s="17">
        <v>43162</v>
      </c>
      <c r="S351" s="18">
        <f>SUM(F351/$A$907)</f>
        <v>4.9418292716901194E-4</v>
      </c>
      <c r="T351" s="1" t="str">
        <f>IF(Table1[[#This Row],[Returns]]="Y","Quality Checked","")</f>
        <v/>
      </c>
      <c r="U351" t="str">
        <f>VLOOKUP(Table1[[#This Row],[% Sales]],$B$914:$C$918,2)</f>
        <v>Low Local Control Audit</v>
      </c>
    </row>
    <row r="352" spans="1:21" x14ac:dyDescent="0.2">
      <c r="A352" s="15">
        <v>27460</v>
      </c>
      <c r="B352" s="16" t="s">
        <v>21</v>
      </c>
      <c r="C352" s="17">
        <v>43232</v>
      </c>
      <c r="D352" s="16" t="s">
        <v>22</v>
      </c>
      <c r="E352" s="16">
        <v>7</v>
      </c>
      <c r="F352" s="16">
        <v>855.03</v>
      </c>
      <c r="G352" s="16">
        <v>0.08</v>
      </c>
      <c r="H352" s="16" t="s">
        <v>31</v>
      </c>
      <c r="I352" s="16">
        <v>-1.68</v>
      </c>
      <c r="J352" s="16">
        <v>128.24</v>
      </c>
      <c r="K352" s="16">
        <v>12.65</v>
      </c>
      <c r="L352" s="16" t="s">
        <v>339</v>
      </c>
      <c r="M352" s="16" t="s">
        <v>25</v>
      </c>
      <c r="N352" s="16" t="s">
        <v>26</v>
      </c>
      <c r="O352" s="16" t="s">
        <v>32</v>
      </c>
      <c r="P352" s="16" t="s">
        <v>86</v>
      </c>
      <c r="Q352" s="16" t="s">
        <v>74</v>
      </c>
      <c r="R352" s="17">
        <v>43233</v>
      </c>
      <c r="S352" s="18">
        <f>SUM(F352/$A$907)</f>
        <v>4.9007333358538658E-4</v>
      </c>
      <c r="T352" s="1" t="str">
        <f>IF(Table1[[#This Row],[Returns]]="Y","Quality Checked","")</f>
        <v/>
      </c>
      <c r="U352" t="str">
        <f>VLOOKUP(Table1[[#This Row],[% Sales]],$B$914:$C$918,2)</f>
        <v>Low Local Control Audit</v>
      </c>
    </row>
    <row r="353" spans="1:21" x14ac:dyDescent="0.2">
      <c r="A353" s="15">
        <v>42309</v>
      </c>
      <c r="B353" s="16" t="s">
        <v>21</v>
      </c>
      <c r="C353" s="17">
        <v>43318</v>
      </c>
      <c r="D353" s="16" t="s">
        <v>52</v>
      </c>
      <c r="E353" s="16">
        <v>41</v>
      </c>
      <c r="F353" s="16">
        <v>854.23</v>
      </c>
      <c r="G353" s="16">
        <v>0.01</v>
      </c>
      <c r="H353" s="16" t="s">
        <v>31</v>
      </c>
      <c r="I353" s="16">
        <v>67.14</v>
      </c>
      <c r="J353" s="16">
        <v>20.48</v>
      </c>
      <c r="K353" s="16">
        <v>6.32</v>
      </c>
      <c r="L353" s="16" t="s">
        <v>143</v>
      </c>
      <c r="M353" s="16" t="s">
        <v>25</v>
      </c>
      <c r="N353" s="16" t="s">
        <v>45</v>
      </c>
      <c r="O353" s="16" t="s">
        <v>27</v>
      </c>
      <c r="P353" s="16" t="s">
        <v>46</v>
      </c>
      <c r="Q353" s="16" t="s">
        <v>40</v>
      </c>
      <c r="R353" s="17">
        <v>43320</v>
      </c>
      <c r="S353" s="18">
        <f>SUM(F353/$A$907)</f>
        <v>4.8961480152584676E-4</v>
      </c>
      <c r="T353" s="1" t="str">
        <f>IF(Table1[[#This Row],[Returns]]="Y","Quality Checked","")</f>
        <v/>
      </c>
      <c r="U353" t="str">
        <f>VLOOKUP(Table1[[#This Row],[% Sales]],$B$914:$C$918,2)</f>
        <v>Low Local Control Audit</v>
      </c>
    </row>
    <row r="354" spans="1:21" x14ac:dyDescent="0.2">
      <c r="A354" s="15">
        <v>34177</v>
      </c>
      <c r="B354" s="16" t="s">
        <v>21</v>
      </c>
      <c r="C354" s="17">
        <v>43327</v>
      </c>
      <c r="D354" s="16" t="s">
        <v>35</v>
      </c>
      <c r="E354" s="16">
        <v>50</v>
      </c>
      <c r="F354" s="16">
        <v>853.16200000000003</v>
      </c>
      <c r="G354" s="16">
        <v>0.1</v>
      </c>
      <c r="H354" s="16" t="s">
        <v>31</v>
      </c>
      <c r="I354" s="16">
        <v>-83.95</v>
      </c>
      <c r="J354" s="16">
        <v>20.99</v>
      </c>
      <c r="K354" s="16">
        <v>2.5</v>
      </c>
      <c r="L354" s="16" t="s">
        <v>369</v>
      </c>
      <c r="M354" s="16" t="s">
        <v>166</v>
      </c>
      <c r="N354" s="16" t="s">
        <v>26</v>
      </c>
      <c r="O354" s="16" t="s">
        <v>38</v>
      </c>
      <c r="P354" s="16" t="s">
        <v>39</v>
      </c>
      <c r="Q354" s="16" t="s">
        <v>29</v>
      </c>
      <c r="R354" s="17">
        <v>43328</v>
      </c>
      <c r="S354" s="18">
        <f>SUM(F354/$A$907)</f>
        <v>4.8900266122636109E-4</v>
      </c>
      <c r="T354" s="1" t="str">
        <f>IF(Table1[[#This Row],[Returns]]="Y","Quality Checked","")</f>
        <v/>
      </c>
      <c r="U354" t="str">
        <f>VLOOKUP(Table1[[#This Row],[% Sales]],$B$914:$C$918,2)</f>
        <v>Low Local Control Audit</v>
      </c>
    </row>
    <row r="355" spans="1:21" x14ac:dyDescent="0.2">
      <c r="A355" s="15">
        <v>8709</v>
      </c>
      <c r="B355" s="16" t="s">
        <v>21</v>
      </c>
      <c r="C355" s="17">
        <v>43167</v>
      </c>
      <c r="D355" s="16" t="s">
        <v>35</v>
      </c>
      <c r="E355" s="16">
        <v>11</v>
      </c>
      <c r="F355" s="16">
        <v>851.24</v>
      </c>
      <c r="G355" s="16">
        <v>0.1</v>
      </c>
      <c r="H355" s="16" t="s">
        <v>56</v>
      </c>
      <c r="I355" s="16">
        <v>-149.46</v>
      </c>
      <c r="J355" s="16">
        <v>80.97</v>
      </c>
      <c r="K355" s="16">
        <v>33.6</v>
      </c>
      <c r="L355" s="16" t="s">
        <v>156</v>
      </c>
      <c r="M355" s="16" t="s">
        <v>54</v>
      </c>
      <c r="N355" s="16" t="s">
        <v>37</v>
      </c>
      <c r="O355" s="16" t="s">
        <v>38</v>
      </c>
      <c r="P355" s="16" t="s">
        <v>58</v>
      </c>
      <c r="Q355" s="16" t="s">
        <v>59</v>
      </c>
      <c r="R355" s="17">
        <v>43170</v>
      </c>
      <c r="S355" s="18">
        <f>SUM(F355/$A$907)</f>
        <v>4.8790103795331676E-4</v>
      </c>
      <c r="T355" s="1" t="str">
        <f>IF(Table1[[#This Row],[Returns]]="Y","Quality Checked","")</f>
        <v/>
      </c>
      <c r="U355" t="str">
        <f>VLOOKUP(Table1[[#This Row],[% Sales]],$B$914:$C$918,2)</f>
        <v>Low Local Control Audit</v>
      </c>
    </row>
    <row r="356" spans="1:21" x14ac:dyDescent="0.2">
      <c r="A356" s="15">
        <v>5765</v>
      </c>
      <c r="B356" s="16" t="s">
        <v>21</v>
      </c>
      <c r="C356" s="17">
        <v>43448</v>
      </c>
      <c r="D356" s="16" t="s">
        <v>52</v>
      </c>
      <c r="E356" s="16">
        <v>23</v>
      </c>
      <c r="F356" s="16">
        <v>849.46</v>
      </c>
      <c r="G356" s="16">
        <v>0.04</v>
      </c>
      <c r="H356" s="16" t="s">
        <v>31</v>
      </c>
      <c r="I356" s="16">
        <v>9.06</v>
      </c>
      <c r="J356" s="16">
        <v>35.44</v>
      </c>
      <c r="K356" s="16">
        <v>19.989999999999998</v>
      </c>
      <c r="L356" s="16" t="s">
        <v>24</v>
      </c>
      <c r="M356" s="16" t="s">
        <v>25</v>
      </c>
      <c r="N356" s="16" t="s">
        <v>26</v>
      </c>
      <c r="O356" s="16" t="s">
        <v>27</v>
      </c>
      <c r="P356" s="16" t="s">
        <v>42</v>
      </c>
      <c r="Q356" s="16" t="s">
        <v>40</v>
      </c>
      <c r="R356" s="17">
        <v>43455</v>
      </c>
      <c r="S356" s="18">
        <f>SUM(F356/$A$907)</f>
        <v>4.8688080412084074E-4</v>
      </c>
      <c r="T356" s="1" t="str">
        <f>IF(Table1[[#This Row],[Returns]]="Y","Quality Checked","")</f>
        <v/>
      </c>
      <c r="U356" t="str">
        <f>VLOOKUP(Table1[[#This Row],[% Sales]],$B$914:$C$918,2)</f>
        <v>Low Local Control Audit</v>
      </c>
    </row>
    <row r="357" spans="1:21" x14ac:dyDescent="0.2">
      <c r="A357" s="15">
        <v>17668</v>
      </c>
      <c r="B357" s="16" t="s">
        <v>30</v>
      </c>
      <c r="C357" s="17">
        <v>43429</v>
      </c>
      <c r="D357" s="16" t="s">
        <v>55</v>
      </c>
      <c r="E357" s="16">
        <v>49</v>
      </c>
      <c r="F357" s="16">
        <v>848.92</v>
      </c>
      <c r="G357" s="16">
        <v>0.04</v>
      </c>
      <c r="H357" s="16" t="s">
        <v>31</v>
      </c>
      <c r="I357" s="16">
        <v>296.06</v>
      </c>
      <c r="J357" s="16">
        <v>17.48</v>
      </c>
      <c r="K357" s="16">
        <v>1.99</v>
      </c>
      <c r="L357" s="16" t="s">
        <v>108</v>
      </c>
      <c r="M357" s="16" t="s">
        <v>54</v>
      </c>
      <c r="N357" s="16" t="s">
        <v>26</v>
      </c>
      <c r="O357" s="16" t="s">
        <v>38</v>
      </c>
      <c r="P357" s="16" t="s">
        <v>89</v>
      </c>
      <c r="Q357" s="16" t="s">
        <v>34</v>
      </c>
      <c r="R357" s="17">
        <v>43431</v>
      </c>
      <c r="S357" s="18">
        <f>SUM(F357/$A$907)</f>
        <v>4.8657129498065133E-4</v>
      </c>
      <c r="T357" s="1" t="str">
        <f>IF(Table1[[#This Row],[Returns]]="Y","Quality Checked","")</f>
        <v>Quality Checked</v>
      </c>
      <c r="U357" t="str">
        <f>VLOOKUP(Table1[[#This Row],[% Sales]],$B$914:$C$918,2)</f>
        <v>Low Local Control Audit</v>
      </c>
    </row>
    <row r="358" spans="1:21" x14ac:dyDescent="0.2">
      <c r="A358" s="15">
        <v>43269</v>
      </c>
      <c r="B358" s="16" t="s">
        <v>30</v>
      </c>
      <c r="C358" s="17">
        <v>43200</v>
      </c>
      <c r="D358" s="16" t="s">
        <v>49</v>
      </c>
      <c r="E358" s="16">
        <v>16</v>
      </c>
      <c r="F358" s="16">
        <v>843.15</v>
      </c>
      <c r="G358" s="16">
        <v>0</v>
      </c>
      <c r="H358" s="16" t="s">
        <v>31</v>
      </c>
      <c r="I358" s="16">
        <v>355</v>
      </c>
      <c r="J358" s="16">
        <v>48.91</v>
      </c>
      <c r="K358" s="16">
        <v>5.81</v>
      </c>
      <c r="L358" s="16" t="s">
        <v>147</v>
      </c>
      <c r="M358" s="16" t="s">
        <v>54</v>
      </c>
      <c r="N358" s="16" t="s">
        <v>26</v>
      </c>
      <c r="O358" s="16" t="s">
        <v>27</v>
      </c>
      <c r="P358" s="16" t="s">
        <v>42</v>
      </c>
      <c r="Q358" s="16" t="s">
        <v>40</v>
      </c>
      <c r="R358" s="17">
        <v>43202</v>
      </c>
      <c r="S358" s="18">
        <f>SUM(F358/$A$907)</f>
        <v>4.8326413250122062E-4</v>
      </c>
      <c r="T358" s="1" t="str">
        <f>IF(Table1[[#This Row],[Returns]]="Y","Quality Checked","")</f>
        <v>Quality Checked</v>
      </c>
      <c r="U358" t="str">
        <f>VLOOKUP(Table1[[#This Row],[% Sales]],$B$914:$C$918,2)</f>
        <v>Low Local Control Audit</v>
      </c>
    </row>
    <row r="359" spans="1:21" x14ac:dyDescent="0.2">
      <c r="A359" s="15">
        <v>12224</v>
      </c>
      <c r="B359" s="16" t="s">
        <v>21</v>
      </c>
      <c r="C359" s="17">
        <v>43446</v>
      </c>
      <c r="D359" s="16" t="s">
        <v>35</v>
      </c>
      <c r="E359" s="16">
        <v>29</v>
      </c>
      <c r="F359" s="16">
        <v>842.61350000000004</v>
      </c>
      <c r="G359" s="16">
        <v>0.1</v>
      </c>
      <c r="H359" s="16" t="s">
        <v>31</v>
      </c>
      <c r="I359" s="16">
        <v>-208.43</v>
      </c>
      <c r="J359" s="16">
        <v>35.99</v>
      </c>
      <c r="K359" s="16">
        <v>5</v>
      </c>
      <c r="L359" s="16" t="s">
        <v>205</v>
      </c>
      <c r="M359" s="16" t="s">
        <v>54</v>
      </c>
      <c r="N359" s="16" t="s">
        <v>64</v>
      </c>
      <c r="O359" s="16" t="s">
        <v>38</v>
      </c>
      <c r="P359" s="16" t="s">
        <v>39</v>
      </c>
      <c r="Q359" s="16" t="s">
        <v>29</v>
      </c>
      <c r="R359" s="17">
        <v>43446</v>
      </c>
      <c r="S359" s="18">
        <f>SUM(F359/$A$907)</f>
        <v>4.8295662943879177E-4</v>
      </c>
      <c r="T359" s="1" t="str">
        <f>IF(Table1[[#This Row],[Returns]]="Y","Quality Checked","")</f>
        <v/>
      </c>
      <c r="U359" t="str">
        <f>VLOOKUP(Table1[[#This Row],[% Sales]],$B$914:$C$918,2)</f>
        <v>Low Local Control Audit</v>
      </c>
    </row>
    <row r="360" spans="1:21" x14ac:dyDescent="0.2">
      <c r="A360" s="15">
        <v>1313</v>
      </c>
      <c r="B360" s="16" t="s">
        <v>21</v>
      </c>
      <c r="C360" s="17">
        <v>43355</v>
      </c>
      <c r="D360" s="16" t="s">
        <v>49</v>
      </c>
      <c r="E360" s="16">
        <v>34</v>
      </c>
      <c r="F360" s="16">
        <v>840.07</v>
      </c>
      <c r="G360" s="16">
        <v>0</v>
      </c>
      <c r="H360" s="16" t="s">
        <v>31</v>
      </c>
      <c r="I360" s="16">
        <v>-83.75</v>
      </c>
      <c r="J360" s="16">
        <v>22.84</v>
      </c>
      <c r="K360" s="16">
        <v>16.920000000000002</v>
      </c>
      <c r="L360" s="16" t="s">
        <v>77</v>
      </c>
      <c r="M360" s="16" t="s">
        <v>63</v>
      </c>
      <c r="N360" s="16" t="s">
        <v>37</v>
      </c>
      <c r="O360" s="16" t="s">
        <v>27</v>
      </c>
      <c r="P360" s="16" t="s">
        <v>42</v>
      </c>
      <c r="Q360" s="16" t="s">
        <v>40</v>
      </c>
      <c r="R360" s="17">
        <v>43357</v>
      </c>
      <c r="S360" s="18">
        <f>SUM(F360/$A$907)</f>
        <v>4.8149878407199246E-4</v>
      </c>
      <c r="T360" s="1" t="str">
        <f>IF(Table1[[#This Row],[Returns]]="Y","Quality Checked","")</f>
        <v/>
      </c>
      <c r="U360" t="str">
        <f>VLOOKUP(Table1[[#This Row],[% Sales]],$B$914:$C$918,2)</f>
        <v>Low Local Control Audit</v>
      </c>
    </row>
    <row r="361" spans="1:21" x14ac:dyDescent="0.2">
      <c r="A361" s="15">
        <v>10528</v>
      </c>
      <c r="B361" s="16" t="s">
        <v>21</v>
      </c>
      <c r="C361" s="17">
        <v>43356</v>
      </c>
      <c r="D361" s="16" t="s">
        <v>55</v>
      </c>
      <c r="E361" s="16">
        <v>47</v>
      </c>
      <c r="F361" s="16">
        <v>838.4</v>
      </c>
      <c r="G361" s="16">
        <v>0.02</v>
      </c>
      <c r="H361" s="16" t="s">
        <v>23</v>
      </c>
      <c r="I361" s="16">
        <v>-132.91</v>
      </c>
      <c r="J361" s="16">
        <v>17.7</v>
      </c>
      <c r="K361" s="16">
        <v>9.4700000000000006</v>
      </c>
      <c r="L361" s="16" t="s">
        <v>185</v>
      </c>
      <c r="M361" s="16" t="s">
        <v>25</v>
      </c>
      <c r="N361" s="16" t="s">
        <v>26</v>
      </c>
      <c r="O361" s="16" t="s">
        <v>27</v>
      </c>
      <c r="P361" s="16" t="s">
        <v>43</v>
      </c>
      <c r="Q361" s="16" t="s">
        <v>40</v>
      </c>
      <c r="R361" s="17">
        <v>43358</v>
      </c>
      <c r="S361" s="18">
        <f>SUM(F361/$A$907)</f>
        <v>4.805415983977031E-4</v>
      </c>
      <c r="T361" s="1" t="str">
        <f>IF(Table1[[#This Row],[Returns]]="Y","Quality Checked","")</f>
        <v/>
      </c>
      <c r="U361" t="str">
        <f>VLOOKUP(Table1[[#This Row],[% Sales]],$B$914:$C$918,2)</f>
        <v>Low Local Control Audit</v>
      </c>
    </row>
    <row r="362" spans="1:21" x14ac:dyDescent="0.2">
      <c r="A362" s="15">
        <v>39717</v>
      </c>
      <c r="B362" s="16" t="s">
        <v>21</v>
      </c>
      <c r="C362" s="17">
        <v>43432</v>
      </c>
      <c r="D362" s="16" t="s">
        <v>35</v>
      </c>
      <c r="E362" s="16">
        <v>20</v>
      </c>
      <c r="F362" s="16">
        <v>835.48</v>
      </c>
      <c r="G362" s="16">
        <v>0.06</v>
      </c>
      <c r="H362" s="16" t="s">
        <v>31</v>
      </c>
      <c r="I362" s="16">
        <v>-58.13</v>
      </c>
      <c r="J362" s="16">
        <v>43.57</v>
      </c>
      <c r="K362" s="16">
        <v>16.36</v>
      </c>
      <c r="L362" s="16" t="s">
        <v>399</v>
      </c>
      <c r="M362" s="16" t="s">
        <v>25</v>
      </c>
      <c r="N362" s="16" t="s">
        <v>26</v>
      </c>
      <c r="O362" s="16" t="s">
        <v>27</v>
      </c>
      <c r="P362" s="16" t="s">
        <v>43</v>
      </c>
      <c r="Q362" s="16" t="s">
        <v>40</v>
      </c>
      <c r="R362" s="17">
        <v>43434</v>
      </c>
      <c r="S362" s="18">
        <f>SUM(F362/$A$907)</f>
        <v>4.7886795638038288E-4</v>
      </c>
      <c r="T362" s="1" t="str">
        <f>IF(Table1[[#This Row],[Returns]]="Y","Quality Checked","")</f>
        <v/>
      </c>
      <c r="U362" t="str">
        <f>VLOOKUP(Table1[[#This Row],[% Sales]],$B$914:$C$918,2)</f>
        <v>Low Local Control Audit</v>
      </c>
    </row>
    <row r="363" spans="1:21" x14ac:dyDescent="0.2">
      <c r="A363" s="15">
        <v>8295</v>
      </c>
      <c r="B363" s="16" t="s">
        <v>21</v>
      </c>
      <c r="C363" s="17">
        <v>43191</v>
      </c>
      <c r="D363" s="16" t="s">
        <v>35</v>
      </c>
      <c r="E363" s="16">
        <v>30</v>
      </c>
      <c r="F363" s="16">
        <v>835.15049999999997</v>
      </c>
      <c r="G363" s="16">
        <v>0.09</v>
      </c>
      <c r="H363" s="16" t="s">
        <v>31</v>
      </c>
      <c r="I363" s="16">
        <v>158.18</v>
      </c>
      <c r="J363" s="16">
        <v>35.99</v>
      </c>
      <c r="K363" s="16">
        <v>1.1000000000000001</v>
      </c>
      <c r="L363" s="16" t="s">
        <v>149</v>
      </c>
      <c r="M363" s="16" t="s">
        <v>63</v>
      </c>
      <c r="N363" s="16" t="s">
        <v>64</v>
      </c>
      <c r="O363" s="16" t="s">
        <v>38</v>
      </c>
      <c r="P363" s="16" t="s">
        <v>39</v>
      </c>
      <c r="Q363" s="16" t="s">
        <v>40</v>
      </c>
      <c r="R363" s="17">
        <v>43193</v>
      </c>
      <c r="S363" s="18">
        <f>SUM(F363/$A$907)</f>
        <v>4.7867909848835986E-4</v>
      </c>
      <c r="T363" s="1" t="str">
        <f>IF(Table1[[#This Row],[Returns]]="Y","Quality Checked","")</f>
        <v/>
      </c>
      <c r="U363" t="str">
        <f>VLOOKUP(Table1[[#This Row],[% Sales]],$B$914:$C$918,2)</f>
        <v>Low Local Control Audit</v>
      </c>
    </row>
    <row r="364" spans="1:21" x14ac:dyDescent="0.2">
      <c r="A364" s="15">
        <v>22147</v>
      </c>
      <c r="B364" s="16" t="s">
        <v>21</v>
      </c>
      <c r="C364" s="17">
        <v>43116</v>
      </c>
      <c r="D364" s="16" t="s">
        <v>52</v>
      </c>
      <c r="E364" s="16">
        <v>37</v>
      </c>
      <c r="F364" s="16">
        <v>832.14</v>
      </c>
      <c r="G364" s="16">
        <v>0.04</v>
      </c>
      <c r="H364" s="16" t="s">
        <v>31</v>
      </c>
      <c r="I364" s="16">
        <v>175.07</v>
      </c>
      <c r="J364" s="16">
        <v>22.72</v>
      </c>
      <c r="K364" s="16">
        <v>8.99</v>
      </c>
      <c r="L364" s="16" t="s">
        <v>115</v>
      </c>
      <c r="M364" s="16" t="s">
        <v>25</v>
      </c>
      <c r="N364" s="16" t="s">
        <v>26</v>
      </c>
      <c r="O364" s="16" t="s">
        <v>32</v>
      </c>
      <c r="P364" s="16" t="s">
        <v>33</v>
      </c>
      <c r="Q364" s="16" t="s">
        <v>34</v>
      </c>
      <c r="R364" s="17">
        <v>43120</v>
      </c>
      <c r="S364" s="18">
        <f>SUM(F364/$A$907)</f>
        <v>4.7695358503180421E-4</v>
      </c>
      <c r="T364" s="1" t="str">
        <f>IF(Table1[[#This Row],[Returns]]="Y","Quality Checked","")</f>
        <v/>
      </c>
      <c r="U364" t="str">
        <f>VLOOKUP(Table1[[#This Row],[% Sales]],$B$914:$C$918,2)</f>
        <v>Low Local Control Audit</v>
      </c>
    </row>
    <row r="365" spans="1:21" x14ac:dyDescent="0.2">
      <c r="A365" s="15">
        <v>28675</v>
      </c>
      <c r="B365" s="16" t="s">
        <v>21</v>
      </c>
      <c r="C365" s="17">
        <v>43381</v>
      </c>
      <c r="D365" s="16" t="s">
        <v>49</v>
      </c>
      <c r="E365" s="16">
        <v>15</v>
      </c>
      <c r="F365" s="16">
        <v>822.84249999999997</v>
      </c>
      <c r="G365" s="16">
        <v>0.1</v>
      </c>
      <c r="H365" s="16" t="s">
        <v>31</v>
      </c>
      <c r="I365" s="16">
        <v>4.3899999999999997</v>
      </c>
      <c r="J365" s="16">
        <v>65.989999999999995</v>
      </c>
      <c r="K365" s="16">
        <v>5.92</v>
      </c>
      <c r="L365" s="16" t="s">
        <v>341</v>
      </c>
      <c r="M365" s="16" t="s">
        <v>166</v>
      </c>
      <c r="N365" s="16" t="s">
        <v>64</v>
      </c>
      <c r="O365" s="16" t="s">
        <v>38</v>
      </c>
      <c r="P365" s="16" t="s">
        <v>39</v>
      </c>
      <c r="Q365" s="16" t="s">
        <v>40</v>
      </c>
      <c r="R365" s="17">
        <v>43382</v>
      </c>
      <c r="S365" s="18">
        <f>SUM(F365/$A$907)</f>
        <v>4.7162458275234017E-4</v>
      </c>
      <c r="T365" s="1" t="str">
        <f>IF(Table1[[#This Row],[Returns]]="Y","Quality Checked","")</f>
        <v/>
      </c>
      <c r="U365" t="str">
        <f>VLOOKUP(Table1[[#This Row],[% Sales]],$B$914:$C$918,2)</f>
        <v>Low Local Control Audit</v>
      </c>
    </row>
    <row r="366" spans="1:21" x14ac:dyDescent="0.2">
      <c r="A366" s="15">
        <v>10437</v>
      </c>
      <c r="B366" s="16" t="s">
        <v>21</v>
      </c>
      <c r="C366" s="17">
        <v>43330</v>
      </c>
      <c r="D366" s="16" t="s">
        <v>49</v>
      </c>
      <c r="E366" s="16">
        <v>50</v>
      </c>
      <c r="F366" s="16">
        <v>820.52</v>
      </c>
      <c r="G366" s="16">
        <v>0.01</v>
      </c>
      <c r="H366" s="16" t="s">
        <v>31</v>
      </c>
      <c r="I366" s="16">
        <v>-191.22</v>
      </c>
      <c r="J366" s="16">
        <v>15.99</v>
      </c>
      <c r="K366" s="16">
        <v>13.18</v>
      </c>
      <c r="L366" s="16" t="s">
        <v>184</v>
      </c>
      <c r="M366" s="16" t="s">
        <v>166</v>
      </c>
      <c r="N366" s="16" t="s">
        <v>26</v>
      </c>
      <c r="O366" s="16" t="s">
        <v>27</v>
      </c>
      <c r="P366" s="16" t="s">
        <v>48</v>
      </c>
      <c r="Q366" s="16" t="s">
        <v>40</v>
      </c>
      <c r="R366" s="17">
        <v>43332</v>
      </c>
      <c r="S366" s="18">
        <f>SUM(F366/$A$907)</f>
        <v>4.7029340686698871E-4</v>
      </c>
      <c r="T366" s="1" t="str">
        <f>IF(Table1[[#This Row],[Returns]]="Y","Quality Checked","")</f>
        <v/>
      </c>
      <c r="U366" t="str">
        <f>VLOOKUP(Table1[[#This Row],[% Sales]],$B$914:$C$918,2)</f>
        <v>Low Local Control Audit</v>
      </c>
    </row>
    <row r="367" spans="1:21" x14ac:dyDescent="0.2">
      <c r="A367" s="15">
        <v>3397</v>
      </c>
      <c r="B367" s="16" t="s">
        <v>21</v>
      </c>
      <c r="C367" s="17">
        <v>43273</v>
      </c>
      <c r="D367" s="16" t="s">
        <v>55</v>
      </c>
      <c r="E367" s="16">
        <v>43</v>
      </c>
      <c r="F367" s="16">
        <v>815.89</v>
      </c>
      <c r="G367" s="16">
        <v>0.1</v>
      </c>
      <c r="H367" s="16" t="s">
        <v>31</v>
      </c>
      <c r="I367" s="16">
        <v>-20.25</v>
      </c>
      <c r="J367" s="16">
        <v>19.98</v>
      </c>
      <c r="K367" s="16">
        <v>4</v>
      </c>
      <c r="L367" s="16" t="s">
        <v>100</v>
      </c>
      <c r="M367" s="16" t="s">
        <v>63</v>
      </c>
      <c r="N367" s="16" t="s">
        <v>64</v>
      </c>
      <c r="O367" s="16" t="s">
        <v>38</v>
      </c>
      <c r="P367" s="16" t="s">
        <v>89</v>
      </c>
      <c r="Q367" s="16" t="s">
        <v>40</v>
      </c>
      <c r="R367" s="17">
        <v>43275</v>
      </c>
      <c r="S367" s="18">
        <f>SUM(F367/$A$907)</f>
        <v>4.6763965257240215E-4</v>
      </c>
      <c r="T367" s="1" t="str">
        <f>IF(Table1[[#This Row],[Returns]]="Y","Quality Checked","")</f>
        <v/>
      </c>
      <c r="U367" t="str">
        <f>VLOOKUP(Table1[[#This Row],[% Sales]],$B$914:$C$918,2)</f>
        <v>Low Local Control Audit</v>
      </c>
    </row>
    <row r="368" spans="1:21" x14ac:dyDescent="0.2">
      <c r="A368" s="15">
        <v>28486</v>
      </c>
      <c r="B368" s="16" t="s">
        <v>21</v>
      </c>
      <c r="C368" s="17">
        <v>43338</v>
      </c>
      <c r="D368" s="16" t="s">
        <v>35</v>
      </c>
      <c r="E368" s="16">
        <v>2</v>
      </c>
      <c r="F368" s="16">
        <v>811.13</v>
      </c>
      <c r="G368" s="16">
        <v>0.08</v>
      </c>
      <c r="H368" s="16" t="s">
        <v>31</v>
      </c>
      <c r="I368" s="16">
        <v>-517.47</v>
      </c>
      <c r="J368" s="16">
        <v>415.88</v>
      </c>
      <c r="K368" s="16">
        <v>11.37</v>
      </c>
      <c r="L368" s="16" t="s">
        <v>347</v>
      </c>
      <c r="M368" s="16" t="s">
        <v>166</v>
      </c>
      <c r="N368" s="16" t="s">
        <v>26</v>
      </c>
      <c r="O368" s="16" t="s">
        <v>27</v>
      </c>
      <c r="P368" s="16" t="s">
        <v>43</v>
      </c>
      <c r="Q368" s="16" t="s">
        <v>40</v>
      </c>
      <c r="R368" s="17">
        <v>43339</v>
      </c>
      <c r="S368" s="18">
        <f>SUM(F368/$A$907)</f>
        <v>4.6491138681814038E-4</v>
      </c>
      <c r="T368" s="1" t="str">
        <f>IF(Table1[[#This Row],[Returns]]="Y","Quality Checked","")</f>
        <v/>
      </c>
      <c r="U368" t="str">
        <f>VLOOKUP(Table1[[#This Row],[% Sales]],$B$914:$C$918,2)</f>
        <v>Low Local Control Audit</v>
      </c>
    </row>
    <row r="369" spans="1:21" x14ac:dyDescent="0.2">
      <c r="A369" s="15">
        <v>38503</v>
      </c>
      <c r="B369" s="16" t="s">
        <v>21</v>
      </c>
      <c r="C369" s="17">
        <v>43225</v>
      </c>
      <c r="D369" s="16" t="s">
        <v>52</v>
      </c>
      <c r="E369" s="16">
        <v>32</v>
      </c>
      <c r="F369" s="16">
        <v>796.03</v>
      </c>
      <c r="G369" s="16">
        <v>0.05</v>
      </c>
      <c r="H369" s="16" t="s">
        <v>56</v>
      </c>
      <c r="I369" s="16">
        <v>-133.71</v>
      </c>
      <c r="J369" s="16">
        <v>23.99</v>
      </c>
      <c r="K369" s="16">
        <v>15.68</v>
      </c>
      <c r="L369" s="16" t="s">
        <v>182</v>
      </c>
      <c r="M369" s="16" t="s">
        <v>54</v>
      </c>
      <c r="N369" s="16" t="s">
        <v>26</v>
      </c>
      <c r="O369" s="16" t="s">
        <v>32</v>
      </c>
      <c r="P369" s="16" t="s">
        <v>33</v>
      </c>
      <c r="Q369" s="16" t="s">
        <v>59</v>
      </c>
      <c r="R369" s="17">
        <v>43229</v>
      </c>
      <c r="S369" s="18">
        <f>SUM(F369/$A$907)</f>
        <v>4.5625659419432676E-4</v>
      </c>
      <c r="T369" s="1" t="str">
        <f>IF(Table1[[#This Row],[Returns]]="Y","Quality Checked","")</f>
        <v/>
      </c>
      <c r="U369" t="str">
        <f>VLOOKUP(Table1[[#This Row],[% Sales]],$B$914:$C$918,2)</f>
        <v>Low Local Control Audit</v>
      </c>
    </row>
    <row r="370" spans="1:21" x14ac:dyDescent="0.2">
      <c r="A370" s="15">
        <v>31364</v>
      </c>
      <c r="B370" s="16" t="s">
        <v>21</v>
      </c>
      <c r="C370" s="17">
        <v>43221</v>
      </c>
      <c r="D370" s="16" t="s">
        <v>22</v>
      </c>
      <c r="E370" s="16">
        <v>2</v>
      </c>
      <c r="F370" s="16">
        <v>789.01</v>
      </c>
      <c r="G370" s="16">
        <v>7.0000000000000007E-2</v>
      </c>
      <c r="H370" s="16" t="s">
        <v>31</v>
      </c>
      <c r="I370" s="16">
        <v>-539.59</v>
      </c>
      <c r="J370" s="16">
        <v>415.88</v>
      </c>
      <c r="K370" s="16">
        <v>11.37</v>
      </c>
      <c r="L370" s="16" t="s">
        <v>360</v>
      </c>
      <c r="M370" s="16" t="s">
        <v>166</v>
      </c>
      <c r="N370" s="16" t="s">
        <v>26</v>
      </c>
      <c r="O370" s="16" t="s">
        <v>27</v>
      </c>
      <c r="P370" s="16" t="s">
        <v>43</v>
      </c>
      <c r="Q370" s="16" t="s">
        <v>40</v>
      </c>
      <c r="R370" s="17">
        <v>43221</v>
      </c>
      <c r="S370" s="18">
        <f>SUM(F370/$A$907)</f>
        <v>4.5223297537186509E-4</v>
      </c>
      <c r="T370" s="1" t="str">
        <f>IF(Table1[[#This Row],[Returns]]="Y","Quality Checked","")</f>
        <v/>
      </c>
      <c r="U370" t="str">
        <f>VLOOKUP(Table1[[#This Row],[% Sales]],$B$914:$C$918,2)</f>
        <v>Low Local Control Audit</v>
      </c>
    </row>
    <row r="371" spans="1:21" x14ac:dyDescent="0.2">
      <c r="A371" s="15">
        <v>2816</v>
      </c>
      <c r="B371" s="16" t="s">
        <v>21</v>
      </c>
      <c r="C371" s="17">
        <v>43362</v>
      </c>
      <c r="D371" s="16" t="s">
        <v>35</v>
      </c>
      <c r="E371" s="16">
        <v>35</v>
      </c>
      <c r="F371" s="16">
        <v>787.56</v>
      </c>
      <c r="G371" s="16">
        <v>0</v>
      </c>
      <c r="H371" s="16" t="s">
        <v>31</v>
      </c>
      <c r="I371" s="16">
        <v>220.04</v>
      </c>
      <c r="J371" s="16">
        <v>21.98</v>
      </c>
      <c r="K371" s="16">
        <v>2.87</v>
      </c>
      <c r="L371" s="16" t="s">
        <v>92</v>
      </c>
      <c r="M371" s="16" t="s">
        <v>25</v>
      </c>
      <c r="N371" s="16" t="s">
        <v>26</v>
      </c>
      <c r="O371" s="16" t="s">
        <v>27</v>
      </c>
      <c r="P371" s="16" t="s">
        <v>28</v>
      </c>
      <c r="Q371" s="16" t="s">
        <v>34</v>
      </c>
      <c r="R371" s="17">
        <v>43363</v>
      </c>
      <c r="S371" s="18">
        <f>SUM(F371/$A$907)</f>
        <v>4.514018860139492E-4</v>
      </c>
      <c r="T371" s="1" t="str">
        <f>IF(Table1[[#This Row],[Returns]]="Y","Quality Checked","")</f>
        <v/>
      </c>
      <c r="U371" t="str">
        <f>VLOOKUP(Table1[[#This Row],[% Sales]],$B$914:$C$918,2)</f>
        <v>Low Local Control Audit</v>
      </c>
    </row>
    <row r="372" spans="1:21" x14ac:dyDescent="0.2">
      <c r="A372" s="15">
        <v>21442</v>
      </c>
      <c r="B372" s="16" t="s">
        <v>21</v>
      </c>
      <c r="C372" s="17">
        <v>43459</v>
      </c>
      <c r="D372" s="16" t="s">
        <v>52</v>
      </c>
      <c r="E372" s="16">
        <v>48</v>
      </c>
      <c r="F372" s="16">
        <v>782.93</v>
      </c>
      <c r="G372" s="16">
        <v>0.03</v>
      </c>
      <c r="H372" s="16" t="s">
        <v>31</v>
      </c>
      <c r="I372" s="16">
        <v>401.07</v>
      </c>
      <c r="J372" s="16">
        <v>15.57</v>
      </c>
      <c r="K372" s="16">
        <v>1.39</v>
      </c>
      <c r="L372" s="16" t="s">
        <v>298</v>
      </c>
      <c r="M372" s="16" t="s">
        <v>25</v>
      </c>
      <c r="N372" s="16" t="s">
        <v>64</v>
      </c>
      <c r="O372" s="16" t="s">
        <v>27</v>
      </c>
      <c r="P372" s="16" t="s">
        <v>51</v>
      </c>
      <c r="Q372" s="16" t="s">
        <v>40</v>
      </c>
      <c r="R372" s="17">
        <v>42005</v>
      </c>
      <c r="S372" s="18">
        <f>SUM(F372/$A$907)</f>
        <v>4.4874813171936264E-4</v>
      </c>
      <c r="T372" s="1" t="str">
        <f>IF(Table1[[#This Row],[Returns]]="Y","Quality Checked","")</f>
        <v/>
      </c>
      <c r="U372" t="str">
        <f>VLOOKUP(Table1[[#This Row],[% Sales]],$B$914:$C$918,2)</f>
        <v>Low Local Control Audit</v>
      </c>
    </row>
    <row r="373" spans="1:21" x14ac:dyDescent="0.2">
      <c r="A373" s="15">
        <v>27111</v>
      </c>
      <c r="B373" s="16" t="s">
        <v>21</v>
      </c>
      <c r="C373" s="17">
        <v>43170</v>
      </c>
      <c r="D373" s="16" t="s">
        <v>35</v>
      </c>
      <c r="E373" s="16">
        <v>44</v>
      </c>
      <c r="F373" s="16">
        <v>774.05250000000001</v>
      </c>
      <c r="G373" s="16">
        <v>0.08</v>
      </c>
      <c r="H373" s="16" t="s">
        <v>23</v>
      </c>
      <c r="I373" s="16">
        <v>-96.34</v>
      </c>
      <c r="J373" s="16">
        <v>20.99</v>
      </c>
      <c r="K373" s="16">
        <v>3.3</v>
      </c>
      <c r="L373" s="16" t="s">
        <v>337</v>
      </c>
      <c r="M373" s="16" t="s">
        <v>166</v>
      </c>
      <c r="N373" s="16" t="s">
        <v>37</v>
      </c>
      <c r="O373" s="16" t="s">
        <v>38</v>
      </c>
      <c r="P373" s="16" t="s">
        <v>39</v>
      </c>
      <c r="Q373" s="16" t="s">
        <v>34</v>
      </c>
      <c r="R373" s="17">
        <v>43170</v>
      </c>
      <c r="S373" s="18">
        <f>SUM(F373/$A$907)</f>
        <v>4.4365985877115705E-4</v>
      </c>
      <c r="T373" s="1" t="str">
        <f>IF(Table1[[#This Row],[Returns]]="Y","Quality Checked","")</f>
        <v/>
      </c>
      <c r="U373" t="str">
        <f>VLOOKUP(Table1[[#This Row],[% Sales]],$B$914:$C$918,2)</f>
        <v>Low Local Control Audit</v>
      </c>
    </row>
    <row r="374" spans="1:21" x14ac:dyDescent="0.2">
      <c r="A374" s="15">
        <v>8295</v>
      </c>
      <c r="B374" s="16" t="s">
        <v>21</v>
      </c>
      <c r="C374" s="17">
        <v>43191</v>
      </c>
      <c r="D374" s="16" t="s">
        <v>35</v>
      </c>
      <c r="E374" s="16">
        <v>7</v>
      </c>
      <c r="F374" s="16">
        <v>771.83399999999995</v>
      </c>
      <c r="G374" s="16">
        <v>0.01</v>
      </c>
      <c r="H374" s="16" t="s">
        <v>31</v>
      </c>
      <c r="I374" s="16">
        <v>-295.43</v>
      </c>
      <c r="J374" s="16">
        <v>125.99</v>
      </c>
      <c r="K374" s="16">
        <v>2.5</v>
      </c>
      <c r="L374" s="16" t="s">
        <v>149</v>
      </c>
      <c r="M374" s="16" t="s">
        <v>63</v>
      </c>
      <c r="N374" s="16" t="s">
        <v>64</v>
      </c>
      <c r="O374" s="16" t="s">
        <v>38</v>
      </c>
      <c r="P374" s="16" t="s">
        <v>39</v>
      </c>
      <c r="Q374" s="16" t="s">
        <v>40</v>
      </c>
      <c r="R374" s="17">
        <v>43192</v>
      </c>
      <c r="S374" s="18">
        <f>SUM(F374/$A$907)</f>
        <v>4.4238829205354573E-4</v>
      </c>
      <c r="T374" s="1" t="str">
        <f>IF(Table1[[#This Row],[Returns]]="Y","Quality Checked","")</f>
        <v/>
      </c>
      <c r="U374" t="str">
        <f>VLOOKUP(Table1[[#This Row],[% Sales]],$B$914:$C$918,2)</f>
        <v>Low Local Control Audit</v>
      </c>
    </row>
    <row r="375" spans="1:21" x14ac:dyDescent="0.2">
      <c r="A375" s="15">
        <v>13313</v>
      </c>
      <c r="B375" s="16" t="s">
        <v>21</v>
      </c>
      <c r="C375" s="17">
        <v>43297</v>
      </c>
      <c r="D375" s="16" t="s">
        <v>22</v>
      </c>
      <c r="E375" s="16">
        <v>22</v>
      </c>
      <c r="F375" s="16">
        <v>755.6</v>
      </c>
      <c r="G375" s="16">
        <v>0.05</v>
      </c>
      <c r="H375" s="16" t="s">
        <v>31</v>
      </c>
      <c r="I375" s="16">
        <v>223.44</v>
      </c>
      <c r="J375" s="16">
        <v>35.44</v>
      </c>
      <c r="K375" s="16">
        <v>7.5</v>
      </c>
      <c r="L375" s="16" t="s">
        <v>215</v>
      </c>
      <c r="M375" s="16" t="s">
        <v>54</v>
      </c>
      <c r="N375" s="16" t="s">
        <v>37</v>
      </c>
      <c r="O375" s="16" t="s">
        <v>27</v>
      </c>
      <c r="P375" s="16" t="s">
        <v>42</v>
      </c>
      <c r="Q375" s="16" t="s">
        <v>40</v>
      </c>
      <c r="R375" s="17">
        <v>43299</v>
      </c>
      <c r="S375" s="18">
        <f>SUM(F375/$A$907)</f>
        <v>4.3308353023533455E-4</v>
      </c>
      <c r="T375" s="1" t="str">
        <f>IF(Table1[[#This Row],[Returns]]="Y","Quality Checked","")</f>
        <v/>
      </c>
      <c r="U375" t="str">
        <f>VLOOKUP(Table1[[#This Row],[% Sales]],$B$914:$C$918,2)</f>
        <v>Low Local Control Audit</v>
      </c>
    </row>
    <row r="376" spans="1:21" x14ac:dyDescent="0.2">
      <c r="A376" s="15">
        <v>30016</v>
      </c>
      <c r="B376" s="16" t="s">
        <v>21</v>
      </c>
      <c r="C376" s="17">
        <v>43103</v>
      </c>
      <c r="D376" s="16" t="s">
        <v>49</v>
      </c>
      <c r="E376" s="16">
        <v>8</v>
      </c>
      <c r="F376" s="16">
        <v>754.65549999999996</v>
      </c>
      <c r="G376" s="16">
        <v>0.01</v>
      </c>
      <c r="H376" s="16" t="s">
        <v>31</v>
      </c>
      <c r="I376" s="16">
        <v>-212.55</v>
      </c>
      <c r="J376" s="16">
        <v>110.99</v>
      </c>
      <c r="K376" s="16">
        <v>2.5</v>
      </c>
      <c r="L376" s="16" t="s">
        <v>295</v>
      </c>
      <c r="M376" s="16" t="s">
        <v>54</v>
      </c>
      <c r="N376" s="16" t="s">
        <v>26</v>
      </c>
      <c r="O376" s="16" t="s">
        <v>38</v>
      </c>
      <c r="P376" s="16" t="s">
        <v>39</v>
      </c>
      <c r="Q376" s="16" t="s">
        <v>40</v>
      </c>
      <c r="R376" s="17">
        <v>43106</v>
      </c>
      <c r="S376" s="18">
        <f>SUM(F376/$A$907)</f>
        <v>4.3254217582254034E-4</v>
      </c>
      <c r="T376" s="1" t="str">
        <f>IF(Table1[[#This Row],[Returns]]="Y","Quality Checked","")</f>
        <v/>
      </c>
      <c r="U376" t="str">
        <f>VLOOKUP(Table1[[#This Row],[% Sales]],$B$914:$C$918,2)</f>
        <v>Low Local Control Audit</v>
      </c>
    </row>
    <row r="377" spans="1:21" x14ac:dyDescent="0.2">
      <c r="A377" s="15">
        <v>39908</v>
      </c>
      <c r="B377" s="16" t="s">
        <v>21</v>
      </c>
      <c r="C377" s="17">
        <v>43230</v>
      </c>
      <c r="D377" s="16" t="s">
        <v>52</v>
      </c>
      <c r="E377" s="16">
        <v>23</v>
      </c>
      <c r="F377" s="16">
        <v>753.75</v>
      </c>
      <c r="G377" s="16">
        <v>0.1</v>
      </c>
      <c r="H377" s="16" t="s">
        <v>31</v>
      </c>
      <c r="I377" s="16">
        <v>31.17</v>
      </c>
      <c r="J377" s="16">
        <v>34.99</v>
      </c>
      <c r="K377" s="16">
        <v>7.73</v>
      </c>
      <c r="L377" s="16" t="s">
        <v>116</v>
      </c>
      <c r="M377" s="16" t="s">
        <v>25</v>
      </c>
      <c r="N377" s="16" t="s">
        <v>37</v>
      </c>
      <c r="O377" s="16" t="s">
        <v>27</v>
      </c>
      <c r="P377" s="16" t="s">
        <v>28</v>
      </c>
      <c r="Q377" s="16" t="s">
        <v>40</v>
      </c>
      <c r="R377" s="17">
        <v>43232</v>
      </c>
      <c r="S377" s="18">
        <f>SUM(F377/$A$907)</f>
        <v>4.3202317484764875E-4</v>
      </c>
      <c r="T377" s="1" t="str">
        <f>IF(Table1[[#This Row],[Returns]]="Y","Quality Checked","")</f>
        <v/>
      </c>
      <c r="U377" t="str">
        <f>VLOOKUP(Table1[[#This Row],[% Sales]],$B$914:$C$918,2)</f>
        <v>Low Local Control Audit</v>
      </c>
    </row>
    <row r="378" spans="1:21" x14ac:dyDescent="0.2">
      <c r="A378" s="15">
        <v>20261</v>
      </c>
      <c r="B378" s="16" t="s">
        <v>21</v>
      </c>
      <c r="C378" s="17">
        <v>43240</v>
      </c>
      <c r="D378" s="16" t="s">
        <v>55</v>
      </c>
      <c r="E378" s="16">
        <v>25</v>
      </c>
      <c r="F378" s="16">
        <v>751.52</v>
      </c>
      <c r="G378" s="16">
        <v>0.09</v>
      </c>
      <c r="H378" s="16" t="s">
        <v>23</v>
      </c>
      <c r="I378" s="16">
        <v>67.11</v>
      </c>
      <c r="J378" s="16">
        <v>31.74</v>
      </c>
      <c r="K378" s="16">
        <v>12.62</v>
      </c>
      <c r="L378" s="16" t="s">
        <v>65</v>
      </c>
      <c r="M378" s="16" t="s">
        <v>54</v>
      </c>
      <c r="N378" s="16" t="s">
        <v>45</v>
      </c>
      <c r="O378" s="16" t="s">
        <v>27</v>
      </c>
      <c r="P378" s="16" t="s">
        <v>48</v>
      </c>
      <c r="Q378" s="16" t="s">
        <v>40</v>
      </c>
      <c r="R378" s="17">
        <v>43240</v>
      </c>
      <c r="S378" s="18">
        <f>SUM(F378/$A$907)</f>
        <v>4.3074501673168153E-4</v>
      </c>
      <c r="T378" s="1" t="str">
        <f>IF(Table1[[#This Row],[Returns]]="Y","Quality Checked","")</f>
        <v/>
      </c>
      <c r="U378" t="str">
        <f>VLOOKUP(Table1[[#This Row],[% Sales]],$B$914:$C$918,2)</f>
        <v>Low Local Control Audit</v>
      </c>
    </row>
    <row r="379" spans="1:21" x14ac:dyDescent="0.2">
      <c r="A379" s="15">
        <v>14785</v>
      </c>
      <c r="B379" s="16" t="s">
        <v>21</v>
      </c>
      <c r="C379" s="17">
        <v>43382</v>
      </c>
      <c r="D379" s="16" t="s">
        <v>35</v>
      </c>
      <c r="E379" s="16">
        <v>25</v>
      </c>
      <c r="F379" s="16">
        <v>744.12</v>
      </c>
      <c r="G379" s="16">
        <v>0.02</v>
      </c>
      <c r="H379" s="16" t="s">
        <v>31</v>
      </c>
      <c r="I379" s="16">
        <v>146.51</v>
      </c>
      <c r="J379" s="16">
        <v>28.15</v>
      </c>
      <c r="K379" s="16">
        <v>6.17</v>
      </c>
      <c r="L379" s="16" t="s">
        <v>233</v>
      </c>
      <c r="M379" s="16" t="s">
        <v>25</v>
      </c>
      <c r="N379" s="16" t="s">
        <v>64</v>
      </c>
      <c r="O379" s="16" t="s">
        <v>27</v>
      </c>
      <c r="P379" s="16" t="s">
        <v>28</v>
      </c>
      <c r="Q379" s="16" t="s">
        <v>34</v>
      </c>
      <c r="R379" s="17">
        <v>43383</v>
      </c>
      <c r="S379" s="18">
        <f>SUM(F379/$A$907)</f>
        <v>4.265035951809385E-4</v>
      </c>
      <c r="T379" s="1" t="str">
        <f>IF(Table1[[#This Row],[Returns]]="Y","Quality Checked","")</f>
        <v/>
      </c>
      <c r="U379" t="str">
        <f>VLOOKUP(Table1[[#This Row],[% Sales]],$B$914:$C$918,2)</f>
        <v>Low Local Control Audit</v>
      </c>
    </row>
    <row r="380" spans="1:21" x14ac:dyDescent="0.2">
      <c r="A380" s="15">
        <v>15139</v>
      </c>
      <c r="B380" s="16" t="s">
        <v>21</v>
      </c>
      <c r="C380" s="17">
        <v>43423</v>
      </c>
      <c r="D380" s="16" t="s">
        <v>35</v>
      </c>
      <c r="E380" s="16">
        <v>33</v>
      </c>
      <c r="F380" s="16">
        <v>744.12</v>
      </c>
      <c r="G380" s="16">
        <v>0.01</v>
      </c>
      <c r="H380" s="16" t="s">
        <v>56</v>
      </c>
      <c r="I380" s="16">
        <v>-1163.21</v>
      </c>
      <c r="J380" s="16">
        <v>20.98</v>
      </c>
      <c r="K380" s="16">
        <v>45</v>
      </c>
      <c r="L380" s="16" t="s">
        <v>120</v>
      </c>
      <c r="M380" s="16" t="s">
        <v>63</v>
      </c>
      <c r="N380" s="16" t="s">
        <v>26</v>
      </c>
      <c r="O380" s="16" t="s">
        <v>27</v>
      </c>
      <c r="P380" s="16" t="s">
        <v>43</v>
      </c>
      <c r="Q380" s="16" t="s">
        <v>59</v>
      </c>
      <c r="R380" s="17">
        <v>43423</v>
      </c>
      <c r="S380" s="18">
        <f>SUM(F380/$A$907)</f>
        <v>4.265035951809385E-4</v>
      </c>
      <c r="T380" s="1" t="str">
        <f>IF(Table1[[#This Row],[Returns]]="Y","Quality Checked","")</f>
        <v/>
      </c>
      <c r="U380" t="str">
        <f>VLOOKUP(Table1[[#This Row],[% Sales]],$B$914:$C$918,2)</f>
        <v>Low Local Control Audit</v>
      </c>
    </row>
    <row r="381" spans="1:21" x14ac:dyDescent="0.2">
      <c r="A381" s="15">
        <v>23076</v>
      </c>
      <c r="B381" s="16" t="s">
        <v>30</v>
      </c>
      <c r="C381" s="17">
        <v>43247</v>
      </c>
      <c r="D381" s="16" t="s">
        <v>49</v>
      </c>
      <c r="E381" s="16">
        <v>50</v>
      </c>
      <c r="F381" s="16">
        <v>742.21</v>
      </c>
      <c r="G381" s="16">
        <v>0.03</v>
      </c>
      <c r="H381" s="16" t="s">
        <v>31</v>
      </c>
      <c r="I381" s="16">
        <v>122.21</v>
      </c>
      <c r="J381" s="16">
        <v>14.2</v>
      </c>
      <c r="K381" s="16">
        <v>5.3</v>
      </c>
      <c r="L381" s="16" t="s">
        <v>223</v>
      </c>
      <c r="M381" s="16" t="s">
        <v>63</v>
      </c>
      <c r="N381" s="16" t="s">
        <v>26</v>
      </c>
      <c r="O381" s="16" t="s">
        <v>32</v>
      </c>
      <c r="P381" s="16" t="s">
        <v>33</v>
      </c>
      <c r="Q381" s="16" t="s">
        <v>29</v>
      </c>
      <c r="R381" s="17">
        <v>43248</v>
      </c>
      <c r="S381" s="18">
        <f>SUM(F381/$A$907)</f>
        <v>4.2540884988878723E-4</v>
      </c>
      <c r="T381" s="1" t="str">
        <f>IF(Table1[[#This Row],[Returns]]="Y","Quality Checked","")</f>
        <v>Quality Checked</v>
      </c>
      <c r="U381" t="str">
        <f>VLOOKUP(Table1[[#This Row],[% Sales]],$B$914:$C$918,2)</f>
        <v>Low Local Control Audit</v>
      </c>
    </row>
    <row r="382" spans="1:21" x14ac:dyDescent="0.2">
      <c r="A382" s="15">
        <v>37254</v>
      </c>
      <c r="B382" s="16" t="s">
        <v>21</v>
      </c>
      <c r="C382" s="17">
        <v>43361</v>
      </c>
      <c r="D382" s="16" t="s">
        <v>35</v>
      </c>
      <c r="E382" s="16">
        <v>28</v>
      </c>
      <c r="F382" s="16">
        <v>739.94</v>
      </c>
      <c r="G382" s="16">
        <v>0.01</v>
      </c>
      <c r="H382" s="16" t="s">
        <v>31</v>
      </c>
      <c r="I382" s="16">
        <v>370.23</v>
      </c>
      <c r="J382" s="16">
        <v>26.17</v>
      </c>
      <c r="K382" s="16">
        <v>1.39</v>
      </c>
      <c r="L382" s="16" t="s">
        <v>374</v>
      </c>
      <c r="M382" s="16" t="s">
        <v>54</v>
      </c>
      <c r="N382" s="16" t="s">
        <v>64</v>
      </c>
      <c r="O382" s="16" t="s">
        <v>27</v>
      </c>
      <c r="P382" s="16" t="s">
        <v>51</v>
      </c>
      <c r="Q382" s="16" t="s">
        <v>40</v>
      </c>
      <c r="R382" s="17">
        <v>43362</v>
      </c>
      <c r="S382" s="18">
        <f>SUM(F382/$A$907)</f>
        <v>4.2410776516984308E-4</v>
      </c>
      <c r="T382" s="1" t="str">
        <f>IF(Table1[[#This Row],[Returns]]="Y","Quality Checked","")</f>
        <v/>
      </c>
      <c r="U382" t="str">
        <f>VLOOKUP(Table1[[#This Row],[% Sales]],$B$914:$C$918,2)</f>
        <v>Low Local Control Audit</v>
      </c>
    </row>
    <row r="383" spans="1:21" x14ac:dyDescent="0.2">
      <c r="A383" s="15">
        <v>18919</v>
      </c>
      <c r="B383" s="16" t="s">
        <v>30</v>
      </c>
      <c r="C383" s="17">
        <v>43279</v>
      </c>
      <c r="D383" s="16" t="s">
        <v>52</v>
      </c>
      <c r="E383" s="16">
        <v>39</v>
      </c>
      <c r="F383" s="16">
        <v>739.28</v>
      </c>
      <c r="G383" s="16">
        <v>0</v>
      </c>
      <c r="H383" s="16" t="s">
        <v>31</v>
      </c>
      <c r="I383" s="16">
        <v>43.97</v>
      </c>
      <c r="J383" s="16">
        <v>17.52</v>
      </c>
      <c r="K383" s="16">
        <v>8.17</v>
      </c>
      <c r="L383" s="16" t="s">
        <v>269</v>
      </c>
      <c r="M383" s="16" t="s">
        <v>25</v>
      </c>
      <c r="N383" s="16" t="s">
        <v>37</v>
      </c>
      <c r="O383" s="16" t="s">
        <v>27</v>
      </c>
      <c r="P383" s="16" t="s">
        <v>46</v>
      </c>
      <c r="Q383" s="16" t="s">
        <v>74</v>
      </c>
      <c r="R383" s="17">
        <v>43284</v>
      </c>
      <c r="S383" s="18">
        <f>SUM(F383/$A$907)</f>
        <v>4.2372947622072271E-4</v>
      </c>
      <c r="T383" s="1" t="str">
        <f>IF(Table1[[#This Row],[Returns]]="Y","Quality Checked","")</f>
        <v>Quality Checked</v>
      </c>
      <c r="U383" t="str">
        <f>VLOOKUP(Table1[[#This Row],[% Sales]],$B$914:$C$918,2)</f>
        <v>Low Local Control Audit</v>
      </c>
    </row>
    <row r="384" spans="1:21" x14ac:dyDescent="0.2">
      <c r="A384" s="15">
        <v>33220</v>
      </c>
      <c r="B384" s="16" t="s">
        <v>21</v>
      </c>
      <c r="C384" s="17">
        <v>43205</v>
      </c>
      <c r="D384" s="16" t="s">
        <v>22</v>
      </c>
      <c r="E384" s="16">
        <v>40</v>
      </c>
      <c r="F384" s="16">
        <v>736.96</v>
      </c>
      <c r="G384" s="16">
        <v>0.1</v>
      </c>
      <c r="H384" s="16" t="s">
        <v>31</v>
      </c>
      <c r="I384" s="16">
        <v>-34.29</v>
      </c>
      <c r="J384" s="16">
        <v>19.98</v>
      </c>
      <c r="K384" s="16">
        <v>10.49</v>
      </c>
      <c r="L384" s="16" t="s">
        <v>237</v>
      </c>
      <c r="M384" s="16" t="s">
        <v>25</v>
      </c>
      <c r="N384" s="16" t="s">
        <v>64</v>
      </c>
      <c r="O384" s="16" t="s">
        <v>32</v>
      </c>
      <c r="P384" s="16" t="s">
        <v>33</v>
      </c>
      <c r="Q384" s="16" t="s">
        <v>40</v>
      </c>
      <c r="R384" s="17">
        <v>43208</v>
      </c>
      <c r="S384" s="18">
        <f>SUM(F384/$A$907)</f>
        <v>4.2239973324805738E-4</v>
      </c>
      <c r="T384" s="1" t="str">
        <f>IF(Table1[[#This Row],[Returns]]="Y","Quality Checked","")</f>
        <v/>
      </c>
      <c r="U384" t="str">
        <f>VLOOKUP(Table1[[#This Row],[% Sales]],$B$914:$C$918,2)</f>
        <v>Low Local Control Audit</v>
      </c>
    </row>
    <row r="385" spans="1:21" x14ac:dyDescent="0.2">
      <c r="A385" s="15">
        <v>30567</v>
      </c>
      <c r="B385" s="16" t="s">
        <v>21</v>
      </c>
      <c r="C385" s="17">
        <v>43114</v>
      </c>
      <c r="D385" s="16" t="s">
        <v>22</v>
      </c>
      <c r="E385" s="16">
        <v>8</v>
      </c>
      <c r="F385" s="16">
        <v>733.55</v>
      </c>
      <c r="G385" s="16">
        <v>7.0000000000000007E-2</v>
      </c>
      <c r="H385" s="16" t="s">
        <v>31</v>
      </c>
      <c r="I385" s="16">
        <v>103.13</v>
      </c>
      <c r="J385" s="16">
        <v>90.48</v>
      </c>
      <c r="K385" s="16">
        <v>19.989999999999998</v>
      </c>
      <c r="L385" s="16" t="s">
        <v>191</v>
      </c>
      <c r="M385" s="16" t="s">
        <v>25</v>
      </c>
      <c r="N385" s="16" t="s">
        <v>45</v>
      </c>
      <c r="O385" s="16" t="s">
        <v>27</v>
      </c>
      <c r="P385" s="16" t="s">
        <v>51</v>
      </c>
      <c r="Q385" s="16" t="s">
        <v>40</v>
      </c>
      <c r="R385" s="17">
        <v>43115</v>
      </c>
      <c r="S385" s="18">
        <f>SUM(F385/$A$907)</f>
        <v>4.2044524034426893E-4</v>
      </c>
      <c r="T385" s="1" t="str">
        <f>IF(Table1[[#This Row],[Returns]]="Y","Quality Checked","")</f>
        <v/>
      </c>
      <c r="U385" t="str">
        <f>VLOOKUP(Table1[[#This Row],[% Sales]],$B$914:$C$918,2)</f>
        <v>Low Local Control Audit</v>
      </c>
    </row>
    <row r="386" spans="1:21" x14ac:dyDescent="0.2">
      <c r="A386" s="15">
        <v>17408</v>
      </c>
      <c r="B386" s="16" t="s">
        <v>21</v>
      </c>
      <c r="C386" s="17">
        <v>43247</v>
      </c>
      <c r="D386" s="16" t="s">
        <v>22</v>
      </c>
      <c r="E386" s="16">
        <v>41</v>
      </c>
      <c r="F386" s="16">
        <v>728.12699999999995</v>
      </c>
      <c r="G386" s="16">
        <v>0.02</v>
      </c>
      <c r="H386" s="16" t="s">
        <v>31</v>
      </c>
      <c r="I386" s="16">
        <v>49.79</v>
      </c>
      <c r="J386" s="16">
        <v>20.99</v>
      </c>
      <c r="K386" s="16">
        <v>4.8099999999999996</v>
      </c>
      <c r="L386" s="16" t="s">
        <v>255</v>
      </c>
      <c r="M386" s="16" t="s">
        <v>63</v>
      </c>
      <c r="N386" s="16" t="s">
        <v>26</v>
      </c>
      <c r="O386" s="16" t="s">
        <v>38</v>
      </c>
      <c r="P386" s="16" t="s">
        <v>39</v>
      </c>
      <c r="Q386" s="16" t="s">
        <v>74</v>
      </c>
      <c r="R386" s="17">
        <v>43249</v>
      </c>
      <c r="S386" s="18">
        <f>SUM(F386/$A$907)</f>
        <v>4.1733696614566356E-4</v>
      </c>
      <c r="T386" s="1" t="str">
        <f>IF(Table1[[#This Row],[Returns]]="Y","Quality Checked","")</f>
        <v/>
      </c>
      <c r="U386" t="str">
        <f>VLOOKUP(Table1[[#This Row],[% Sales]],$B$914:$C$918,2)</f>
        <v>Low Local Control Audit</v>
      </c>
    </row>
    <row r="387" spans="1:21" x14ac:dyDescent="0.2">
      <c r="A387" s="15">
        <v>37987</v>
      </c>
      <c r="B387" s="16" t="s">
        <v>21</v>
      </c>
      <c r="C387" s="17">
        <v>43284</v>
      </c>
      <c r="D387" s="16" t="s">
        <v>35</v>
      </c>
      <c r="E387" s="16">
        <v>5</v>
      </c>
      <c r="F387" s="16">
        <v>708.87</v>
      </c>
      <c r="G387" s="16">
        <v>0.05</v>
      </c>
      <c r="H387" s="16" t="s">
        <v>56</v>
      </c>
      <c r="I387" s="16">
        <v>-270.85000000000002</v>
      </c>
      <c r="J387" s="16">
        <v>146.34</v>
      </c>
      <c r="K387" s="16">
        <v>43.75</v>
      </c>
      <c r="L387" s="16" t="s">
        <v>396</v>
      </c>
      <c r="M387" s="16" t="s">
        <v>25</v>
      </c>
      <c r="N387" s="16" t="s">
        <v>26</v>
      </c>
      <c r="O387" s="16" t="s">
        <v>32</v>
      </c>
      <c r="P387" s="16" t="s">
        <v>118</v>
      </c>
      <c r="Q387" s="16" t="s">
        <v>80</v>
      </c>
      <c r="R387" s="17">
        <v>43285</v>
      </c>
      <c r="S387" s="18">
        <f>SUM(F387/$A$907)</f>
        <v>4.0629952630746635E-4</v>
      </c>
      <c r="T387" s="1" t="str">
        <f>IF(Table1[[#This Row],[Returns]]="Y","Quality Checked","")</f>
        <v/>
      </c>
      <c r="U387" t="str">
        <f>VLOOKUP(Table1[[#This Row],[% Sales]],$B$914:$C$918,2)</f>
        <v>Low Local Control Audit</v>
      </c>
    </row>
    <row r="388" spans="1:21" x14ac:dyDescent="0.2">
      <c r="A388" s="15">
        <v>24199</v>
      </c>
      <c r="B388" s="16" t="s">
        <v>21</v>
      </c>
      <c r="C388" s="17">
        <v>43267</v>
      </c>
      <c r="D388" s="16" t="s">
        <v>49</v>
      </c>
      <c r="E388" s="16">
        <v>16</v>
      </c>
      <c r="F388" s="16">
        <v>706.53</v>
      </c>
      <c r="G388" s="16">
        <v>0</v>
      </c>
      <c r="H388" s="16" t="s">
        <v>31</v>
      </c>
      <c r="I388" s="16">
        <v>-314.42</v>
      </c>
      <c r="J388" s="16">
        <v>40.479999999999997</v>
      </c>
      <c r="K388" s="16">
        <v>19.989999999999998</v>
      </c>
      <c r="L388" s="16" t="s">
        <v>321</v>
      </c>
      <c r="M388" s="16" t="s">
        <v>25</v>
      </c>
      <c r="N388" s="16" t="s">
        <v>45</v>
      </c>
      <c r="O388" s="16" t="s">
        <v>38</v>
      </c>
      <c r="P388" s="16" t="s">
        <v>89</v>
      </c>
      <c r="Q388" s="16" t="s">
        <v>40</v>
      </c>
      <c r="R388" s="17">
        <v>43268</v>
      </c>
      <c r="S388" s="18">
        <f>SUM(F388/$A$907)</f>
        <v>4.0495832003331243E-4</v>
      </c>
      <c r="T388" s="1" t="str">
        <f>IF(Table1[[#This Row],[Returns]]="Y","Quality Checked","")</f>
        <v/>
      </c>
      <c r="U388" t="str">
        <f>VLOOKUP(Table1[[#This Row],[% Sales]],$B$914:$C$918,2)</f>
        <v>Low Local Control Audit</v>
      </c>
    </row>
    <row r="389" spans="1:21" x14ac:dyDescent="0.2">
      <c r="A389" s="15">
        <v>28772</v>
      </c>
      <c r="B389" s="16" t="s">
        <v>21</v>
      </c>
      <c r="C389" s="17">
        <v>43137</v>
      </c>
      <c r="D389" s="16" t="s">
        <v>35</v>
      </c>
      <c r="E389" s="16">
        <v>4</v>
      </c>
      <c r="F389" s="16">
        <v>705.68700000000001</v>
      </c>
      <c r="G389" s="16">
        <v>0.03</v>
      </c>
      <c r="H389" s="16" t="s">
        <v>23</v>
      </c>
      <c r="I389" s="16">
        <v>-803.08</v>
      </c>
      <c r="J389" s="16">
        <v>205.99</v>
      </c>
      <c r="K389" s="16">
        <v>8.99</v>
      </c>
      <c r="L389" s="16" t="s">
        <v>348</v>
      </c>
      <c r="M389" s="16" t="s">
        <v>25</v>
      </c>
      <c r="N389" s="16" t="s">
        <v>45</v>
      </c>
      <c r="O389" s="16" t="s">
        <v>38</v>
      </c>
      <c r="P389" s="16" t="s">
        <v>39</v>
      </c>
      <c r="Q389" s="16" t="s">
        <v>40</v>
      </c>
      <c r="R389" s="17">
        <v>43139</v>
      </c>
      <c r="S389" s="18">
        <f>SUM(F389/$A$907)</f>
        <v>4.0447514187557239E-4</v>
      </c>
      <c r="T389" s="1" t="str">
        <f>IF(Table1[[#This Row],[Returns]]="Y","Quality Checked","")</f>
        <v/>
      </c>
      <c r="U389" t="str">
        <f>VLOOKUP(Table1[[#This Row],[% Sales]],$B$914:$C$918,2)</f>
        <v>Low Local Control Audit</v>
      </c>
    </row>
    <row r="390" spans="1:21" x14ac:dyDescent="0.2">
      <c r="A390" s="15">
        <v>40354</v>
      </c>
      <c r="B390" s="16" t="s">
        <v>30</v>
      </c>
      <c r="C390" s="17">
        <v>43103</v>
      </c>
      <c r="D390" s="16" t="s">
        <v>35</v>
      </c>
      <c r="E390" s="16">
        <v>4</v>
      </c>
      <c r="F390" s="16">
        <v>698</v>
      </c>
      <c r="G390" s="16">
        <v>0.09</v>
      </c>
      <c r="H390" s="16" t="s">
        <v>56</v>
      </c>
      <c r="I390" s="16">
        <v>-93.16</v>
      </c>
      <c r="J390" s="16">
        <v>212.6</v>
      </c>
      <c r="K390" s="16">
        <v>52.2</v>
      </c>
      <c r="L390" s="16" t="s">
        <v>296</v>
      </c>
      <c r="M390" s="16" t="s">
        <v>63</v>
      </c>
      <c r="N390" s="16" t="s">
        <v>37</v>
      </c>
      <c r="O390" s="16" t="s">
        <v>32</v>
      </c>
      <c r="P390" s="16" t="s">
        <v>118</v>
      </c>
      <c r="Q390" s="16" t="s">
        <v>80</v>
      </c>
      <c r="R390" s="17">
        <v>43104</v>
      </c>
      <c r="S390" s="18">
        <f>SUM(F390/$A$907)</f>
        <v>4.0006922194846939E-4</v>
      </c>
      <c r="T390" s="1" t="str">
        <f>IF(Table1[[#This Row],[Returns]]="Y","Quality Checked","")</f>
        <v>Quality Checked</v>
      </c>
      <c r="U390" t="str">
        <f>VLOOKUP(Table1[[#This Row],[% Sales]],$B$914:$C$918,2)</f>
        <v>Low Local Control Audit</v>
      </c>
    </row>
    <row r="391" spans="1:21" x14ac:dyDescent="0.2">
      <c r="A391" s="15">
        <v>231</v>
      </c>
      <c r="B391" s="16" t="s">
        <v>21</v>
      </c>
      <c r="C391" s="17">
        <v>43371</v>
      </c>
      <c r="D391" s="16" t="s">
        <v>35</v>
      </c>
      <c r="E391" s="16">
        <v>2</v>
      </c>
      <c r="F391" s="16">
        <v>689.74</v>
      </c>
      <c r="G391" s="16">
        <v>0.06</v>
      </c>
      <c r="H391" s="16" t="s">
        <v>31</v>
      </c>
      <c r="I391" s="16">
        <v>-490.84</v>
      </c>
      <c r="J391" s="16">
        <v>363.25</v>
      </c>
      <c r="K391" s="16">
        <v>19.989999999999998</v>
      </c>
      <c r="L391" s="16" t="s">
        <v>44</v>
      </c>
      <c r="M391" s="16" t="s">
        <v>25</v>
      </c>
      <c r="N391" s="16" t="s">
        <v>45</v>
      </c>
      <c r="O391" s="16" t="s">
        <v>27</v>
      </c>
      <c r="P391" s="16" t="s">
        <v>46</v>
      </c>
      <c r="Q391" s="16" t="s">
        <v>40</v>
      </c>
      <c r="R391" s="17">
        <v>43373</v>
      </c>
      <c r="S391" s="18">
        <f>SUM(F391/$A$907)</f>
        <v>3.9533487843372106E-4</v>
      </c>
      <c r="T391" s="1" t="str">
        <f>IF(Table1[[#This Row],[Returns]]="Y","Quality Checked","")</f>
        <v/>
      </c>
      <c r="U391" t="str">
        <f>VLOOKUP(Table1[[#This Row],[% Sales]],$B$914:$C$918,2)</f>
        <v>Low Impact</v>
      </c>
    </row>
    <row r="392" spans="1:21" x14ac:dyDescent="0.2">
      <c r="A392" s="15">
        <v>22407</v>
      </c>
      <c r="B392" s="16" t="s">
        <v>21</v>
      </c>
      <c r="C392" s="17">
        <v>43421</v>
      </c>
      <c r="D392" s="16" t="s">
        <v>22</v>
      </c>
      <c r="E392" s="16">
        <v>20</v>
      </c>
      <c r="F392" s="16">
        <v>676.44</v>
      </c>
      <c r="G392" s="16">
        <v>7.0000000000000007E-2</v>
      </c>
      <c r="H392" s="16" t="s">
        <v>31</v>
      </c>
      <c r="I392" s="16">
        <v>48.76</v>
      </c>
      <c r="J392" s="16">
        <v>34.54</v>
      </c>
      <c r="K392" s="16">
        <v>14.72</v>
      </c>
      <c r="L392" s="16" t="s">
        <v>308</v>
      </c>
      <c r="M392" s="16" t="s">
        <v>25</v>
      </c>
      <c r="N392" s="16" t="s">
        <v>26</v>
      </c>
      <c r="O392" s="16" t="s">
        <v>27</v>
      </c>
      <c r="P392" s="16" t="s">
        <v>48</v>
      </c>
      <c r="Q392" s="16" t="s">
        <v>40</v>
      </c>
      <c r="R392" s="17">
        <v>43422</v>
      </c>
      <c r="S392" s="18">
        <f>SUM(F392/$A$907)</f>
        <v>3.8771178294387201E-4</v>
      </c>
      <c r="T392" s="1" t="str">
        <f>IF(Table1[[#This Row],[Returns]]="Y","Quality Checked","")</f>
        <v/>
      </c>
      <c r="U392" t="str">
        <f>VLOOKUP(Table1[[#This Row],[% Sales]],$B$914:$C$918,2)</f>
        <v>Low Impact</v>
      </c>
    </row>
    <row r="393" spans="1:21" x14ac:dyDescent="0.2">
      <c r="A393" s="15">
        <v>36932</v>
      </c>
      <c r="B393" s="16" t="s">
        <v>30</v>
      </c>
      <c r="C393" s="17">
        <v>43288</v>
      </c>
      <c r="D393" s="16" t="s">
        <v>52</v>
      </c>
      <c r="E393" s="16">
        <v>20</v>
      </c>
      <c r="F393" s="16">
        <v>668.8</v>
      </c>
      <c r="G393" s="16">
        <v>0.04</v>
      </c>
      <c r="H393" s="16" t="s">
        <v>31</v>
      </c>
      <c r="I393" s="16">
        <v>92.34</v>
      </c>
      <c r="J393" s="16">
        <v>33.89</v>
      </c>
      <c r="K393" s="16">
        <v>5.0999999999999996</v>
      </c>
      <c r="L393" s="16" t="s">
        <v>388</v>
      </c>
      <c r="M393" s="16" t="s">
        <v>25</v>
      </c>
      <c r="N393" s="16" t="s">
        <v>37</v>
      </c>
      <c r="O393" s="16" t="s">
        <v>27</v>
      </c>
      <c r="P393" s="16" t="s">
        <v>43</v>
      </c>
      <c r="Q393" s="16" t="s">
        <v>40</v>
      </c>
      <c r="R393" s="17">
        <v>43293</v>
      </c>
      <c r="S393" s="18">
        <f>SUM(F393/$A$907)</f>
        <v>3.8333280177526696E-4</v>
      </c>
      <c r="T393" s="1" t="str">
        <f>IF(Table1[[#This Row],[Returns]]="Y","Quality Checked","")</f>
        <v>Quality Checked</v>
      </c>
      <c r="U393" t="str">
        <f>VLOOKUP(Table1[[#This Row],[% Sales]],$B$914:$C$918,2)</f>
        <v>Low Impact</v>
      </c>
    </row>
    <row r="394" spans="1:21" x14ac:dyDescent="0.2">
      <c r="A394" s="15">
        <v>22851</v>
      </c>
      <c r="B394" s="16" t="s">
        <v>21</v>
      </c>
      <c r="C394" s="17">
        <v>43160</v>
      </c>
      <c r="D394" s="16" t="s">
        <v>49</v>
      </c>
      <c r="E394" s="16">
        <v>25</v>
      </c>
      <c r="F394" s="16">
        <v>667.36</v>
      </c>
      <c r="G394" s="16">
        <v>0.09</v>
      </c>
      <c r="H394" s="16" t="s">
        <v>31</v>
      </c>
      <c r="I394" s="16">
        <v>218.89</v>
      </c>
      <c r="J394" s="16">
        <v>28.48</v>
      </c>
      <c r="K394" s="16">
        <v>1.99</v>
      </c>
      <c r="L394" s="16" t="s">
        <v>254</v>
      </c>
      <c r="M394" s="16" t="s">
        <v>25</v>
      </c>
      <c r="N394" s="16" t="s">
        <v>37</v>
      </c>
      <c r="O394" s="16" t="s">
        <v>38</v>
      </c>
      <c r="P394" s="16" t="s">
        <v>89</v>
      </c>
      <c r="Q394" s="16" t="s">
        <v>34</v>
      </c>
      <c r="R394" s="17">
        <v>43161</v>
      </c>
      <c r="S394" s="18">
        <f>SUM(F394/$A$907)</f>
        <v>3.8250744406809537E-4</v>
      </c>
      <c r="T394" s="1" t="str">
        <f>IF(Table1[[#This Row],[Returns]]="Y","Quality Checked","")</f>
        <v/>
      </c>
      <c r="U394" t="str">
        <f>VLOOKUP(Table1[[#This Row],[% Sales]],$B$914:$C$918,2)</f>
        <v>Low Impact</v>
      </c>
    </row>
    <row r="395" spans="1:21" x14ac:dyDescent="0.2">
      <c r="A395" s="15">
        <v>13602</v>
      </c>
      <c r="B395" s="16" t="s">
        <v>21</v>
      </c>
      <c r="C395" s="17">
        <v>43113</v>
      </c>
      <c r="D395" s="16" t="s">
        <v>52</v>
      </c>
      <c r="E395" s="16">
        <v>13</v>
      </c>
      <c r="F395" s="16">
        <v>660.99</v>
      </c>
      <c r="G395" s="16">
        <v>0.02</v>
      </c>
      <c r="H395" s="16" t="s">
        <v>31</v>
      </c>
      <c r="I395" s="16">
        <v>267.67</v>
      </c>
      <c r="J395" s="16">
        <v>48.04</v>
      </c>
      <c r="K395" s="16">
        <v>5.09</v>
      </c>
      <c r="L395" s="16" t="s">
        <v>218</v>
      </c>
      <c r="M395" s="16" t="s">
        <v>25</v>
      </c>
      <c r="N395" s="16" t="s">
        <v>26</v>
      </c>
      <c r="O395" s="16" t="s">
        <v>27</v>
      </c>
      <c r="P395" s="16" t="s">
        <v>42</v>
      </c>
      <c r="Q395" s="16" t="s">
        <v>40</v>
      </c>
      <c r="R395" s="17">
        <v>43113</v>
      </c>
      <c r="S395" s="18">
        <f>SUM(F395/$A$907)</f>
        <v>3.7885638254400977E-4</v>
      </c>
      <c r="T395" s="1" t="str">
        <f>IF(Table1[[#This Row],[Returns]]="Y","Quality Checked","")</f>
        <v/>
      </c>
      <c r="U395" t="str">
        <f>VLOOKUP(Table1[[#This Row],[% Sales]],$B$914:$C$918,2)</f>
        <v>Low Impact</v>
      </c>
    </row>
    <row r="396" spans="1:21" x14ac:dyDescent="0.2">
      <c r="A396" s="15">
        <v>16610</v>
      </c>
      <c r="B396" s="16" t="s">
        <v>21</v>
      </c>
      <c r="C396" s="17">
        <v>43383</v>
      </c>
      <c r="D396" s="16" t="s">
        <v>35</v>
      </c>
      <c r="E396" s="16">
        <v>19</v>
      </c>
      <c r="F396" s="16">
        <v>659.13</v>
      </c>
      <c r="G396" s="16">
        <v>0.09</v>
      </c>
      <c r="H396" s="16" t="s">
        <v>31</v>
      </c>
      <c r="I396" s="16">
        <v>187.57</v>
      </c>
      <c r="J396" s="16">
        <v>35.94</v>
      </c>
      <c r="K396" s="16">
        <v>6.66</v>
      </c>
      <c r="L396" s="16" t="s">
        <v>240</v>
      </c>
      <c r="M396" s="16" t="s">
        <v>54</v>
      </c>
      <c r="N396" s="16" t="s">
        <v>26</v>
      </c>
      <c r="O396" s="16" t="s">
        <v>27</v>
      </c>
      <c r="P396" s="16" t="s">
        <v>51</v>
      </c>
      <c r="Q396" s="16" t="s">
        <v>40</v>
      </c>
      <c r="R396" s="17">
        <v>43385</v>
      </c>
      <c r="S396" s="18">
        <f>SUM(F396/$A$907)</f>
        <v>3.7779029550557972E-4</v>
      </c>
      <c r="T396" s="1" t="str">
        <f>IF(Table1[[#This Row],[Returns]]="Y","Quality Checked","")</f>
        <v/>
      </c>
      <c r="U396" t="str">
        <f>VLOOKUP(Table1[[#This Row],[% Sales]],$B$914:$C$918,2)</f>
        <v>Low Impact</v>
      </c>
    </row>
    <row r="397" spans="1:21" x14ac:dyDescent="0.2">
      <c r="A397" s="15">
        <v>20262</v>
      </c>
      <c r="B397" s="16" t="s">
        <v>21</v>
      </c>
      <c r="C397" s="17">
        <v>43460</v>
      </c>
      <c r="D397" s="16" t="s">
        <v>22</v>
      </c>
      <c r="E397" s="16">
        <v>27</v>
      </c>
      <c r="F397" s="16">
        <v>652.24</v>
      </c>
      <c r="G397" s="16">
        <v>0.02</v>
      </c>
      <c r="H397" s="16" t="s">
        <v>31</v>
      </c>
      <c r="I397" s="16">
        <v>185.04</v>
      </c>
      <c r="J397" s="16">
        <v>22.72</v>
      </c>
      <c r="K397" s="16">
        <v>8.99</v>
      </c>
      <c r="L397" s="16" t="s">
        <v>289</v>
      </c>
      <c r="M397" s="16" t="s">
        <v>54</v>
      </c>
      <c r="N397" s="16" t="s">
        <v>37</v>
      </c>
      <c r="O397" s="16" t="s">
        <v>32</v>
      </c>
      <c r="P397" s="16" t="s">
        <v>33</v>
      </c>
      <c r="Q397" s="16" t="s">
        <v>34</v>
      </c>
      <c r="R397" s="17">
        <v>43460</v>
      </c>
      <c r="S397" s="18">
        <f>SUM(F397/$A$907)</f>
        <v>3.7384118814279326E-4</v>
      </c>
      <c r="T397" s="1" t="str">
        <f>IF(Table1[[#This Row],[Returns]]="Y","Quality Checked","")</f>
        <v/>
      </c>
      <c r="U397" t="str">
        <f>VLOOKUP(Table1[[#This Row],[% Sales]],$B$914:$C$918,2)</f>
        <v>Low Impact</v>
      </c>
    </row>
    <row r="398" spans="1:21" x14ac:dyDescent="0.2">
      <c r="A398" s="15">
        <v>11777</v>
      </c>
      <c r="B398" s="16" t="s">
        <v>21</v>
      </c>
      <c r="C398" s="17">
        <v>43459</v>
      </c>
      <c r="D398" s="16" t="s">
        <v>52</v>
      </c>
      <c r="E398" s="16">
        <v>39</v>
      </c>
      <c r="F398" s="16">
        <v>651.45000000000005</v>
      </c>
      <c r="G398" s="16">
        <v>7.0000000000000007E-2</v>
      </c>
      <c r="H398" s="16" t="s">
        <v>31</v>
      </c>
      <c r="I398" s="16">
        <v>-160.56</v>
      </c>
      <c r="J398" s="16">
        <v>17.7</v>
      </c>
      <c r="K398" s="16">
        <v>9.4700000000000006</v>
      </c>
      <c r="L398" s="16" t="s">
        <v>202</v>
      </c>
      <c r="M398" s="16" t="s">
        <v>25</v>
      </c>
      <c r="N398" s="16" t="s">
        <v>64</v>
      </c>
      <c r="O398" s="16" t="s">
        <v>27</v>
      </c>
      <c r="P398" s="16" t="s">
        <v>43</v>
      </c>
      <c r="Q398" s="16" t="s">
        <v>40</v>
      </c>
      <c r="R398" s="17">
        <v>42005</v>
      </c>
      <c r="S398" s="18">
        <f>SUM(F398/$A$907)</f>
        <v>3.7338838773399774E-4</v>
      </c>
      <c r="T398" s="1" t="str">
        <f>IF(Table1[[#This Row],[Returns]]="Y","Quality Checked","")</f>
        <v/>
      </c>
      <c r="U398" t="str">
        <f>VLOOKUP(Table1[[#This Row],[% Sales]],$B$914:$C$918,2)</f>
        <v>Low Impact</v>
      </c>
    </row>
    <row r="399" spans="1:21" x14ac:dyDescent="0.2">
      <c r="A399" s="15">
        <v>14530</v>
      </c>
      <c r="B399" s="16" t="s">
        <v>21</v>
      </c>
      <c r="C399" s="17">
        <v>43196</v>
      </c>
      <c r="D399" s="16" t="s">
        <v>35</v>
      </c>
      <c r="E399" s="16">
        <v>49</v>
      </c>
      <c r="F399" s="16">
        <v>645.14</v>
      </c>
      <c r="G399" s="16">
        <v>0.1</v>
      </c>
      <c r="H399" s="16" t="s">
        <v>31</v>
      </c>
      <c r="I399" s="16">
        <v>-26.32</v>
      </c>
      <c r="J399" s="16">
        <v>13.43</v>
      </c>
      <c r="K399" s="16">
        <v>5.5</v>
      </c>
      <c r="L399" s="16" t="s">
        <v>231</v>
      </c>
      <c r="M399" s="16" t="s">
        <v>25</v>
      </c>
      <c r="N399" s="16" t="s">
        <v>37</v>
      </c>
      <c r="O399" s="16" t="s">
        <v>27</v>
      </c>
      <c r="P399" s="16" t="s">
        <v>43</v>
      </c>
      <c r="Q399" s="16" t="s">
        <v>40</v>
      </c>
      <c r="R399" s="17">
        <v>43198</v>
      </c>
      <c r="S399" s="18">
        <f>SUM(F399/$A$907)</f>
        <v>3.6977171611437756E-4</v>
      </c>
      <c r="T399" s="1" t="str">
        <f>IF(Table1[[#This Row],[Returns]]="Y","Quality Checked","")</f>
        <v/>
      </c>
      <c r="U399" t="str">
        <f>VLOOKUP(Table1[[#This Row],[% Sales]],$B$914:$C$918,2)</f>
        <v>Low Impact</v>
      </c>
    </row>
    <row r="400" spans="1:21" x14ac:dyDescent="0.2">
      <c r="A400" s="15">
        <v>17764</v>
      </c>
      <c r="B400" s="16" t="s">
        <v>21</v>
      </c>
      <c r="C400" s="17">
        <v>43359</v>
      </c>
      <c r="D400" s="16" t="s">
        <v>52</v>
      </c>
      <c r="E400" s="16">
        <v>27</v>
      </c>
      <c r="F400" s="16">
        <v>644.4</v>
      </c>
      <c r="G400" s="16">
        <v>0.04</v>
      </c>
      <c r="H400" s="16" t="s">
        <v>31</v>
      </c>
      <c r="I400" s="16">
        <v>-97.28</v>
      </c>
      <c r="J400" s="16">
        <v>22.84</v>
      </c>
      <c r="K400" s="16">
        <v>16.87</v>
      </c>
      <c r="L400" s="16" t="s">
        <v>258</v>
      </c>
      <c r="M400" s="16" t="s">
        <v>166</v>
      </c>
      <c r="N400" s="16" t="s">
        <v>37</v>
      </c>
      <c r="O400" s="16" t="s">
        <v>27</v>
      </c>
      <c r="P400" s="16" t="s">
        <v>42</v>
      </c>
      <c r="Q400" s="16" t="s">
        <v>40</v>
      </c>
      <c r="R400" s="17">
        <v>43359</v>
      </c>
      <c r="S400" s="18">
        <f>SUM(F400/$A$907)</f>
        <v>3.6934757395930328E-4</v>
      </c>
      <c r="T400" s="1" t="str">
        <f>IF(Table1[[#This Row],[Returns]]="Y","Quality Checked","")</f>
        <v/>
      </c>
      <c r="U400" t="str">
        <f>VLOOKUP(Table1[[#This Row],[% Sales]],$B$914:$C$918,2)</f>
        <v>Low Impact</v>
      </c>
    </row>
    <row r="401" spans="1:21" x14ac:dyDescent="0.2">
      <c r="A401" s="15">
        <v>26913</v>
      </c>
      <c r="B401" s="16" t="s">
        <v>21</v>
      </c>
      <c r="C401" s="17">
        <v>43372</v>
      </c>
      <c r="D401" s="16" t="s">
        <v>35</v>
      </c>
      <c r="E401" s="16">
        <v>11</v>
      </c>
      <c r="F401" s="16">
        <v>642.91449999999998</v>
      </c>
      <c r="G401" s="16">
        <v>0.01</v>
      </c>
      <c r="H401" s="16" t="s">
        <v>31</v>
      </c>
      <c r="I401" s="16">
        <v>-118.8</v>
      </c>
      <c r="J401" s="16">
        <v>65.989999999999995</v>
      </c>
      <c r="K401" s="16">
        <v>8.99</v>
      </c>
      <c r="L401" s="16" t="s">
        <v>142</v>
      </c>
      <c r="M401" s="16" t="s">
        <v>25</v>
      </c>
      <c r="N401" s="16" t="s">
        <v>64</v>
      </c>
      <c r="O401" s="16" t="s">
        <v>38</v>
      </c>
      <c r="P401" s="16" t="s">
        <v>39</v>
      </c>
      <c r="Q401" s="16" t="s">
        <v>40</v>
      </c>
      <c r="R401" s="17">
        <v>43374</v>
      </c>
      <c r="S401" s="18">
        <f>SUM(F401/$A$907)</f>
        <v>3.6849613724124534E-4</v>
      </c>
      <c r="T401" s="1" t="str">
        <f>IF(Table1[[#This Row],[Returns]]="Y","Quality Checked","")</f>
        <v/>
      </c>
      <c r="U401" t="str">
        <f>VLOOKUP(Table1[[#This Row],[% Sales]],$B$914:$C$918,2)</f>
        <v>Low Impact</v>
      </c>
    </row>
    <row r="402" spans="1:21" x14ac:dyDescent="0.2">
      <c r="A402" s="15">
        <v>37025</v>
      </c>
      <c r="B402" s="16" t="s">
        <v>21</v>
      </c>
      <c r="C402" s="17">
        <v>43414</v>
      </c>
      <c r="D402" s="16" t="s">
        <v>35</v>
      </c>
      <c r="E402" s="16">
        <v>37</v>
      </c>
      <c r="F402" s="16">
        <v>641.89</v>
      </c>
      <c r="G402" s="16">
        <v>0.03</v>
      </c>
      <c r="H402" s="16" t="s">
        <v>31</v>
      </c>
      <c r="I402" s="16">
        <v>207.3</v>
      </c>
      <c r="J402" s="16">
        <v>17.48</v>
      </c>
      <c r="K402" s="16">
        <v>1.99</v>
      </c>
      <c r="L402" s="16" t="s">
        <v>379</v>
      </c>
      <c r="M402" s="16" t="s">
        <v>25</v>
      </c>
      <c r="N402" s="16" t="s">
        <v>26</v>
      </c>
      <c r="O402" s="16" t="s">
        <v>38</v>
      </c>
      <c r="P402" s="16" t="s">
        <v>89</v>
      </c>
      <c r="Q402" s="16" t="s">
        <v>34</v>
      </c>
      <c r="R402" s="17">
        <v>43415</v>
      </c>
      <c r="S402" s="18">
        <f>SUM(F402/$A$907)</f>
        <v>3.6790892962249716E-4</v>
      </c>
      <c r="T402" s="1" t="str">
        <f>IF(Table1[[#This Row],[Returns]]="Y","Quality Checked","")</f>
        <v/>
      </c>
      <c r="U402" t="str">
        <f>VLOOKUP(Table1[[#This Row],[% Sales]],$B$914:$C$918,2)</f>
        <v>Low Impact</v>
      </c>
    </row>
    <row r="403" spans="1:21" x14ac:dyDescent="0.2">
      <c r="A403" s="15">
        <v>37888</v>
      </c>
      <c r="B403" s="16" t="s">
        <v>21</v>
      </c>
      <c r="C403" s="17">
        <v>43456</v>
      </c>
      <c r="D403" s="16" t="s">
        <v>49</v>
      </c>
      <c r="E403" s="16">
        <v>31</v>
      </c>
      <c r="F403" s="16">
        <v>639.19000000000005</v>
      </c>
      <c r="G403" s="16">
        <v>0.09</v>
      </c>
      <c r="H403" s="16" t="s">
        <v>31</v>
      </c>
      <c r="I403" s="16">
        <v>274.89999999999998</v>
      </c>
      <c r="J403" s="16">
        <v>20.98</v>
      </c>
      <c r="K403" s="16">
        <v>1.49</v>
      </c>
      <c r="L403" s="16" t="s">
        <v>393</v>
      </c>
      <c r="M403" s="16" t="s">
        <v>63</v>
      </c>
      <c r="N403" s="16" t="s">
        <v>26</v>
      </c>
      <c r="O403" s="16" t="s">
        <v>27</v>
      </c>
      <c r="P403" s="16" t="s">
        <v>48</v>
      </c>
      <c r="Q403" s="16" t="s">
        <v>40</v>
      </c>
      <c r="R403" s="17">
        <v>43458</v>
      </c>
      <c r="S403" s="18">
        <f>SUM(F403/$A$907)</f>
        <v>3.6636138392155042E-4</v>
      </c>
      <c r="T403" s="1" t="str">
        <f>IF(Table1[[#This Row],[Returns]]="Y","Quality Checked","")</f>
        <v/>
      </c>
      <c r="U403" t="str">
        <f>VLOOKUP(Table1[[#This Row],[% Sales]],$B$914:$C$918,2)</f>
        <v>Low Impact</v>
      </c>
    </row>
    <row r="404" spans="1:21" x14ac:dyDescent="0.2">
      <c r="A404" s="15">
        <v>23333</v>
      </c>
      <c r="B404" s="16" t="s">
        <v>21</v>
      </c>
      <c r="C404" s="17">
        <v>43317</v>
      </c>
      <c r="D404" s="16" t="s">
        <v>55</v>
      </c>
      <c r="E404" s="16">
        <v>44</v>
      </c>
      <c r="F404" s="16">
        <v>634.12</v>
      </c>
      <c r="G404" s="16">
        <v>0.04</v>
      </c>
      <c r="H404" s="16" t="s">
        <v>31</v>
      </c>
      <c r="I404" s="16">
        <v>-21.65</v>
      </c>
      <c r="J404" s="16">
        <v>14.42</v>
      </c>
      <c r="K404" s="16">
        <v>6.75</v>
      </c>
      <c r="L404" s="16" t="s">
        <v>200</v>
      </c>
      <c r="M404" s="16" t="s">
        <v>54</v>
      </c>
      <c r="N404" s="16" t="s">
        <v>37</v>
      </c>
      <c r="O404" s="16" t="s">
        <v>27</v>
      </c>
      <c r="P404" s="16" t="s">
        <v>46</v>
      </c>
      <c r="Q404" s="16" t="s">
        <v>74</v>
      </c>
      <c r="R404" s="17">
        <v>43318</v>
      </c>
      <c r="S404" s="18">
        <f>SUM(F404/$A$907)</f>
        <v>3.6345543699421696E-4</v>
      </c>
      <c r="T404" s="1" t="str">
        <f>IF(Table1[[#This Row],[Returns]]="Y","Quality Checked","")</f>
        <v/>
      </c>
      <c r="U404" t="str">
        <f>VLOOKUP(Table1[[#This Row],[% Sales]],$B$914:$C$918,2)</f>
        <v>Low Impact</v>
      </c>
    </row>
    <row r="405" spans="1:21" x14ac:dyDescent="0.2">
      <c r="A405" s="15">
        <v>23808</v>
      </c>
      <c r="B405" s="16" t="s">
        <v>21</v>
      </c>
      <c r="C405" s="17">
        <v>43138</v>
      </c>
      <c r="D405" s="16" t="s">
        <v>52</v>
      </c>
      <c r="E405" s="16">
        <v>30</v>
      </c>
      <c r="F405" s="16">
        <v>630.14</v>
      </c>
      <c r="G405" s="16">
        <v>0.04</v>
      </c>
      <c r="H405" s="16" t="s">
        <v>31</v>
      </c>
      <c r="I405" s="16">
        <v>108</v>
      </c>
      <c r="J405" s="16">
        <v>19.98</v>
      </c>
      <c r="K405" s="16">
        <v>8.68</v>
      </c>
      <c r="L405" s="16" t="s">
        <v>318</v>
      </c>
      <c r="M405" s="16" t="s">
        <v>25</v>
      </c>
      <c r="N405" s="16" t="s">
        <v>64</v>
      </c>
      <c r="O405" s="16" t="s">
        <v>27</v>
      </c>
      <c r="P405" s="16" t="s">
        <v>42</v>
      </c>
      <c r="Q405" s="16" t="s">
        <v>40</v>
      </c>
      <c r="R405" s="17">
        <v>43145</v>
      </c>
      <c r="S405" s="18">
        <f>SUM(F405/$A$907)</f>
        <v>3.6117423999800646E-4</v>
      </c>
      <c r="T405" s="1" t="str">
        <f>IF(Table1[[#This Row],[Returns]]="Y","Quality Checked","")</f>
        <v/>
      </c>
      <c r="U405" t="str">
        <f>VLOOKUP(Table1[[#This Row],[% Sales]],$B$914:$C$918,2)</f>
        <v>Low Impact</v>
      </c>
    </row>
    <row r="406" spans="1:21" x14ac:dyDescent="0.2">
      <c r="A406" s="15">
        <v>38341</v>
      </c>
      <c r="B406" s="16" t="s">
        <v>21</v>
      </c>
      <c r="C406" s="17">
        <v>43238</v>
      </c>
      <c r="D406" s="16" t="s">
        <v>55</v>
      </c>
      <c r="E406" s="16">
        <v>38</v>
      </c>
      <c r="F406" s="16">
        <v>623.12649999999996</v>
      </c>
      <c r="G406" s="16">
        <v>0.09</v>
      </c>
      <c r="H406" s="16" t="s">
        <v>31</v>
      </c>
      <c r="I406" s="16">
        <v>122.29</v>
      </c>
      <c r="J406" s="16">
        <v>20.99</v>
      </c>
      <c r="K406" s="16">
        <v>0.99</v>
      </c>
      <c r="L406" s="16" t="s">
        <v>279</v>
      </c>
      <c r="M406" s="16" t="s">
        <v>63</v>
      </c>
      <c r="N406" s="16" t="s">
        <v>26</v>
      </c>
      <c r="O406" s="16" t="s">
        <v>38</v>
      </c>
      <c r="P406" s="16" t="s">
        <v>39</v>
      </c>
      <c r="Q406" s="16" t="s">
        <v>29</v>
      </c>
      <c r="R406" s="17">
        <v>43238</v>
      </c>
      <c r="S406" s="18">
        <f>SUM(F406/$A$907)</f>
        <v>3.5715434674852853E-4</v>
      </c>
      <c r="T406" s="1" t="str">
        <f>IF(Table1[[#This Row],[Returns]]="Y","Quality Checked","")</f>
        <v/>
      </c>
      <c r="U406" t="str">
        <f>VLOOKUP(Table1[[#This Row],[% Sales]],$B$914:$C$918,2)</f>
        <v>Low Impact</v>
      </c>
    </row>
    <row r="407" spans="1:21" x14ac:dyDescent="0.2">
      <c r="A407" s="15">
        <v>19716</v>
      </c>
      <c r="B407" s="16" t="s">
        <v>21</v>
      </c>
      <c r="C407" s="17">
        <v>43372</v>
      </c>
      <c r="D407" s="16" t="s">
        <v>52</v>
      </c>
      <c r="E407" s="16">
        <v>5</v>
      </c>
      <c r="F407" s="16">
        <v>616.10550000000001</v>
      </c>
      <c r="G407" s="16">
        <v>0.03</v>
      </c>
      <c r="H407" s="16" t="s">
        <v>31</v>
      </c>
      <c r="I407" s="16">
        <v>-458.74</v>
      </c>
      <c r="J407" s="16">
        <v>140.99</v>
      </c>
      <c r="K407" s="16">
        <v>4.2</v>
      </c>
      <c r="L407" s="16" t="s">
        <v>283</v>
      </c>
      <c r="M407" s="16" t="s">
        <v>54</v>
      </c>
      <c r="N407" s="16" t="s">
        <v>37</v>
      </c>
      <c r="O407" s="16" t="s">
        <v>38</v>
      </c>
      <c r="P407" s="16" t="s">
        <v>39</v>
      </c>
      <c r="Q407" s="16" t="s">
        <v>40</v>
      </c>
      <c r="R407" s="17">
        <v>43379</v>
      </c>
      <c r="S407" s="18">
        <f>SUM(F407/$A$907)</f>
        <v>3.5313015476099243E-4</v>
      </c>
      <c r="T407" s="1" t="str">
        <f>IF(Table1[[#This Row],[Returns]]="Y","Quality Checked","")</f>
        <v/>
      </c>
      <c r="U407" t="str">
        <f>VLOOKUP(Table1[[#This Row],[% Sales]],$B$914:$C$918,2)</f>
        <v>Low Impact</v>
      </c>
    </row>
    <row r="408" spans="1:21" x14ac:dyDescent="0.2">
      <c r="A408" s="15">
        <v>18405</v>
      </c>
      <c r="B408" s="16" t="s">
        <v>21</v>
      </c>
      <c r="C408" s="17">
        <v>43107</v>
      </c>
      <c r="D408" s="16" t="s">
        <v>55</v>
      </c>
      <c r="E408" s="16">
        <v>30</v>
      </c>
      <c r="F408" s="16">
        <v>610.65</v>
      </c>
      <c r="G408" s="16">
        <v>0.09</v>
      </c>
      <c r="H408" s="16" t="s">
        <v>23</v>
      </c>
      <c r="I408" s="16">
        <v>60.27</v>
      </c>
      <c r="J408" s="16">
        <v>20.98</v>
      </c>
      <c r="K408" s="16">
        <v>8.83</v>
      </c>
      <c r="L408" s="16" t="s">
        <v>265</v>
      </c>
      <c r="M408" s="16" t="s">
        <v>54</v>
      </c>
      <c r="N408" s="16" t="s">
        <v>64</v>
      </c>
      <c r="O408" s="16" t="s">
        <v>27</v>
      </c>
      <c r="P408" s="16" t="s">
        <v>48</v>
      </c>
      <c r="Q408" s="16" t="s">
        <v>40</v>
      </c>
      <c r="R408" s="17">
        <v>43109</v>
      </c>
      <c r="S408" s="18">
        <f>SUM(F408/$A$907)</f>
        <v>3.5000325269746825E-4</v>
      </c>
      <c r="T408" s="1" t="str">
        <f>IF(Table1[[#This Row],[Returns]]="Y","Quality Checked","")</f>
        <v/>
      </c>
      <c r="U408" t="str">
        <f>VLOOKUP(Table1[[#This Row],[% Sales]],$B$914:$C$918,2)</f>
        <v>Low Impact</v>
      </c>
    </row>
    <row r="409" spans="1:21" x14ac:dyDescent="0.2">
      <c r="A409" s="15">
        <v>10851</v>
      </c>
      <c r="B409" s="16" t="s">
        <v>21</v>
      </c>
      <c r="C409" s="17">
        <v>43196</v>
      </c>
      <c r="D409" s="16" t="s">
        <v>35</v>
      </c>
      <c r="E409" s="16">
        <v>50</v>
      </c>
      <c r="F409" s="16">
        <v>608.21</v>
      </c>
      <c r="G409" s="16">
        <v>0.09</v>
      </c>
      <c r="H409" s="16" t="s">
        <v>31</v>
      </c>
      <c r="I409" s="16">
        <v>-175.13</v>
      </c>
      <c r="J409" s="16">
        <v>12.88</v>
      </c>
      <c r="K409" s="16">
        <v>4.59</v>
      </c>
      <c r="L409" s="16" t="s">
        <v>190</v>
      </c>
      <c r="M409" s="16" t="s">
        <v>63</v>
      </c>
      <c r="N409" s="16" t="s">
        <v>64</v>
      </c>
      <c r="O409" s="16" t="s">
        <v>27</v>
      </c>
      <c r="P409" s="16" t="s">
        <v>66</v>
      </c>
      <c r="Q409" s="16" t="s">
        <v>29</v>
      </c>
      <c r="R409" s="17">
        <v>43196</v>
      </c>
      <c r="S409" s="18">
        <f>SUM(F409/$A$907)</f>
        <v>3.4860472991587191E-4</v>
      </c>
      <c r="T409" s="1" t="str">
        <f>IF(Table1[[#This Row],[Returns]]="Y","Quality Checked","")</f>
        <v/>
      </c>
      <c r="U409" t="str">
        <f>VLOOKUP(Table1[[#This Row],[% Sales]],$B$914:$C$918,2)</f>
        <v>Low Impact</v>
      </c>
    </row>
    <row r="410" spans="1:21" x14ac:dyDescent="0.2">
      <c r="A410" s="15">
        <v>32295</v>
      </c>
      <c r="B410" s="16" t="s">
        <v>21</v>
      </c>
      <c r="C410" s="17">
        <v>43107</v>
      </c>
      <c r="D410" s="16" t="s">
        <v>35</v>
      </c>
      <c r="E410" s="16">
        <v>11</v>
      </c>
      <c r="F410" s="16">
        <v>607.59699999999998</v>
      </c>
      <c r="G410" s="16">
        <v>7.0000000000000007E-2</v>
      </c>
      <c r="H410" s="16" t="s">
        <v>31</v>
      </c>
      <c r="I410" s="16">
        <v>-112.24</v>
      </c>
      <c r="J410" s="16">
        <v>65.989999999999995</v>
      </c>
      <c r="K410" s="16">
        <v>5.99</v>
      </c>
      <c r="L410" s="16" t="s">
        <v>107</v>
      </c>
      <c r="M410" s="16" t="s">
        <v>54</v>
      </c>
      <c r="N410" s="16" t="s">
        <v>45</v>
      </c>
      <c r="O410" s="16" t="s">
        <v>38</v>
      </c>
      <c r="P410" s="16" t="s">
        <v>39</v>
      </c>
      <c r="Q410" s="16" t="s">
        <v>40</v>
      </c>
      <c r="R410" s="17">
        <v>43108</v>
      </c>
      <c r="S410" s="18">
        <f>SUM(F410/$A$907)</f>
        <v>3.4825337972524954E-4</v>
      </c>
      <c r="T410" s="1" t="str">
        <f>IF(Table1[[#This Row],[Returns]]="Y","Quality Checked","")</f>
        <v/>
      </c>
      <c r="U410" t="str">
        <f>VLOOKUP(Table1[[#This Row],[% Sales]],$B$914:$C$918,2)</f>
        <v>Low Impact</v>
      </c>
    </row>
    <row r="411" spans="1:21" x14ac:dyDescent="0.2">
      <c r="A411" s="15">
        <v>30564</v>
      </c>
      <c r="B411" s="16" t="s">
        <v>21</v>
      </c>
      <c r="C411" s="17">
        <v>43157</v>
      </c>
      <c r="D411" s="16" t="s">
        <v>49</v>
      </c>
      <c r="E411" s="16">
        <v>20</v>
      </c>
      <c r="F411" s="16">
        <v>606.39850000000001</v>
      </c>
      <c r="G411" s="16">
        <v>0.09</v>
      </c>
      <c r="H411" s="16" t="s">
        <v>31</v>
      </c>
      <c r="I411" s="16">
        <v>126.13</v>
      </c>
      <c r="J411" s="16">
        <v>35.99</v>
      </c>
      <c r="K411" s="16">
        <v>5.99</v>
      </c>
      <c r="L411" s="16" t="s">
        <v>319</v>
      </c>
      <c r="M411" s="16" t="s">
        <v>25</v>
      </c>
      <c r="N411" s="16" t="s">
        <v>37</v>
      </c>
      <c r="O411" s="16" t="s">
        <v>38</v>
      </c>
      <c r="P411" s="16" t="s">
        <v>39</v>
      </c>
      <c r="Q411" s="16" t="s">
        <v>29</v>
      </c>
      <c r="R411" s="17">
        <v>43158</v>
      </c>
      <c r="S411" s="18">
        <f>SUM(F411/$A$907)</f>
        <v>3.4756644138355151E-4</v>
      </c>
      <c r="T411" s="1" t="str">
        <f>IF(Table1[[#This Row],[Returns]]="Y","Quality Checked","")</f>
        <v/>
      </c>
      <c r="U411" t="str">
        <f>VLOOKUP(Table1[[#This Row],[% Sales]],$B$914:$C$918,2)</f>
        <v>Low Impact</v>
      </c>
    </row>
    <row r="412" spans="1:21" x14ac:dyDescent="0.2">
      <c r="A412" s="15">
        <v>9092</v>
      </c>
      <c r="B412" s="16" t="s">
        <v>21</v>
      </c>
      <c r="C412" s="17">
        <v>43305</v>
      </c>
      <c r="D412" s="16" t="s">
        <v>22</v>
      </c>
      <c r="E412" s="16">
        <v>8</v>
      </c>
      <c r="F412" s="16">
        <v>599.20749999999998</v>
      </c>
      <c r="G412" s="16">
        <v>0.1</v>
      </c>
      <c r="H412" s="16" t="s">
        <v>31</v>
      </c>
      <c r="I412" s="16">
        <v>-268.66000000000003</v>
      </c>
      <c r="J412" s="16">
        <v>95.99</v>
      </c>
      <c r="K412" s="16">
        <v>4.9000000000000004</v>
      </c>
      <c r="L412" s="16" t="s">
        <v>164</v>
      </c>
      <c r="M412" s="16" t="s">
        <v>25</v>
      </c>
      <c r="N412" s="16" t="s">
        <v>26</v>
      </c>
      <c r="O412" s="16" t="s">
        <v>38</v>
      </c>
      <c r="P412" s="16" t="s">
        <v>39</v>
      </c>
      <c r="Q412" s="16" t="s">
        <v>40</v>
      </c>
      <c r="R412" s="17">
        <v>43306</v>
      </c>
      <c r="S412" s="18">
        <f>SUM(F412/$A$907)</f>
        <v>3.4344481133336316E-4</v>
      </c>
      <c r="T412" s="1" t="str">
        <f>IF(Table1[[#This Row],[Returns]]="Y","Quality Checked","")</f>
        <v/>
      </c>
      <c r="U412" t="str">
        <f>VLOOKUP(Table1[[#This Row],[% Sales]],$B$914:$C$918,2)</f>
        <v>Low Impact</v>
      </c>
    </row>
    <row r="413" spans="1:21" x14ac:dyDescent="0.2">
      <c r="A413" s="15">
        <v>29637</v>
      </c>
      <c r="B413" s="16" t="s">
        <v>21</v>
      </c>
      <c r="C413" s="17">
        <v>43245</v>
      </c>
      <c r="D413" s="16" t="s">
        <v>35</v>
      </c>
      <c r="E413" s="16">
        <v>34</v>
      </c>
      <c r="F413" s="16">
        <v>598.19000000000005</v>
      </c>
      <c r="G413" s="16">
        <v>0.09</v>
      </c>
      <c r="H413" s="16" t="s">
        <v>31</v>
      </c>
      <c r="I413" s="16">
        <v>-6.61</v>
      </c>
      <c r="J413" s="16">
        <v>17.98</v>
      </c>
      <c r="K413" s="16">
        <v>8.51</v>
      </c>
      <c r="L413" s="16" t="s">
        <v>261</v>
      </c>
      <c r="M413" s="16" t="s">
        <v>25</v>
      </c>
      <c r="N413" s="16" t="s">
        <v>37</v>
      </c>
      <c r="O413" s="16" t="s">
        <v>38</v>
      </c>
      <c r="P413" s="16" t="s">
        <v>58</v>
      </c>
      <c r="Q413" s="16" t="s">
        <v>74</v>
      </c>
      <c r="R413" s="17">
        <v>43247</v>
      </c>
      <c r="S413" s="18">
        <f>SUM(F413/$A$907)</f>
        <v>3.42861615870136E-4</v>
      </c>
      <c r="T413" s="1" t="str">
        <f>IF(Table1[[#This Row],[Returns]]="Y","Quality Checked","")</f>
        <v/>
      </c>
      <c r="U413" t="str">
        <f>VLOOKUP(Table1[[#This Row],[% Sales]],$B$914:$C$918,2)</f>
        <v>Low Impact</v>
      </c>
    </row>
    <row r="414" spans="1:21" x14ac:dyDescent="0.2">
      <c r="A414" s="15">
        <v>10146</v>
      </c>
      <c r="B414" s="16" t="s">
        <v>21</v>
      </c>
      <c r="C414" s="17">
        <v>43221</v>
      </c>
      <c r="D414" s="16" t="s">
        <v>52</v>
      </c>
      <c r="E414" s="16">
        <v>19</v>
      </c>
      <c r="F414" s="16">
        <v>596.21</v>
      </c>
      <c r="G414" s="16">
        <v>0.1</v>
      </c>
      <c r="H414" s="16" t="s">
        <v>31</v>
      </c>
      <c r="I414" s="16">
        <v>211.59</v>
      </c>
      <c r="J414" s="16">
        <v>34.229999999999997</v>
      </c>
      <c r="K414" s="16">
        <v>5.0199999999999996</v>
      </c>
      <c r="L414" s="16" t="s">
        <v>177</v>
      </c>
      <c r="M414" s="16" t="s">
        <v>25</v>
      </c>
      <c r="N414" s="16" t="s">
        <v>26</v>
      </c>
      <c r="O414" s="16" t="s">
        <v>32</v>
      </c>
      <c r="P414" s="16" t="s">
        <v>33</v>
      </c>
      <c r="Q414" s="16" t="s">
        <v>40</v>
      </c>
      <c r="R414" s="17">
        <v>43226</v>
      </c>
      <c r="S414" s="18">
        <f>SUM(F414/$A$907)</f>
        <v>3.41726749022775E-4</v>
      </c>
      <c r="T414" s="1" t="str">
        <f>IF(Table1[[#This Row],[Returns]]="Y","Quality Checked","")</f>
        <v/>
      </c>
      <c r="U414" t="str">
        <f>VLOOKUP(Table1[[#This Row],[% Sales]],$B$914:$C$918,2)</f>
        <v>Low Impact</v>
      </c>
    </row>
    <row r="415" spans="1:21" x14ac:dyDescent="0.2">
      <c r="A415" s="15">
        <v>26146</v>
      </c>
      <c r="B415" s="16" t="s">
        <v>21</v>
      </c>
      <c r="C415" s="17">
        <v>43384</v>
      </c>
      <c r="D415" s="16" t="s">
        <v>52</v>
      </c>
      <c r="E415" s="16">
        <v>49</v>
      </c>
      <c r="F415" s="16">
        <v>595.4</v>
      </c>
      <c r="G415" s="16">
        <v>0.03</v>
      </c>
      <c r="H415" s="16" t="s">
        <v>31</v>
      </c>
      <c r="I415" s="16">
        <v>-148.85</v>
      </c>
      <c r="J415" s="16">
        <v>11.66</v>
      </c>
      <c r="K415" s="16">
        <v>7.95</v>
      </c>
      <c r="L415" s="16" t="s">
        <v>168</v>
      </c>
      <c r="M415" s="16" t="s">
        <v>25</v>
      </c>
      <c r="N415" s="16" t="s">
        <v>26</v>
      </c>
      <c r="O415" s="16" t="s">
        <v>27</v>
      </c>
      <c r="P415" s="16" t="s">
        <v>28</v>
      </c>
      <c r="Q415" s="16" t="s">
        <v>34</v>
      </c>
      <c r="R415" s="17">
        <v>43393</v>
      </c>
      <c r="S415" s="18">
        <f>SUM(F415/$A$907)</f>
        <v>3.4126248531249093E-4</v>
      </c>
      <c r="T415" s="1" t="str">
        <f>IF(Table1[[#This Row],[Returns]]="Y","Quality Checked","")</f>
        <v/>
      </c>
      <c r="U415" t="str">
        <f>VLOOKUP(Table1[[#This Row],[% Sales]],$B$914:$C$918,2)</f>
        <v>Low Impact</v>
      </c>
    </row>
    <row r="416" spans="1:21" x14ac:dyDescent="0.2">
      <c r="A416" s="15">
        <v>2818</v>
      </c>
      <c r="B416" s="16" t="s">
        <v>21</v>
      </c>
      <c r="C416" s="17">
        <v>43445</v>
      </c>
      <c r="D416" s="16" t="s">
        <v>55</v>
      </c>
      <c r="E416" s="16">
        <v>39</v>
      </c>
      <c r="F416" s="16">
        <v>593.21</v>
      </c>
      <c r="G416" s="16">
        <v>0</v>
      </c>
      <c r="H416" s="16" t="s">
        <v>31</v>
      </c>
      <c r="I416" s="16">
        <v>44.71</v>
      </c>
      <c r="J416" s="16">
        <v>14.98</v>
      </c>
      <c r="K416" s="16">
        <v>8.99</v>
      </c>
      <c r="L416" s="16" t="s">
        <v>92</v>
      </c>
      <c r="M416" s="16" t="s">
        <v>25</v>
      </c>
      <c r="N416" s="16" t="s">
        <v>26</v>
      </c>
      <c r="O416" s="16" t="s">
        <v>32</v>
      </c>
      <c r="P416" s="16" t="s">
        <v>33</v>
      </c>
      <c r="Q416" s="16" t="s">
        <v>34</v>
      </c>
      <c r="R416" s="17">
        <v>43446</v>
      </c>
      <c r="S416" s="18">
        <f>SUM(F416/$A$907)</f>
        <v>3.4000725379950081E-4</v>
      </c>
      <c r="T416" s="1" t="str">
        <f>IF(Table1[[#This Row],[Returns]]="Y","Quality Checked","")</f>
        <v/>
      </c>
      <c r="U416" t="str">
        <f>VLOOKUP(Table1[[#This Row],[% Sales]],$B$914:$C$918,2)</f>
        <v>Low Impact</v>
      </c>
    </row>
    <row r="417" spans="1:21" x14ac:dyDescent="0.2">
      <c r="A417" s="15">
        <v>13313</v>
      </c>
      <c r="B417" s="16" t="s">
        <v>21</v>
      </c>
      <c r="C417" s="17">
        <v>43297</v>
      </c>
      <c r="D417" s="16" t="s">
        <v>22</v>
      </c>
      <c r="E417" s="16">
        <v>45</v>
      </c>
      <c r="F417" s="16">
        <v>592.73</v>
      </c>
      <c r="G417" s="16">
        <v>0.02</v>
      </c>
      <c r="H417" s="16" t="s">
        <v>31</v>
      </c>
      <c r="I417" s="16">
        <v>75.010000000000005</v>
      </c>
      <c r="J417" s="16">
        <v>12.98</v>
      </c>
      <c r="K417" s="16">
        <v>3.14</v>
      </c>
      <c r="L417" s="16" t="s">
        <v>215</v>
      </c>
      <c r="M417" s="16" t="s">
        <v>54</v>
      </c>
      <c r="N417" s="16" t="s">
        <v>37</v>
      </c>
      <c r="O417" s="16" t="s">
        <v>27</v>
      </c>
      <c r="P417" s="16" t="s">
        <v>66</v>
      </c>
      <c r="Q417" s="16" t="s">
        <v>34</v>
      </c>
      <c r="R417" s="17">
        <v>43300</v>
      </c>
      <c r="S417" s="18">
        <f>SUM(F417/$A$907)</f>
        <v>3.3973213456377693E-4</v>
      </c>
      <c r="T417" s="1" t="str">
        <f>IF(Table1[[#This Row],[Returns]]="Y","Quality Checked","")</f>
        <v/>
      </c>
      <c r="U417" t="str">
        <f>VLOOKUP(Table1[[#This Row],[% Sales]],$B$914:$C$918,2)</f>
        <v>Low Impact</v>
      </c>
    </row>
    <row r="418" spans="1:21" x14ac:dyDescent="0.2">
      <c r="A418" s="15">
        <v>34497</v>
      </c>
      <c r="B418" s="16" t="s">
        <v>21</v>
      </c>
      <c r="C418" s="17">
        <v>43169</v>
      </c>
      <c r="D418" s="16" t="s">
        <v>55</v>
      </c>
      <c r="E418" s="16">
        <v>25</v>
      </c>
      <c r="F418" s="16">
        <v>590.6</v>
      </c>
      <c r="G418" s="16">
        <v>0</v>
      </c>
      <c r="H418" s="16" t="s">
        <v>31</v>
      </c>
      <c r="I418" s="16">
        <v>117.73</v>
      </c>
      <c r="J418" s="16">
        <v>22.84</v>
      </c>
      <c r="K418" s="16">
        <v>8.18</v>
      </c>
      <c r="L418" s="16" t="s">
        <v>372</v>
      </c>
      <c r="M418" s="16" t="s">
        <v>25</v>
      </c>
      <c r="N418" s="16" t="s">
        <v>64</v>
      </c>
      <c r="O418" s="16" t="s">
        <v>27</v>
      </c>
      <c r="P418" s="16" t="s">
        <v>42</v>
      </c>
      <c r="Q418" s="16" t="s">
        <v>40</v>
      </c>
      <c r="R418" s="17">
        <v>43171</v>
      </c>
      <c r="S418" s="18">
        <f>SUM(F418/$A$907)</f>
        <v>3.3851129295525223E-4</v>
      </c>
      <c r="T418" s="1" t="str">
        <f>IF(Table1[[#This Row],[Returns]]="Y","Quality Checked","")</f>
        <v/>
      </c>
      <c r="U418" t="str">
        <f>VLOOKUP(Table1[[#This Row],[% Sales]],$B$914:$C$918,2)</f>
        <v>Low Impact</v>
      </c>
    </row>
    <row r="419" spans="1:21" x14ac:dyDescent="0.2">
      <c r="A419" s="15">
        <v>13120</v>
      </c>
      <c r="B419" s="16" t="s">
        <v>21</v>
      </c>
      <c r="C419" s="17">
        <v>43448</v>
      </c>
      <c r="D419" s="16" t="s">
        <v>52</v>
      </c>
      <c r="E419" s="16">
        <v>46</v>
      </c>
      <c r="F419" s="16">
        <v>590.42999999999995</v>
      </c>
      <c r="G419" s="16">
        <v>0.09</v>
      </c>
      <c r="H419" s="16" t="s">
        <v>31</v>
      </c>
      <c r="I419" s="16">
        <v>82.59</v>
      </c>
      <c r="J419" s="16">
        <v>12.95</v>
      </c>
      <c r="K419" s="16">
        <v>4.9800000000000004</v>
      </c>
      <c r="L419" s="16" t="s">
        <v>213</v>
      </c>
      <c r="M419" s="16" t="s">
        <v>63</v>
      </c>
      <c r="N419" s="16" t="s">
        <v>64</v>
      </c>
      <c r="O419" s="16" t="s">
        <v>27</v>
      </c>
      <c r="P419" s="16" t="s">
        <v>48</v>
      </c>
      <c r="Q419" s="16" t="s">
        <v>40</v>
      </c>
      <c r="R419" s="17">
        <v>43455</v>
      </c>
      <c r="S419" s="18">
        <f>SUM(F419/$A$907)</f>
        <v>3.3841385489259999E-4</v>
      </c>
      <c r="T419" s="1" t="str">
        <f>IF(Table1[[#This Row],[Returns]]="Y","Quality Checked","")</f>
        <v/>
      </c>
      <c r="U419" t="str">
        <f>VLOOKUP(Table1[[#This Row],[% Sales]],$B$914:$C$918,2)</f>
        <v>Low Impact</v>
      </c>
    </row>
    <row r="420" spans="1:21" x14ac:dyDescent="0.2">
      <c r="A420" s="15">
        <v>43206</v>
      </c>
      <c r="B420" s="16" t="s">
        <v>21</v>
      </c>
      <c r="C420" s="17">
        <v>43335</v>
      </c>
      <c r="D420" s="16" t="s">
        <v>55</v>
      </c>
      <c r="E420" s="16">
        <v>16</v>
      </c>
      <c r="F420" s="16">
        <v>587.88</v>
      </c>
      <c r="G420" s="16">
        <v>0</v>
      </c>
      <c r="H420" s="16" t="s">
        <v>23</v>
      </c>
      <c r="I420" s="16">
        <v>135.37</v>
      </c>
      <c r="J420" s="16">
        <v>35.409999999999997</v>
      </c>
      <c r="K420" s="16">
        <v>1.99</v>
      </c>
      <c r="L420" s="16" t="s">
        <v>168</v>
      </c>
      <c r="M420" s="16" t="s">
        <v>25</v>
      </c>
      <c r="N420" s="16" t="s">
        <v>26</v>
      </c>
      <c r="O420" s="16" t="s">
        <v>38</v>
      </c>
      <c r="P420" s="16" t="s">
        <v>89</v>
      </c>
      <c r="Q420" s="16" t="s">
        <v>34</v>
      </c>
      <c r="R420" s="17">
        <v>43336</v>
      </c>
      <c r="S420" s="18">
        <f>SUM(F420/$A$907)</f>
        <v>3.3695228395281689E-4</v>
      </c>
      <c r="T420" s="1" t="str">
        <f>IF(Table1[[#This Row],[Returns]]="Y","Quality Checked","")</f>
        <v/>
      </c>
      <c r="U420" t="str">
        <f>VLOOKUP(Table1[[#This Row],[% Sales]],$B$914:$C$918,2)</f>
        <v>Low Impact</v>
      </c>
    </row>
    <row r="421" spans="1:21" x14ac:dyDescent="0.2">
      <c r="A421" s="15">
        <v>5920</v>
      </c>
      <c r="B421" s="16" t="s">
        <v>21</v>
      </c>
      <c r="C421" s="17">
        <v>43423</v>
      </c>
      <c r="D421" s="16" t="s">
        <v>35</v>
      </c>
      <c r="E421" s="16">
        <v>4</v>
      </c>
      <c r="F421" s="16">
        <v>582.59</v>
      </c>
      <c r="G421" s="16">
        <v>7.0000000000000007E-2</v>
      </c>
      <c r="H421" s="16" t="s">
        <v>31</v>
      </c>
      <c r="I421" s="16">
        <v>-121.75</v>
      </c>
      <c r="J421" s="16">
        <v>155.06</v>
      </c>
      <c r="K421" s="16">
        <v>7.07</v>
      </c>
      <c r="L421" s="16" t="s">
        <v>125</v>
      </c>
      <c r="M421" s="16" t="s">
        <v>54</v>
      </c>
      <c r="N421" s="16" t="s">
        <v>64</v>
      </c>
      <c r="O421" s="16" t="s">
        <v>27</v>
      </c>
      <c r="P421" s="16" t="s">
        <v>43</v>
      </c>
      <c r="Q421" s="16" t="s">
        <v>40</v>
      </c>
      <c r="R421" s="17">
        <v>43423</v>
      </c>
      <c r="S421" s="18">
        <f>SUM(F421/$A$907)</f>
        <v>3.3392024070911006E-4</v>
      </c>
      <c r="T421" s="1" t="str">
        <f>IF(Table1[[#This Row],[Returns]]="Y","Quality Checked","")</f>
        <v/>
      </c>
      <c r="U421" t="str">
        <f>VLOOKUP(Table1[[#This Row],[% Sales]],$B$914:$C$918,2)</f>
        <v>Low Impact</v>
      </c>
    </row>
    <row r="422" spans="1:21" x14ac:dyDescent="0.2">
      <c r="A422" s="15">
        <v>34432</v>
      </c>
      <c r="B422" s="16" t="s">
        <v>21</v>
      </c>
      <c r="C422" s="17">
        <v>43197</v>
      </c>
      <c r="D422" s="16" t="s">
        <v>22</v>
      </c>
      <c r="E422" s="16">
        <v>3</v>
      </c>
      <c r="F422" s="16">
        <v>581.41999999999996</v>
      </c>
      <c r="G422" s="16">
        <v>0.02</v>
      </c>
      <c r="H422" s="16" t="s">
        <v>31</v>
      </c>
      <c r="I422" s="16">
        <v>-129.97</v>
      </c>
      <c r="J422" s="16">
        <v>178.47</v>
      </c>
      <c r="K422" s="16">
        <v>19.989999999999998</v>
      </c>
      <c r="L422" s="16" t="s">
        <v>371</v>
      </c>
      <c r="M422" s="16" t="s">
        <v>25</v>
      </c>
      <c r="N422" s="16" t="s">
        <v>37</v>
      </c>
      <c r="O422" s="16" t="s">
        <v>27</v>
      </c>
      <c r="P422" s="16" t="s">
        <v>43</v>
      </c>
      <c r="Q422" s="16" t="s">
        <v>40</v>
      </c>
      <c r="R422" s="17">
        <v>43198</v>
      </c>
      <c r="S422" s="18">
        <f>SUM(F422/$A$907)</f>
        <v>3.3324963757203307E-4</v>
      </c>
      <c r="T422" s="1" t="str">
        <f>IF(Table1[[#This Row],[Returns]]="Y","Quality Checked","")</f>
        <v/>
      </c>
      <c r="U422" t="str">
        <f>VLOOKUP(Table1[[#This Row],[% Sales]],$B$914:$C$918,2)</f>
        <v>Low Impact</v>
      </c>
    </row>
    <row r="423" spans="1:21" x14ac:dyDescent="0.2">
      <c r="A423" s="15">
        <v>32451</v>
      </c>
      <c r="B423" s="16" t="s">
        <v>21</v>
      </c>
      <c r="C423" s="17">
        <v>43183</v>
      </c>
      <c r="D423" s="16" t="s">
        <v>22</v>
      </c>
      <c r="E423" s="16">
        <v>42</v>
      </c>
      <c r="F423" s="16">
        <v>580.55999999999995</v>
      </c>
      <c r="G423" s="16">
        <v>0.1</v>
      </c>
      <c r="H423" s="16" t="s">
        <v>31</v>
      </c>
      <c r="I423" s="16">
        <v>163.63</v>
      </c>
      <c r="J423" s="16">
        <v>14.28</v>
      </c>
      <c r="K423" s="16">
        <v>2.99</v>
      </c>
      <c r="L423" s="16" t="s">
        <v>283</v>
      </c>
      <c r="M423" s="16" t="s">
        <v>54</v>
      </c>
      <c r="N423" s="16" t="s">
        <v>37</v>
      </c>
      <c r="O423" s="16" t="s">
        <v>27</v>
      </c>
      <c r="P423" s="16" t="s">
        <v>48</v>
      </c>
      <c r="Q423" s="16" t="s">
        <v>40</v>
      </c>
      <c r="R423" s="17">
        <v>43184</v>
      </c>
      <c r="S423" s="18">
        <f>SUM(F423/$A$907)</f>
        <v>3.3275671560802777E-4</v>
      </c>
      <c r="T423" s="1" t="str">
        <f>IF(Table1[[#This Row],[Returns]]="Y","Quality Checked","")</f>
        <v/>
      </c>
      <c r="U423" t="str">
        <f>VLOOKUP(Table1[[#This Row],[% Sales]],$B$914:$C$918,2)</f>
        <v>Low Impact</v>
      </c>
    </row>
    <row r="424" spans="1:21" x14ac:dyDescent="0.2">
      <c r="A424" s="15">
        <v>39589</v>
      </c>
      <c r="B424" s="16" t="s">
        <v>21</v>
      </c>
      <c r="C424" s="17">
        <v>43314</v>
      </c>
      <c r="D424" s="16" t="s">
        <v>49</v>
      </c>
      <c r="E424" s="16">
        <v>42</v>
      </c>
      <c r="F424" s="16">
        <v>577.41999999999996</v>
      </c>
      <c r="G424" s="16">
        <v>0</v>
      </c>
      <c r="H424" s="16" t="s">
        <v>31</v>
      </c>
      <c r="I424" s="16">
        <v>253.5</v>
      </c>
      <c r="J424" s="16">
        <v>12.97</v>
      </c>
      <c r="K424" s="16">
        <v>1.49</v>
      </c>
      <c r="L424" s="16" t="s">
        <v>67</v>
      </c>
      <c r="M424" s="16" t="s">
        <v>54</v>
      </c>
      <c r="N424" s="16" t="s">
        <v>37</v>
      </c>
      <c r="O424" s="16" t="s">
        <v>27</v>
      </c>
      <c r="P424" s="16" t="s">
        <v>48</v>
      </c>
      <c r="Q424" s="16" t="s">
        <v>40</v>
      </c>
      <c r="R424" s="17">
        <v>43315</v>
      </c>
      <c r="S424" s="18">
        <f>SUM(F424/$A$907)</f>
        <v>3.3095697727433408E-4</v>
      </c>
      <c r="T424" s="1" t="str">
        <f>IF(Table1[[#This Row],[Returns]]="Y","Quality Checked","")</f>
        <v/>
      </c>
      <c r="U424" t="str">
        <f>VLOOKUP(Table1[[#This Row],[% Sales]],$B$914:$C$918,2)</f>
        <v>Low Impact</v>
      </c>
    </row>
    <row r="425" spans="1:21" x14ac:dyDescent="0.2">
      <c r="A425" s="15">
        <v>44962</v>
      </c>
      <c r="B425" s="16" t="s">
        <v>30</v>
      </c>
      <c r="C425" s="17">
        <v>43462</v>
      </c>
      <c r="D425" s="16" t="s">
        <v>55</v>
      </c>
      <c r="E425" s="16">
        <v>27</v>
      </c>
      <c r="F425" s="16">
        <v>575.74</v>
      </c>
      <c r="G425" s="16">
        <v>0.06</v>
      </c>
      <c r="H425" s="16" t="s">
        <v>31</v>
      </c>
      <c r="I425" s="16">
        <v>152.6</v>
      </c>
      <c r="J425" s="16">
        <v>22.24</v>
      </c>
      <c r="K425" s="16">
        <v>1.99</v>
      </c>
      <c r="L425" s="16" t="s">
        <v>191</v>
      </c>
      <c r="M425" s="16" t="s">
        <v>25</v>
      </c>
      <c r="N425" s="16" t="s">
        <v>45</v>
      </c>
      <c r="O425" s="16" t="s">
        <v>38</v>
      </c>
      <c r="P425" s="16" t="s">
        <v>89</v>
      </c>
      <c r="Q425" s="16" t="s">
        <v>34</v>
      </c>
      <c r="R425" s="17">
        <v>43464</v>
      </c>
      <c r="S425" s="18">
        <f>SUM(F425/$A$907)</f>
        <v>3.2999405994930053E-4</v>
      </c>
      <c r="T425" s="1" t="str">
        <f>IF(Table1[[#This Row],[Returns]]="Y","Quality Checked","")</f>
        <v>Quality Checked</v>
      </c>
      <c r="U425" t="str">
        <f>VLOOKUP(Table1[[#This Row],[% Sales]],$B$914:$C$918,2)</f>
        <v>Low Impact</v>
      </c>
    </row>
    <row r="426" spans="1:21" x14ac:dyDescent="0.2">
      <c r="A426" s="15">
        <v>33797</v>
      </c>
      <c r="B426" s="16" t="s">
        <v>21</v>
      </c>
      <c r="C426" s="17">
        <v>43111</v>
      </c>
      <c r="D426" s="16" t="s">
        <v>22</v>
      </c>
      <c r="E426" s="16">
        <v>44</v>
      </c>
      <c r="F426" s="16">
        <v>574.5</v>
      </c>
      <c r="G426" s="16">
        <v>0.02</v>
      </c>
      <c r="H426" s="16" t="s">
        <v>31</v>
      </c>
      <c r="I426" s="16">
        <v>-449.04</v>
      </c>
      <c r="J426" s="16">
        <v>12.99</v>
      </c>
      <c r="K426" s="16">
        <v>14.37</v>
      </c>
      <c r="L426" s="16" t="s">
        <v>98</v>
      </c>
      <c r="M426" s="16" t="s">
        <v>63</v>
      </c>
      <c r="N426" s="16" t="s">
        <v>45</v>
      </c>
      <c r="O426" s="16" t="s">
        <v>32</v>
      </c>
      <c r="P426" s="16" t="s">
        <v>33</v>
      </c>
      <c r="Q426" s="16" t="s">
        <v>76</v>
      </c>
      <c r="R426" s="17">
        <v>43112</v>
      </c>
      <c r="S426" s="18">
        <f>SUM(F426/$A$907)</f>
        <v>3.2928333525701387E-4</v>
      </c>
      <c r="T426" s="1" t="str">
        <f>IF(Table1[[#This Row],[Returns]]="Y","Quality Checked","")</f>
        <v/>
      </c>
      <c r="U426" t="str">
        <f>VLOOKUP(Table1[[#This Row],[% Sales]],$B$914:$C$918,2)</f>
        <v>Low Impact</v>
      </c>
    </row>
    <row r="427" spans="1:21" x14ac:dyDescent="0.2">
      <c r="A427" s="15">
        <v>12642</v>
      </c>
      <c r="B427" s="16" t="s">
        <v>21</v>
      </c>
      <c r="C427" s="17">
        <v>43217</v>
      </c>
      <c r="D427" s="16" t="s">
        <v>49</v>
      </c>
      <c r="E427" s="16">
        <v>14</v>
      </c>
      <c r="F427" s="16">
        <v>572.33000000000004</v>
      </c>
      <c r="G427" s="16">
        <v>0.01</v>
      </c>
      <c r="H427" s="16" t="s">
        <v>31</v>
      </c>
      <c r="I427" s="16">
        <v>-62.28</v>
      </c>
      <c r="J427" s="16">
        <v>39.979999999999997</v>
      </c>
      <c r="K427" s="16">
        <v>7.12</v>
      </c>
      <c r="L427" s="16" t="s">
        <v>116</v>
      </c>
      <c r="M427" s="16" t="s">
        <v>25</v>
      </c>
      <c r="N427" s="16" t="s">
        <v>37</v>
      </c>
      <c r="O427" s="16" t="s">
        <v>38</v>
      </c>
      <c r="P427" s="16" t="s">
        <v>89</v>
      </c>
      <c r="Q427" s="16" t="s">
        <v>40</v>
      </c>
      <c r="R427" s="17">
        <v>43219</v>
      </c>
      <c r="S427" s="18">
        <f>SUM(F427/$A$907)</f>
        <v>3.2803956704551218E-4</v>
      </c>
      <c r="T427" s="1" t="str">
        <f>IF(Table1[[#This Row],[Returns]]="Y","Quality Checked","")</f>
        <v/>
      </c>
      <c r="U427" t="str">
        <f>VLOOKUP(Table1[[#This Row],[% Sales]],$B$914:$C$918,2)</f>
        <v>Low Impact</v>
      </c>
    </row>
    <row r="428" spans="1:21" x14ac:dyDescent="0.2">
      <c r="A428" s="15">
        <v>16229</v>
      </c>
      <c r="B428" s="16" t="s">
        <v>21</v>
      </c>
      <c r="C428" s="17">
        <v>43188</v>
      </c>
      <c r="D428" s="16" t="s">
        <v>35</v>
      </c>
      <c r="E428" s="16">
        <v>19</v>
      </c>
      <c r="F428" s="16">
        <v>568.74350000000004</v>
      </c>
      <c r="G428" s="16">
        <v>0.05</v>
      </c>
      <c r="H428" s="16" t="s">
        <v>31</v>
      </c>
      <c r="I428" s="16">
        <v>143.79</v>
      </c>
      <c r="J428" s="16">
        <v>35.99</v>
      </c>
      <c r="K428" s="16">
        <v>3.3</v>
      </c>
      <c r="L428" s="16" t="s">
        <v>250</v>
      </c>
      <c r="M428" s="16" t="s">
        <v>63</v>
      </c>
      <c r="N428" s="16" t="s">
        <v>45</v>
      </c>
      <c r="O428" s="16" t="s">
        <v>38</v>
      </c>
      <c r="P428" s="16" t="s">
        <v>39</v>
      </c>
      <c r="Q428" s="16" t="s">
        <v>34</v>
      </c>
      <c r="R428" s="17">
        <v>43190</v>
      </c>
      <c r="S428" s="18">
        <f>SUM(F428/$A$907)</f>
        <v>3.2598391050608786E-4</v>
      </c>
      <c r="T428" s="1" t="str">
        <f>IF(Table1[[#This Row],[Returns]]="Y","Quality Checked","")</f>
        <v/>
      </c>
      <c r="U428" t="str">
        <f>VLOOKUP(Table1[[#This Row],[% Sales]],$B$914:$C$918,2)</f>
        <v>Low Impact</v>
      </c>
    </row>
    <row r="429" spans="1:21" x14ac:dyDescent="0.2">
      <c r="A429" s="15">
        <v>10978</v>
      </c>
      <c r="B429" s="16" t="s">
        <v>21</v>
      </c>
      <c r="C429" s="17">
        <v>43191</v>
      </c>
      <c r="D429" s="16" t="s">
        <v>49</v>
      </c>
      <c r="E429" s="16">
        <v>9</v>
      </c>
      <c r="F429" s="16">
        <v>566.53</v>
      </c>
      <c r="G429" s="16">
        <v>0.06</v>
      </c>
      <c r="H429" s="16" t="s">
        <v>56</v>
      </c>
      <c r="I429" s="16">
        <v>-209.6</v>
      </c>
      <c r="J429" s="16">
        <v>60.98</v>
      </c>
      <c r="K429" s="16">
        <v>30</v>
      </c>
      <c r="L429" s="16" t="s">
        <v>191</v>
      </c>
      <c r="M429" s="16" t="s">
        <v>25</v>
      </c>
      <c r="N429" s="16" t="s">
        <v>45</v>
      </c>
      <c r="O429" s="16" t="s">
        <v>32</v>
      </c>
      <c r="P429" s="16" t="s">
        <v>86</v>
      </c>
      <c r="Q429" s="16" t="s">
        <v>59</v>
      </c>
      <c r="R429" s="17">
        <v>43192</v>
      </c>
      <c r="S429" s="18">
        <f>SUM(F429/$A$907)</f>
        <v>3.2471520961384868E-4</v>
      </c>
      <c r="T429" s="1" t="str">
        <f>IF(Table1[[#This Row],[Returns]]="Y","Quality Checked","")</f>
        <v/>
      </c>
      <c r="U429" t="str">
        <f>VLOOKUP(Table1[[#This Row],[% Sales]],$B$914:$C$918,2)</f>
        <v>Low Impact</v>
      </c>
    </row>
    <row r="430" spans="1:21" x14ac:dyDescent="0.2">
      <c r="A430" s="15">
        <v>10272</v>
      </c>
      <c r="B430" s="16" t="s">
        <v>21</v>
      </c>
      <c r="C430" s="17">
        <v>43117</v>
      </c>
      <c r="D430" s="16" t="s">
        <v>55</v>
      </c>
      <c r="E430" s="16">
        <v>26</v>
      </c>
      <c r="F430" s="16">
        <v>566.39</v>
      </c>
      <c r="G430" s="16">
        <v>0.06</v>
      </c>
      <c r="H430" s="16" t="s">
        <v>31</v>
      </c>
      <c r="I430" s="16">
        <v>76.430000000000007</v>
      </c>
      <c r="J430" s="16">
        <v>22.84</v>
      </c>
      <c r="K430" s="16">
        <v>8.18</v>
      </c>
      <c r="L430" s="16" t="s">
        <v>179</v>
      </c>
      <c r="M430" s="16" t="s">
        <v>25</v>
      </c>
      <c r="N430" s="16" t="s">
        <v>26</v>
      </c>
      <c r="O430" s="16" t="s">
        <v>27</v>
      </c>
      <c r="P430" s="16" t="s">
        <v>42</v>
      </c>
      <c r="Q430" s="16" t="s">
        <v>40</v>
      </c>
      <c r="R430" s="17">
        <v>43117</v>
      </c>
      <c r="S430" s="18">
        <f>SUM(F430/$A$907)</f>
        <v>3.2463496650342923E-4</v>
      </c>
      <c r="T430" s="1" t="str">
        <f>IF(Table1[[#This Row],[Returns]]="Y","Quality Checked","")</f>
        <v/>
      </c>
      <c r="U430" t="str">
        <f>VLOOKUP(Table1[[#This Row],[% Sales]],$B$914:$C$918,2)</f>
        <v>Low Impact</v>
      </c>
    </row>
    <row r="431" spans="1:21" x14ac:dyDescent="0.2">
      <c r="A431" s="15">
        <v>18788</v>
      </c>
      <c r="B431" s="16" t="s">
        <v>21</v>
      </c>
      <c r="C431" s="17">
        <v>43375</v>
      </c>
      <c r="D431" s="16" t="s">
        <v>22</v>
      </c>
      <c r="E431" s="16">
        <v>27</v>
      </c>
      <c r="F431" s="16">
        <v>566.12</v>
      </c>
      <c r="G431" s="16">
        <v>0.03</v>
      </c>
      <c r="H431" s="16" t="s">
        <v>31</v>
      </c>
      <c r="I431" s="16">
        <v>-19.329999999999998</v>
      </c>
      <c r="J431" s="16">
        <v>19.989999999999998</v>
      </c>
      <c r="K431" s="16">
        <v>11.17</v>
      </c>
      <c r="L431" s="16" t="s">
        <v>213</v>
      </c>
      <c r="M431" s="16" t="s">
        <v>63</v>
      </c>
      <c r="N431" s="16" t="s">
        <v>26</v>
      </c>
      <c r="O431" s="16" t="s">
        <v>32</v>
      </c>
      <c r="P431" s="16" t="s">
        <v>33</v>
      </c>
      <c r="Q431" s="16" t="s">
        <v>76</v>
      </c>
      <c r="R431" s="17">
        <v>43376</v>
      </c>
      <c r="S431" s="18">
        <f>SUM(F431/$A$907)</f>
        <v>3.2448021193333453E-4</v>
      </c>
      <c r="T431" s="1" t="str">
        <f>IF(Table1[[#This Row],[Returns]]="Y","Quality Checked","")</f>
        <v/>
      </c>
      <c r="U431" t="str">
        <f>VLOOKUP(Table1[[#This Row],[% Sales]],$B$914:$C$918,2)</f>
        <v>Low Impact</v>
      </c>
    </row>
    <row r="432" spans="1:21" x14ac:dyDescent="0.2">
      <c r="A432" s="15">
        <v>2818</v>
      </c>
      <c r="B432" s="16" t="s">
        <v>21</v>
      </c>
      <c r="C432" s="17">
        <v>43445</v>
      </c>
      <c r="D432" s="16" t="s">
        <v>55</v>
      </c>
      <c r="E432" s="16">
        <v>37</v>
      </c>
      <c r="F432" s="16">
        <v>565.91</v>
      </c>
      <c r="G432" s="16">
        <v>0.05</v>
      </c>
      <c r="H432" s="16" t="s">
        <v>31</v>
      </c>
      <c r="I432" s="16">
        <v>192.39</v>
      </c>
      <c r="J432" s="16">
        <v>15.68</v>
      </c>
      <c r="K432" s="16">
        <v>3.73</v>
      </c>
      <c r="L432" s="16" t="s">
        <v>92</v>
      </c>
      <c r="M432" s="16" t="s">
        <v>25</v>
      </c>
      <c r="N432" s="16" t="s">
        <v>26</v>
      </c>
      <c r="O432" s="16" t="s">
        <v>32</v>
      </c>
      <c r="P432" s="16" t="s">
        <v>33</v>
      </c>
      <c r="Q432" s="16" t="s">
        <v>34</v>
      </c>
      <c r="R432" s="17">
        <v>43447</v>
      </c>
      <c r="S432" s="18">
        <f>SUM(F432/$A$907)</f>
        <v>3.243598472677053E-4</v>
      </c>
      <c r="T432" s="1" t="str">
        <f>IF(Table1[[#This Row],[Returns]]="Y","Quality Checked","")</f>
        <v/>
      </c>
      <c r="U432" t="str">
        <f>VLOOKUP(Table1[[#This Row],[% Sales]],$B$914:$C$918,2)</f>
        <v>Low Impact</v>
      </c>
    </row>
    <row r="433" spans="1:21" x14ac:dyDescent="0.2">
      <c r="A433" s="15">
        <v>36452</v>
      </c>
      <c r="B433" s="16" t="s">
        <v>21</v>
      </c>
      <c r="C433" s="17">
        <v>43195</v>
      </c>
      <c r="D433" s="16" t="s">
        <v>35</v>
      </c>
      <c r="E433" s="16">
        <v>26</v>
      </c>
      <c r="F433" s="16">
        <v>564.98</v>
      </c>
      <c r="G433" s="16">
        <v>0.1</v>
      </c>
      <c r="H433" s="16" t="s">
        <v>31</v>
      </c>
      <c r="I433" s="16">
        <v>-107.51</v>
      </c>
      <c r="J433" s="16">
        <v>22.38</v>
      </c>
      <c r="K433" s="16">
        <v>15.1</v>
      </c>
      <c r="L433" s="16" t="s">
        <v>383</v>
      </c>
      <c r="M433" s="16" t="s">
        <v>54</v>
      </c>
      <c r="N433" s="16" t="s">
        <v>37</v>
      </c>
      <c r="O433" s="16" t="s">
        <v>27</v>
      </c>
      <c r="P433" s="16" t="s">
        <v>48</v>
      </c>
      <c r="Q433" s="16" t="s">
        <v>40</v>
      </c>
      <c r="R433" s="17">
        <v>43196</v>
      </c>
      <c r="S433" s="18">
        <f>SUM(F433/$A$907)</f>
        <v>3.2382680374849033E-4</v>
      </c>
      <c r="T433" s="1" t="str">
        <f>IF(Table1[[#This Row],[Returns]]="Y","Quality Checked","")</f>
        <v/>
      </c>
      <c r="U433" t="str">
        <f>VLOOKUP(Table1[[#This Row],[% Sales]],$B$914:$C$918,2)</f>
        <v>Low Impact</v>
      </c>
    </row>
    <row r="434" spans="1:21" x14ac:dyDescent="0.2">
      <c r="A434" s="15">
        <v>12642</v>
      </c>
      <c r="B434" s="16" t="s">
        <v>21</v>
      </c>
      <c r="C434" s="17">
        <v>43217</v>
      </c>
      <c r="D434" s="16" t="s">
        <v>49</v>
      </c>
      <c r="E434" s="16">
        <v>10</v>
      </c>
      <c r="F434" s="16">
        <v>564.85</v>
      </c>
      <c r="G434" s="16">
        <v>0.09</v>
      </c>
      <c r="H434" s="16" t="s">
        <v>23</v>
      </c>
      <c r="I434" s="16">
        <v>181.02</v>
      </c>
      <c r="J434" s="16">
        <v>58.1</v>
      </c>
      <c r="K434" s="16">
        <v>1.49</v>
      </c>
      <c r="L434" s="16" t="s">
        <v>116</v>
      </c>
      <c r="M434" s="16" t="s">
        <v>25</v>
      </c>
      <c r="N434" s="16" t="s">
        <v>37</v>
      </c>
      <c r="O434" s="16" t="s">
        <v>27</v>
      </c>
      <c r="P434" s="16" t="s">
        <v>48</v>
      </c>
      <c r="Q434" s="16" t="s">
        <v>40</v>
      </c>
      <c r="R434" s="17">
        <v>43219</v>
      </c>
      <c r="S434" s="18">
        <f>SUM(F434/$A$907)</f>
        <v>3.2375229228881513E-4</v>
      </c>
      <c r="T434" s="1" t="str">
        <f>IF(Table1[[#This Row],[Returns]]="Y","Quality Checked","")</f>
        <v/>
      </c>
      <c r="U434" t="str">
        <f>VLOOKUP(Table1[[#This Row],[% Sales]],$B$914:$C$918,2)</f>
        <v>Low Impact</v>
      </c>
    </row>
    <row r="435" spans="1:21" x14ac:dyDescent="0.2">
      <c r="A435" s="15">
        <v>12258</v>
      </c>
      <c r="B435" s="16" t="s">
        <v>21</v>
      </c>
      <c r="C435" s="17">
        <v>43434</v>
      </c>
      <c r="D435" s="16" t="s">
        <v>52</v>
      </c>
      <c r="E435" s="16">
        <v>3</v>
      </c>
      <c r="F435" s="16">
        <v>561.65</v>
      </c>
      <c r="G435" s="16">
        <v>0.04</v>
      </c>
      <c r="H435" s="16" t="s">
        <v>56</v>
      </c>
      <c r="I435" s="16">
        <v>-264.94</v>
      </c>
      <c r="J435" s="16">
        <v>180.98</v>
      </c>
      <c r="K435" s="16">
        <v>30</v>
      </c>
      <c r="L435" s="16" t="s">
        <v>71</v>
      </c>
      <c r="M435" s="16" t="s">
        <v>54</v>
      </c>
      <c r="N435" s="16" t="s">
        <v>37</v>
      </c>
      <c r="O435" s="16" t="s">
        <v>32</v>
      </c>
      <c r="P435" s="16" t="s">
        <v>86</v>
      </c>
      <c r="Q435" s="16" t="s">
        <v>59</v>
      </c>
      <c r="R435" s="17">
        <v>43434</v>
      </c>
      <c r="S435" s="18">
        <f>SUM(F435/$A$907)</f>
        <v>3.219181640506559E-4</v>
      </c>
      <c r="T435" s="1" t="str">
        <f>IF(Table1[[#This Row],[Returns]]="Y","Quality Checked","")</f>
        <v/>
      </c>
      <c r="U435" t="str">
        <f>VLOOKUP(Table1[[#This Row],[% Sales]],$B$914:$C$918,2)</f>
        <v>Low Impact</v>
      </c>
    </row>
    <row r="436" spans="1:21" x14ac:dyDescent="0.2">
      <c r="A436" s="15">
        <v>645</v>
      </c>
      <c r="B436" s="16" t="s">
        <v>21</v>
      </c>
      <c r="C436" s="17">
        <v>43436</v>
      </c>
      <c r="D436" s="16" t="s">
        <v>35</v>
      </c>
      <c r="E436" s="16">
        <v>42</v>
      </c>
      <c r="F436" s="16">
        <v>557.85</v>
      </c>
      <c r="G436" s="16">
        <v>0.05</v>
      </c>
      <c r="H436" s="16" t="s">
        <v>31</v>
      </c>
      <c r="I436" s="16">
        <v>89.45</v>
      </c>
      <c r="J436" s="16">
        <v>12.95</v>
      </c>
      <c r="K436" s="16">
        <v>4.9800000000000004</v>
      </c>
      <c r="L436" s="16" t="s">
        <v>62</v>
      </c>
      <c r="M436" s="16" t="s">
        <v>63</v>
      </c>
      <c r="N436" s="16" t="s">
        <v>64</v>
      </c>
      <c r="O436" s="16" t="s">
        <v>27</v>
      </c>
      <c r="P436" s="16" t="s">
        <v>48</v>
      </c>
      <c r="Q436" s="16" t="s">
        <v>40</v>
      </c>
      <c r="R436" s="17">
        <v>43438</v>
      </c>
      <c r="S436" s="18">
        <f>SUM(F436/$A$907)</f>
        <v>3.1974013676784195E-4</v>
      </c>
      <c r="T436" s="1" t="str">
        <f>IF(Table1[[#This Row],[Returns]]="Y","Quality Checked","")</f>
        <v/>
      </c>
      <c r="U436" t="str">
        <f>VLOOKUP(Table1[[#This Row],[% Sales]],$B$914:$C$918,2)</f>
        <v>Low Impact</v>
      </c>
    </row>
    <row r="437" spans="1:21" x14ac:dyDescent="0.2">
      <c r="A437" s="15">
        <v>25507</v>
      </c>
      <c r="B437" s="16" t="s">
        <v>21</v>
      </c>
      <c r="C437" s="17">
        <v>43317</v>
      </c>
      <c r="D437" s="16" t="s">
        <v>22</v>
      </c>
      <c r="E437" s="16">
        <v>8</v>
      </c>
      <c r="F437" s="16">
        <v>555.20000000000005</v>
      </c>
      <c r="G437" s="16">
        <v>0.06</v>
      </c>
      <c r="H437" s="16" t="s">
        <v>31</v>
      </c>
      <c r="I437" s="16">
        <v>-267.86</v>
      </c>
      <c r="J437" s="16">
        <v>64.650000000000006</v>
      </c>
      <c r="K437" s="16">
        <v>35</v>
      </c>
      <c r="L437" s="16" t="s">
        <v>318</v>
      </c>
      <c r="M437" s="16" t="s">
        <v>25</v>
      </c>
      <c r="N437" s="16" t="s">
        <v>37</v>
      </c>
      <c r="O437" s="16" t="s">
        <v>27</v>
      </c>
      <c r="P437" s="16" t="s">
        <v>43</v>
      </c>
      <c r="Q437" s="16" t="s">
        <v>76</v>
      </c>
      <c r="R437" s="17">
        <v>43318</v>
      </c>
      <c r="S437" s="18">
        <f>SUM(F437/$A$907)</f>
        <v>3.1822124932061639E-4</v>
      </c>
      <c r="T437" s="1" t="str">
        <f>IF(Table1[[#This Row],[Returns]]="Y","Quality Checked","")</f>
        <v/>
      </c>
      <c r="U437" t="str">
        <f>VLOOKUP(Table1[[#This Row],[% Sales]],$B$914:$C$918,2)</f>
        <v>Low Impact</v>
      </c>
    </row>
    <row r="438" spans="1:21" x14ac:dyDescent="0.2">
      <c r="A438" s="15">
        <v>20263</v>
      </c>
      <c r="B438" s="16" t="s">
        <v>21</v>
      </c>
      <c r="C438" s="17">
        <v>43418</v>
      </c>
      <c r="D438" s="16" t="s">
        <v>55</v>
      </c>
      <c r="E438" s="16">
        <v>33</v>
      </c>
      <c r="F438" s="16">
        <v>553.5625</v>
      </c>
      <c r="G438" s="16">
        <v>0.08</v>
      </c>
      <c r="H438" s="16" t="s">
        <v>31</v>
      </c>
      <c r="I438" s="16">
        <v>-76.86</v>
      </c>
      <c r="J438" s="16">
        <v>20.99</v>
      </c>
      <c r="K438" s="16">
        <v>1.25</v>
      </c>
      <c r="L438" s="16" t="s">
        <v>290</v>
      </c>
      <c r="M438" s="16" t="s">
        <v>166</v>
      </c>
      <c r="N438" s="16" t="s">
        <v>45</v>
      </c>
      <c r="O438" s="16" t="s">
        <v>38</v>
      </c>
      <c r="P438" s="16" t="s">
        <v>39</v>
      </c>
      <c r="Q438" s="16" t="s">
        <v>34</v>
      </c>
      <c r="R438" s="17">
        <v>43420</v>
      </c>
      <c r="S438" s="18">
        <f>SUM(F438/$A$907)</f>
        <v>3.1728269151124584E-4</v>
      </c>
      <c r="T438" s="1" t="str">
        <f>IF(Table1[[#This Row],[Returns]]="Y","Quality Checked","")</f>
        <v/>
      </c>
      <c r="U438" t="str">
        <f>VLOOKUP(Table1[[#This Row],[% Sales]],$B$914:$C$918,2)</f>
        <v>Low Impact</v>
      </c>
    </row>
    <row r="439" spans="1:21" x14ac:dyDescent="0.2">
      <c r="A439" s="15">
        <v>40835</v>
      </c>
      <c r="B439" s="16" t="s">
        <v>21</v>
      </c>
      <c r="C439" s="17">
        <v>43428</v>
      </c>
      <c r="D439" s="16" t="s">
        <v>35</v>
      </c>
      <c r="E439" s="16">
        <v>14</v>
      </c>
      <c r="F439" s="16">
        <v>551.17999999999995</v>
      </c>
      <c r="G439" s="16">
        <v>0.09</v>
      </c>
      <c r="H439" s="16" t="s">
        <v>31</v>
      </c>
      <c r="I439" s="16">
        <v>-326.97000000000003</v>
      </c>
      <c r="J439" s="16">
        <v>40.479999999999997</v>
      </c>
      <c r="K439" s="16">
        <v>19.989999999999998</v>
      </c>
      <c r="L439" s="16" t="s">
        <v>404</v>
      </c>
      <c r="M439" s="16" t="s">
        <v>63</v>
      </c>
      <c r="N439" s="16" t="s">
        <v>45</v>
      </c>
      <c r="O439" s="16" t="s">
        <v>38</v>
      </c>
      <c r="P439" s="16" t="s">
        <v>89</v>
      </c>
      <c r="Q439" s="16" t="s">
        <v>40</v>
      </c>
      <c r="R439" s="17">
        <v>43430</v>
      </c>
      <c r="S439" s="18">
        <f>SUM(F439/$A$907)</f>
        <v>3.1591712572142885E-4</v>
      </c>
      <c r="T439" s="1" t="str">
        <f>IF(Table1[[#This Row],[Returns]]="Y","Quality Checked","")</f>
        <v/>
      </c>
      <c r="U439" t="str">
        <f>VLOOKUP(Table1[[#This Row],[% Sales]],$B$914:$C$918,2)</f>
        <v>Low Impact</v>
      </c>
    </row>
    <row r="440" spans="1:21" x14ac:dyDescent="0.2">
      <c r="A440" s="15">
        <v>16225</v>
      </c>
      <c r="B440" s="16" t="s">
        <v>21</v>
      </c>
      <c r="C440" s="17">
        <v>43248</v>
      </c>
      <c r="D440" s="16" t="s">
        <v>49</v>
      </c>
      <c r="E440" s="16">
        <v>30</v>
      </c>
      <c r="F440" s="16">
        <v>550.29</v>
      </c>
      <c r="G440" s="16">
        <v>0.03</v>
      </c>
      <c r="H440" s="16" t="s">
        <v>31</v>
      </c>
      <c r="I440" s="16">
        <v>-82.5</v>
      </c>
      <c r="J440" s="16">
        <v>17.7</v>
      </c>
      <c r="K440" s="16">
        <v>9.4700000000000006</v>
      </c>
      <c r="L440" s="16" t="s">
        <v>109</v>
      </c>
      <c r="M440" s="16" t="s">
        <v>25</v>
      </c>
      <c r="N440" s="16" t="s">
        <v>64</v>
      </c>
      <c r="O440" s="16" t="s">
        <v>27</v>
      </c>
      <c r="P440" s="16" t="s">
        <v>43</v>
      </c>
      <c r="Q440" s="16" t="s">
        <v>40</v>
      </c>
      <c r="R440" s="17">
        <v>43250</v>
      </c>
      <c r="S440" s="18">
        <f>SUM(F440/$A$907)</f>
        <v>3.1540700880519087E-4</v>
      </c>
      <c r="T440" s="1" t="str">
        <f>IF(Table1[[#This Row],[Returns]]="Y","Quality Checked","")</f>
        <v/>
      </c>
      <c r="U440" t="str">
        <f>VLOOKUP(Table1[[#This Row],[% Sales]],$B$914:$C$918,2)</f>
        <v>Low Impact</v>
      </c>
    </row>
    <row r="441" spans="1:21" x14ac:dyDescent="0.2">
      <c r="A441" s="15">
        <v>21633</v>
      </c>
      <c r="B441" s="16" t="s">
        <v>21</v>
      </c>
      <c r="C441" s="17">
        <v>43186</v>
      </c>
      <c r="D441" s="16" t="s">
        <v>55</v>
      </c>
      <c r="E441" s="16">
        <v>29</v>
      </c>
      <c r="F441" s="16">
        <v>547.82000000000005</v>
      </c>
      <c r="G441" s="16">
        <v>0.08</v>
      </c>
      <c r="H441" s="16" t="s">
        <v>31</v>
      </c>
      <c r="I441" s="16">
        <v>69.63</v>
      </c>
      <c r="J441" s="16">
        <v>18.7</v>
      </c>
      <c r="K441" s="16">
        <v>8.99</v>
      </c>
      <c r="L441" s="16" t="s">
        <v>36</v>
      </c>
      <c r="M441" s="16" t="s">
        <v>25</v>
      </c>
      <c r="N441" s="16" t="s">
        <v>37</v>
      </c>
      <c r="O441" s="16" t="s">
        <v>32</v>
      </c>
      <c r="P441" s="16" t="s">
        <v>33</v>
      </c>
      <c r="Q441" s="16" t="s">
        <v>34</v>
      </c>
      <c r="R441" s="17">
        <v>43187</v>
      </c>
      <c r="S441" s="18">
        <f>SUM(F441/$A$907)</f>
        <v>3.1399129107136179E-4</v>
      </c>
      <c r="T441" s="1" t="str">
        <f>IF(Table1[[#This Row],[Returns]]="Y","Quality Checked","")</f>
        <v/>
      </c>
      <c r="U441" t="str">
        <f>VLOOKUP(Table1[[#This Row],[% Sales]],$B$914:$C$918,2)</f>
        <v>Low Impact</v>
      </c>
    </row>
    <row r="442" spans="1:21" x14ac:dyDescent="0.2">
      <c r="A442" s="15">
        <v>8576</v>
      </c>
      <c r="B442" s="16" t="s">
        <v>21</v>
      </c>
      <c r="C442" s="17">
        <v>43109</v>
      </c>
      <c r="D442" s="16" t="s">
        <v>35</v>
      </c>
      <c r="E442" s="16">
        <v>43</v>
      </c>
      <c r="F442" s="16">
        <v>541.45000000000005</v>
      </c>
      <c r="G442" s="16">
        <v>0</v>
      </c>
      <c r="H442" s="16" t="s">
        <v>23</v>
      </c>
      <c r="I442" s="16">
        <v>-164.25</v>
      </c>
      <c r="J442" s="16">
        <v>11.66</v>
      </c>
      <c r="K442" s="16">
        <v>8.99</v>
      </c>
      <c r="L442" s="16" t="s">
        <v>154</v>
      </c>
      <c r="M442" s="16" t="s">
        <v>25</v>
      </c>
      <c r="N442" s="16" t="s">
        <v>26</v>
      </c>
      <c r="O442" s="16" t="s">
        <v>27</v>
      </c>
      <c r="P442" s="16" t="s">
        <v>28</v>
      </c>
      <c r="Q442" s="16" t="s">
        <v>34</v>
      </c>
      <c r="R442" s="17">
        <v>43111</v>
      </c>
      <c r="S442" s="18">
        <f>SUM(F442/$A$907)</f>
        <v>3.1034022954727619E-4</v>
      </c>
      <c r="T442" s="1" t="str">
        <f>IF(Table1[[#This Row],[Returns]]="Y","Quality Checked","")</f>
        <v/>
      </c>
      <c r="U442" t="str">
        <f>VLOOKUP(Table1[[#This Row],[% Sales]],$B$914:$C$918,2)</f>
        <v>Low Impact</v>
      </c>
    </row>
    <row r="443" spans="1:21" x14ac:dyDescent="0.2">
      <c r="A443" s="15">
        <v>417</v>
      </c>
      <c r="B443" s="16" t="s">
        <v>21</v>
      </c>
      <c r="C443" s="17">
        <v>43136</v>
      </c>
      <c r="D443" s="16" t="s">
        <v>55</v>
      </c>
      <c r="E443" s="16">
        <v>3</v>
      </c>
      <c r="F443" s="16">
        <v>540.41</v>
      </c>
      <c r="G443" s="16">
        <v>0.1</v>
      </c>
      <c r="H443" s="16" t="s">
        <v>31</v>
      </c>
      <c r="I443" s="16">
        <v>-170.98</v>
      </c>
      <c r="J443" s="16">
        <v>178.47</v>
      </c>
      <c r="K443" s="16">
        <v>19.989999999999998</v>
      </c>
      <c r="L443" s="16" t="s">
        <v>57</v>
      </c>
      <c r="M443" s="16" t="s">
        <v>25</v>
      </c>
      <c r="N443" s="16" t="s">
        <v>45</v>
      </c>
      <c r="O443" s="16" t="s">
        <v>27</v>
      </c>
      <c r="P443" s="16" t="s">
        <v>43</v>
      </c>
      <c r="Q443" s="16" t="s">
        <v>40</v>
      </c>
      <c r="R443" s="17">
        <v>43138</v>
      </c>
      <c r="S443" s="18">
        <f>SUM(F443/$A$907)</f>
        <v>3.0974413786987441E-4</v>
      </c>
      <c r="T443" s="1" t="str">
        <f>IF(Table1[[#This Row],[Returns]]="Y","Quality Checked","")</f>
        <v/>
      </c>
      <c r="U443" t="str">
        <f>VLOOKUP(Table1[[#This Row],[% Sales]],$B$914:$C$918,2)</f>
        <v>Low Impact</v>
      </c>
    </row>
    <row r="444" spans="1:21" x14ac:dyDescent="0.2">
      <c r="A444" s="15">
        <v>32710</v>
      </c>
      <c r="B444" s="16" t="s">
        <v>21</v>
      </c>
      <c r="C444" s="17">
        <v>43420</v>
      </c>
      <c r="D444" s="16" t="s">
        <v>35</v>
      </c>
      <c r="E444" s="16">
        <v>43</v>
      </c>
      <c r="F444" s="16">
        <v>540.33000000000004</v>
      </c>
      <c r="G444" s="16">
        <v>0.04</v>
      </c>
      <c r="H444" s="16" t="s">
        <v>31</v>
      </c>
      <c r="I444" s="16">
        <v>-59.06</v>
      </c>
      <c r="J444" s="16">
        <v>12.44</v>
      </c>
      <c r="K444" s="16">
        <v>6.27</v>
      </c>
      <c r="L444" s="16" t="s">
        <v>270</v>
      </c>
      <c r="M444" s="16" t="s">
        <v>25</v>
      </c>
      <c r="N444" s="16" t="s">
        <v>26</v>
      </c>
      <c r="O444" s="16" t="s">
        <v>27</v>
      </c>
      <c r="P444" s="16" t="s">
        <v>43</v>
      </c>
      <c r="Q444" s="16" t="s">
        <v>74</v>
      </c>
      <c r="R444" s="17">
        <v>43421</v>
      </c>
      <c r="S444" s="18">
        <f>SUM(F444/$A$907)</f>
        <v>3.0969828466392049E-4</v>
      </c>
      <c r="T444" s="1" t="str">
        <f>IF(Table1[[#This Row],[Returns]]="Y","Quality Checked","")</f>
        <v/>
      </c>
      <c r="U444" t="str">
        <f>VLOOKUP(Table1[[#This Row],[% Sales]],$B$914:$C$918,2)</f>
        <v>Low Impact</v>
      </c>
    </row>
    <row r="445" spans="1:21" x14ac:dyDescent="0.2">
      <c r="A445" s="15">
        <v>31175</v>
      </c>
      <c r="B445" s="16" t="s">
        <v>21</v>
      </c>
      <c r="C445" s="17">
        <v>43369</v>
      </c>
      <c r="D445" s="16" t="s">
        <v>49</v>
      </c>
      <c r="E445" s="16">
        <v>26</v>
      </c>
      <c r="F445" s="16">
        <v>539.66</v>
      </c>
      <c r="G445" s="16">
        <v>0</v>
      </c>
      <c r="H445" s="16" t="s">
        <v>23</v>
      </c>
      <c r="I445" s="16">
        <v>147.08000000000001</v>
      </c>
      <c r="J445" s="16">
        <v>19.98</v>
      </c>
      <c r="K445" s="16">
        <v>5.97</v>
      </c>
      <c r="L445" s="16" t="s">
        <v>253</v>
      </c>
      <c r="M445" s="16" t="s">
        <v>25</v>
      </c>
      <c r="N445" s="16" t="s">
        <v>26</v>
      </c>
      <c r="O445" s="16" t="s">
        <v>27</v>
      </c>
      <c r="P445" s="16" t="s">
        <v>42</v>
      </c>
      <c r="Q445" s="16" t="s">
        <v>40</v>
      </c>
      <c r="R445" s="17">
        <v>43372</v>
      </c>
      <c r="S445" s="18">
        <f>SUM(F445/$A$907)</f>
        <v>3.0931426406405587E-4</v>
      </c>
      <c r="T445" s="1" t="str">
        <f>IF(Table1[[#This Row],[Returns]]="Y","Quality Checked","")</f>
        <v/>
      </c>
      <c r="U445" t="str">
        <f>VLOOKUP(Table1[[#This Row],[% Sales]],$B$914:$C$918,2)</f>
        <v>Low Impact</v>
      </c>
    </row>
    <row r="446" spans="1:21" x14ac:dyDescent="0.2">
      <c r="A446" s="15">
        <v>21766</v>
      </c>
      <c r="B446" s="16" t="s">
        <v>21</v>
      </c>
      <c r="C446" s="17">
        <v>43252</v>
      </c>
      <c r="D446" s="16" t="s">
        <v>35</v>
      </c>
      <c r="E446" s="16">
        <v>32</v>
      </c>
      <c r="F446" s="16">
        <v>535.24</v>
      </c>
      <c r="G446" s="16">
        <v>0.01</v>
      </c>
      <c r="H446" s="16" t="s">
        <v>31</v>
      </c>
      <c r="I446" s="16">
        <v>216.43</v>
      </c>
      <c r="J446" s="16">
        <v>15.68</v>
      </c>
      <c r="K446" s="16">
        <v>3.73</v>
      </c>
      <c r="L446" s="16" t="s">
        <v>301</v>
      </c>
      <c r="M446" s="16" t="s">
        <v>63</v>
      </c>
      <c r="N446" s="16" t="s">
        <v>64</v>
      </c>
      <c r="O446" s="16" t="s">
        <v>32</v>
      </c>
      <c r="P446" s="16" t="s">
        <v>33</v>
      </c>
      <c r="Q446" s="16" t="s">
        <v>34</v>
      </c>
      <c r="R446" s="17">
        <v>43254</v>
      </c>
      <c r="S446" s="18">
        <f>SUM(F446/$A$907)</f>
        <v>3.0678087443509854E-4</v>
      </c>
      <c r="T446" s="1" t="str">
        <f>IF(Table1[[#This Row],[Returns]]="Y","Quality Checked","")</f>
        <v/>
      </c>
      <c r="U446" t="str">
        <f>VLOOKUP(Table1[[#This Row],[% Sales]],$B$914:$C$918,2)</f>
        <v>Low Impact</v>
      </c>
    </row>
    <row r="447" spans="1:21" x14ac:dyDescent="0.2">
      <c r="A447" s="15">
        <v>15815</v>
      </c>
      <c r="B447" s="16" t="s">
        <v>21</v>
      </c>
      <c r="C447" s="17">
        <v>43221</v>
      </c>
      <c r="D447" s="16" t="s">
        <v>49</v>
      </c>
      <c r="E447" s="16">
        <v>43</v>
      </c>
      <c r="F447" s="16">
        <v>528.6</v>
      </c>
      <c r="G447" s="16">
        <v>0.01</v>
      </c>
      <c r="H447" s="16" t="s">
        <v>31</v>
      </c>
      <c r="I447" s="16">
        <v>52.59</v>
      </c>
      <c r="J447" s="16">
        <v>11.7</v>
      </c>
      <c r="K447" s="16">
        <v>5.63</v>
      </c>
      <c r="L447" s="16" t="s">
        <v>75</v>
      </c>
      <c r="M447" s="16" t="s">
        <v>25</v>
      </c>
      <c r="N447" s="16" t="s">
        <v>26</v>
      </c>
      <c r="O447" s="16" t="s">
        <v>27</v>
      </c>
      <c r="P447" s="16" t="s">
        <v>48</v>
      </c>
      <c r="Q447" s="16" t="s">
        <v>40</v>
      </c>
      <c r="R447" s="17">
        <v>43223</v>
      </c>
      <c r="S447" s="18">
        <f>SUM(F447/$A$907)</f>
        <v>3.0297505834091823E-4</v>
      </c>
      <c r="T447" s="1" t="str">
        <f>IF(Table1[[#This Row],[Returns]]="Y","Quality Checked","")</f>
        <v/>
      </c>
      <c r="U447" t="str">
        <f>VLOOKUP(Table1[[#This Row],[% Sales]],$B$914:$C$918,2)</f>
        <v>Low Impact</v>
      </c>
    </row>
    <row r="448" spans="1:21" x14ac:dyDescent="0.2">
      <c r="A448" s="15">
        <v>18945</v>
      </c>
      <c r="B448" s="16" t="s">
        <v>21</v>
      </c>
      <c r="C448" s="17">
        <v>43117</v>
      </c>
      <c r="D448" s="16" t="s">
        <v>55</v>
      </c>
      <c r="E448" s="16">
        <v>33</v>
      </c>
      <c r="F448" s="16">
        <v>528.54</v>
      </c>
      <c r="G448" s="16">
        <v>0.06</v>
      </c>
      <c r="H448" s="16" t="s">
        <v>31</v>
      </c>
      <c r="I448" s="16">
        <v>168.54</v>
      </c>
      <c r="J448" s="16">
        <v>16.48</v>
      </c>
      <c r="K448" s="16">
        <v>1.99</v>
      </c>
      <c r="L448" s="16" t="s">
        <v>270</v>
      </c>
      <c r="M448" s="16" t="s">
        <v>63</v>
      </c>
      <c r="N448" s="16" t="s">
        <v>26</v>
      </c>
      <c r="O448" s="16" t="s">
        <v>38</v>
      </c>
      <c r="P448" s="16" t="s">
        <v>89</v>
      </c>
      <c r="Q448" s="16" t="s">
        <v>34</v>
      </c>
      <c r="R448" s="17">
        <v>43119</v>
      </c>
      <c r="S448" s="18">
        <f>SUM(F448/$A$907)</f>
        <v>3.0294066843645275E-4</v>
      </c>
      <c r="T448" s="1" t="str">
        <f>IF(Table1[[#This Row],[Returns]]="Y","Quality Checked","")</f>
        <v/>
      </c>
      <c r="U448" t="str">
        <f>VLOOKUP(Table1[[#This Row],[% Sales]],$B$914:$C$918,2)</f>
        <v>Low Impact</v>
      </c>
    </row>
    <row r="449" spans="1:21" x14ac:dyDescent="0.2">
      <c r="A449" s="15">
        <v>224</v>
      </c>
      <c r="B449" s="16" t="s">
        <v>21</v>
      </c>
      <c r="C449" s="17">
        <v>43268</v>
      </c>
      <c r="D449" s="16" t="s">
        <v>22</v>
      </c>
      <c r="E449" s="16">
        <v>33</v>
      </c>
      <c r="F449" s="16">
        <v>528.5</v>
      </c>
      <c r="G449" s="16">
        <v>0.04</v>
      </c>
      <c r="H449" s="16" t="s">
        <v>31</v>
      </c>
      <c r="I449" s="16">
        <v>-149.91999999999999</v>
      </c>
      <c r="J449" s="16">
        <v>15.42</v>
      </c>
      <c r="K449" s="16">
        <v>10.68</v>
      </c>
      <c r="L449" s="16" t="s">
        <v>41</v>
      </c>
      <c r="M449" s="16" t="s">
        <v>25</v>
      </c>
      <c r="N449" s="16" t="s">
        <v>26</v>
      </c>
      <c r="O449" s="16" t="s">
        <v>27</v>
      </c>
      <c r="P449" s="16" t="s">
        <v>43</v>
      </c>
      <c r="Q449" s="16" t="s">
        <v>40</v>
      </c>
      <c r="R449" s="17">
        <v>43269</v>
      </c>
      <c r="S449" s="18">
        <f>SUM(F449/$A$907)</f>
        <v>3.0291774183347577E-4</v>
      </c>
      <c r="T449" s="1" t="str">
        <f>IF(Table1[[#This Row],[Returns]]="Y","Quality Checked","")</f>
        <v/>
      </c>
      <c r="U449" t="str">
        <f>VLOOKUP(Table1[[#This Row],[% Sales]],$B$914:$C$918,2)</f>
        <v>Low Impact</v>
      </c>
    </row>
    <row r="450" spans="1:21" x14ac:dyDescent="0.2">
      <c r="A450" s="15">
        <v>22407</v>
      </c>
      <c r="B450" s="16" t="s">
        <v>21</v>
      </c>
      <c r="C450" s="17">
        <v>43421</v>
      </c>
      <c r="D450" s="16" t="s">
        <v>22</v>
      </c>
      <c r="E450" s="16">
        <v>15</v>
      </c>
      <c r="F450" s="16">
        <v>526.82000000000005</v>
      </c>
      <c r="G450" s="16">
        <v>0.06</v>
      </c>
      <c r="H450" s="16" t="s">
        <v>23</v>
      </c>
      <c r="I450" s="16">
        <v>32.340000000000003</v>
      </c>
      <c r="J450" s="16">
        <v>34.58</v>
      </c>
      <c r="K450" s="16">
        <v>8.99</v>
      </c>
      <c r="L450" s="16" t="s">
        <v>308</v>
      </c>
      <c r="M450" s="16" t="s">
        <v>25</v>
      </c>
      <c r="N450" s="16" t="s">
        <v>26</v>
      </c>
      <c r="O450" s="16" t="s">
        <v>27</v>
      </c>
      <c r="P450" s="16" t="s">
        <v>28</v>
      </c>
      <c r="Q450" s="16" t="s">
        <v>34</v>
      </c>
      <c r="R450" s="17">
        <v>43423</v>
      </c>
      <c r="S450" s="18">
        <f>SUM(F450/$A$907)</f>
        <v>3.0195482450844221E-4</v>
      </c>
      <c r="T450" s="1" t="str">
        <f>IF(Table1[[#This Row],[Returns]]="Y","Quality Checked","")</f>
        <v/>
      </c>
      <c r="U450" t="str">
        <f>VLOOKUP(Table1[[#This Row],[% Sales]],$B$914:$C$918,2)</f>
        <v>Low Impact</v>
      </c>
    </row>
    <row r="451" spans="1:21" x14ac:dyDescent="0.2">
      <c r="A451" s="15">
        <v>6823</v>
      </c>
      <c r="B451" s="16" t="s">
        <v>21</v>
      </c>
      <c r="C451" s="17">
        <v>43302</v>
      </c>
      <c r="D451" s="16" t="s">
        <v>22</v>
      </c>
      <c r="E451" s="16">
        <v>31</v>
      </c>
      <c r="F451" s="16">
        <v>524.19000000000005</v>
      </c>
      <c r="G451" s="16">
        <v>0</v>
      </c>
      <c r="H451" s="16" t="s">
        <v>31</v>
      </c>
      <c r="I451" s="16">
        <v>-135.46</v>
      </c>
      <c r="J451" s="16">
        <v>15.98</v>
      </c>
      <c r="K451" s="16">
        <v>8.99</v>
      </c>
      <c r="L451" s="16" t="s">
        <v>136</v>
      </c>
      <c r="M451" s="16" t="s">
        <v>54</v>
      </c>
      <c r="N451" s="16" t="s">
        <v>45</v>
      </c>
      <c r="O451" s="16" t="s">
        <v>38</v>
      </c>
      <c r="P451" s="16" t="s">
        <v>89</v>
      </c>
      <c r="Q451" s="16" t="s">
        <v>34</v>
      </c>
      <c r="R451" s="17">
        <v>43304</v>
      </c>
      <c r="S451" s="18">
        <f>SUM(F451/$A$907)</f>
        <v>3.0044740036270514E-4</v>
      </c>
      <c r="T451" s="1" t="str">
        <f>IF(Table1[[#This Row],[Returns]]="Y","Quality Checked","")</f>
        <v/>
      </c>
      <c r="U451" t="str">
        <f>VLOOKUP(Table1[[#This Row],[% Sales]],$B$914:$C$918,2)</f>
        <v>Low Impact</v>
      </c>
    </row>
    <row r="452" spans="1:21" x14ac:dyDescent="0.2">
      <c r="A452" s="15">
        <v>28290</v>
      </c>
      <c r="B452" s="16" t="s">
        <v>21</v>
      </c>
      <c r="C452" s="17">
        <v>43110</v>
      </c>
      <c r="D452" s="16" t="s">
        <v>52</v>
      </c>
      <c r="E452" s="16">
        <v>3</v>
      </c>
      <c r="F452" s="16">
        <v>523.58000000000004</v>
      </c>
      <c r="G452" s="16">
        <v>0.01</v>
      </c>
      <c r="H452" s="16" t="s">
        <v>23</v>
      </c>
      <c r="I452" s="16">
        <v>-179.36</v>
      </c>
      <c r="J452" s="16">
        <v>161.55000000000001</v>
      </c>
      <c r="K452" s="16">
        <v>19.989999999999998</v>
      </c>
      <c r="L452" s="16" t="s">
        <v>343</v>
      </c>
      <c r="M452" s="16" t="s">
        <v>54</v>
      </c>
      <c r="N452" s="16" t="s">
        <v>37</v>
      </c>
      <c r="O452" s="16" t="s">
        <v>27</v>
      </c>
      <c r="P452" s="16" t="s">
        <v>43</v>
      </c>
      <c r="Q452" s="16" t="s">
        <v>40</v>
      </c>
      <c r="R452" s="17">
        <v>43112</v>
      </c>
      <c r="S452" s="18">
        <f>SUM(F452/$A$907)</f>
        <v>3.0009776966730605E-4</v>
      </c>
      <c r="T452" s="1" t="str">
        <f>IF(Table1[[#This Row],[Returns]]="Y","Quality Checked","")</f>
        <v/>
      </c>
      <c r="U452" t="str">
        <f>VLOOKUP(Table1[[#This Row],[% Sales]],$B$914:$C$918,2)</f>
        <v>Low Impact</v>
      </c>
    </row>
    <row r="453" spans="1:21" x14ac:dyDescent="0.2">
      <c r="A453" s="15">
        <v>9478</v>
      </c>
      <c r="B453" s="16" t="s">
        <v>21</v>
      </c>
      <c r="C453" s="17">
        <v>43187</v>
      </c>
      <c r="D453" s="16" t="s">
        <v>35</v>
      </c>
      <c r="E453" s="16">
        <v>48</v>
      </c>
      <c r="F453" s="16">
        <v>522.97</v>
      </c>
      <c r="G453" s="16">
        <v>0.04</v>
      </c>
      <c r="H453" s="16" t="s">
        <v>31</v>
      </c>
      <c r="I453" s="16">
        <v>29.98</v>
      </c>
      <c r="J453" s="16">
        <v>10.4</v>
      </c>
      <c r="K453" s="16">
        <v>5.4</v>
      </c>
      <c r="L453" s="16" t="s">
        <v>133</v>
      </c>
      <c r="M453" s="16" t="s">
        <v>54</v>
      </c>
      <c r="N453" s="16" t="s">
        <v>26</v>
      </c>
      <c r="O453" s="16" t="s">
        <v>32</v>
      </c>
      <c r="P453" s="16" t="s">
        <v>33</v>
      </c>
      <c r="Q453" s="16" t="s">
        <v>34</v>
      </c>
      <c r="R453" s="17">
        <v>43188</v>
      </c>
      <c r="S453" s="18">
        <f>SUM(F453/$A$907)</f>
        <v>2.9974813897190697E-4</v>
      </c>
      <c r="T453" s="1" t="str">
        <f>IF(Table1[[#This Row],[Returns]]="Y","Quality Checked","")</f>
        <v/>
      </c>
      <c r="U453" t="str">
        <f>VLOOKUP(Table1[[#This Row],[% Sales]],$B$914:$C$918,2)</f>
        <v>Low Impact</v>
      </c>
    </row>
    <row r="454" spans="1:21" x14ac:dyDescent="0.2">
      <c r="A454" s="15">
        <v>9637</v>
      </c>
      <c r="B454" s="16" t="s">
        <v>21</v>
      </c>
      <c r="C454" s="17">
        <v>43103</v>
      </c>
      <c r="D454" s="16" t="s">
        <v>52</v>
      </c>
      <c r="E454" s="16">
        <v>12</v>
      </c>
      <c r="F454" s="16">
        <v>522.49</v>
      </c>
      <c r="G454" s="16">
        <v>0.08</v>
      </c>
      <c r="H454" s="16" t="s">
        <v>31</v>
      </c>
      <c r="I454" s="16">
        <v>-236.43</v>
      </c>
      <c r="J454" s="16">
        <v>43.22</v>
      </c>
      <c r="K454" s="16">
        <v>16.71</v>
      </c>
      <c r="L454" s="16" t="s">
        <v>169</v>
      </c>
      <c r="M454" s="16" t="s">
        <v>25</v>
      </c>
      <c r="N454" s="16" t="s">
        <v>26</v>
      </c>
      <c r="O454" s="16" t="s">
        <v>38</v>
      </c>
      <c r="P454" s="16" t="s">
        <v>89</v>
      </c>
      <c r="Q454" s="16" t="s">
        <v>40</v>
      </c>
      <c r="R454" s="17">
        <v>43105</v>
      </c>
      <c r="S454" s="18">
        <f>SUM(F454/$A$907)</f>
        <v>2.9947301973618309E-4</v>
      </c>
      <c r="T454" s="1" t="str">
        <f>IF(Table1[[#This Row],[Returns]]="Y","Quality Checked","")</f>
        <v/>
      </c>
      <c r="U454" t="str">
        <f>VLOOKUP(Table1[[#This Row],[% Sales]],$B$914:$C$918,2)</f>
        <v>Low Impact</v>
      </c>
    </row>
    <row r="455" spans="1:21" x14ac:dyDescent="0.2">
      <c r="A455" s="15">
        <v>10052</v>
      </c>
      <c r="B455" s="16" t="s">
        <v>21</v>
      </c>
      <c r="C455" s="17">
        <v>43350</v>
      </c>
      <c r="D455" s="16" t="s">
        <v>22</v>
      </c>
      <c r="E455" s="16">
        <v>28</v>
      </c>
      <c r="F455" s="16">
        <v>517.91</v>
      </c>
      <c r="G455" s="16">
        <v>0.08</v>
      </c>
      <c r="H455" s="16" t="s">
        <v>31</v>
      </c>
      <c r="I455" s="16">
        <v>107.11</v>
      </c>
      <c r="J455" s="16">
        <v>19.899999999999999</v>
      </c>
      <c r="K455" s="16">
        <v>5.29</v>
      </c>
      <c r="L455" s="16" t="s">
        <v>176</v>
      </c>
      <c r="M455" s="16" t="s">
        <v>25</v>
      </c>
      <c r="N455" s="16" t="s">
        <v>26</v>
      </c>
      <c r="O455" s="16" t="s">
        <v>27</v>
      </c>
      <c r="P455" s="16" t="s">
        <v>46</v>
      </c>
      <c r="Q455" s="16" t="s">
        <v>74</v>
      </c>
      <c r="R455" s="17">
        <v>43352</v>
      </c>
      <c r="S455" s="18">
        <f>SUM(F455/$A$907)</f>
        <v>2.9684792369531776E-4</v>
      </c>
      <c r="T455" s="1" t="str">
        <f>IF(Table1[[#This Row],[Returns]]="Y","Quality Checked","")</f>
        <v/>
      </c>
      <c r="U455" t="str">
        <f>VLOOKUP(Table1[[#This Row],[% Sales]],$B$914:$C$918,2)</f>
        <v>Low Impact</v>
      </c>
    </row>
    <row r="456" spans="1:21" x14ac:dyDescent="0.2">
      <c r="A456" s="15">
        <v>17028</v>
      </c>
      <c r="B456" s="16" t="s">
        <v>21</v>
      </c>
      <c r="C456" s="17">
        <v>43388</v>
      </c>
      <c r="D456" s="16" t="s">
        <v>35</v>
      </c>
      <c r="E456" s="16">
        <v>19</v>
      </c>
      <c r="F456" s="16">
        <v>513.5</v>
      </c>
      <c r="G456" s="16">
        <v>0.02</v>
      </c>
      <c r="H456" s="16" t="s">
        <v>31</v>
      </c>
      <c r="I456" s="16">
        <v>82.96</v>
      </c>
      <c r="J456" s="16">
        <v>25.99</v>
      </c>
      <c r="K456" s="16">
        <v>5.37</v>
      </c>
      <c r="L456" s="16" t="s">
        <v>208</v>
      </c>
      <c r="M456" s="16" t="s">
        <v>25</v>
      </c>
      <c r="N456" s="16" t="s">
        <v>37</v>
      </c>
      <c r="O456" s="16" t="s">
        <v>27</v>
      </c>
      <c r="P456" s="16" t="s">
        <v>28</v>
      </c>
      <c r="Q456" s="16" t="s">
        <v>40</v>
      </c>
      <c r="R456" s="17">
        <v>43390</v>
      </c>
      <c r="S456" s="18">
        <f>SUM(F456/$A$907)</f>
        <v>2.9432026571710467E-4</v>
      </c>
      <c r="T456" s="1" t="str">
        <f>IF(Table1[[#This Row],[Returns]]="Y","Quality Checked","")</f>
        <v/>
      </c>
      <c r="U456" t="str">
        <f>VLOOKUP(Table1[[#This Row],[% Sales]],$B$914:$C$918,2)</f>
        <v>Low Impact</v>
      </c>
    </row>
    <row r="457" spans="1:21" x14ac:dyDescent="0.2">
      <c r="A457" s="15">
        <v>13218</v>
      </c>
      <c r="B457" s="16" t="s">
        <v>30</v>
      </c>
      <c r="C457" s="17">
        <v>43236</v>
      </c>
      <c r="D457" s="16" t="s">
        <v>35</v>
      </c>
      <c r="E457" s="16">
        <v>18</v>
      </c>
      <c r="F457" s="16">
        <v>513.08000000000004</v>
      </c>
      <c r="G457" s="16">
        <v>0.03</v>
      </c>
      <c r="H457" s="16" t="s">
        <v>31</v>
      </c>
      <c r="I457" s="16">
        <v>198.94</v>
      </c>
      <c r="J457" s="16">
        <v>28.53</v>
      </c>
      <c r="K457" s="16">
        <v>1.49</v>
      </c>
      <c r="L457" s="16" t="s">
        <v>203</v>
      </c>
      <c r="M457" s="16" t="s">
        <v>25</v>
      </c>
      <c r="N457" s="16" t="s">
        <v>26</v>
      </c>
      <c r="O457" s="16" t="s">
        <v>27</v>
      </c>
      <c r="P457" s="16" t="s">
        <v>48</v>
      </c>
      <c r="Q457" s="16" t="s">
        <v>40</v>
      </c>
      <c r="R457" s="17">
        <v>43237</v>
      </c>
      <c r="S457" s="18">
        <f>SUM(F457/$A$907)</f>
        <v>2.9407953638584626E-4</v>
      </c>
      <c r="T457" s="1" t="str">
        <f>IF(Table1[[#This Row],[Returns]]="Y","Quality Checked","")</f>
        <v>Quality Checked</v>
      </c>
      <c r="U457" t="str">
        <f>VLOOKUP(Table1[[#This Row],[% Sales]],$B$914:$C$918,2)</f>
        <v>Low Impact</v>
      </c>
    </row>
    <row r="458" spans="1:21" x14ac:dyDescent="0.2">
      <c r="A458" s="15">
        <v>28354</v>
      </c>
      <c r="B458" s="16" t="s">
        <v>21</v>
      </c>
      <c r="C458" s="17">
        <v>43186</v>
      </c>
      <c r="D458" s="16" t="s">
        <v>52</v>
      </c>
      <c r="E458" s="16">
        <v>34</v>
      </c>
      <c r="F458" s="16">
        <v>507.66</v>
      </c>
      <c r="G458" s="16">
        <v>0.1</v>
      </c>
      <c r="H458" s="16" t="s">
        <v>31</v>
      </c>
      <c r="I458" s="16">
        <v>106.71</v>
      </c>
      <c r="J458" s="16">
        <v>15.98</v>
      </c>
      <c r="K458" s="16">
        <v>4</v>
      </c>
      <c r="L458" s="16" t="s">
        <v>209</v>
      </c>
      <c r="M458" s="16" t="s">
        <v>25</v>
      </c>
      <c r="N458" s="16" t="s">
        <v>26</v>
      </c>
      <c r="O458" s="16" t="s">
        <v>38</v>
      </c>
      <c r="P458" s="16" t="s">
        <v>89</v>
      </c>
      <c r="Q458" s="16" t="s">
        <v>40</v>
      </c>
      <c r="R458" s="17">
        <v>43191</v>
      </c>
      <c r="S458" s="18">
        <f>SUM(F458/$A$907)</f>
        <v>2.9097298168246418E-4</v>
      </c>
      <c r="T458" s="1" t="str">
        <f>IF(Table1[[#This Row],[Returns]]="Y","Quality Checked","")</f>
        <v/>
      </c>
      <c r="U458" t="str">
        <f>VLOOKUP(Table1[[#This Row],[% Sales]],$B$914:$C$918,2)</f>
        <v>Low Impact</v>
      </c>
    </row>
    <row r="459" spans="1:21" x14ac:dyDescent="0.2">
      <c r="A459" s="15">
        <v>37825</v>
      </c>
      <c r="B459" s="16" t="s">
        <v>21</v>
      </c>
      <c r="C459" s="17">
        <v>43303</v>
      </c>
      <c r="D459" s="16" t="s">
        <v>52</v>
      </c>
      <c r="E459" s="16">
        <v>44</v>
      </c>
      <c r="F459" s="16">
        <v>505.01</v>
      </c>
      <c r="G459" s="16">
        <v>0.06</v>
      </c>
      <c r="H459" s="16" t="s">
        <v>31</v>
      </c>
      <c r="I459" s="16">
        <v>-43.52</v>
      </c>
      <c r="J459" s="16">
        <v>11.97</v>
      </c>
      <c r="K459" s="16">
        <v>4.9800000000000004</v>
      </c>
      <c r="L459" s="16" t="s">
        <v>392</v>
      </c>
      <c r="M459" s="16" t="s">
        <v>25</v>
      </c>
      <c r="N459" s="16" t="s">
        <v>37</v>
      </c>
      <c r="O459" s="16" t="s">
        <v>27</v>
      </c>
      <c r="P459" s="16" t="s">
        <v>46</v>
      </c>
      <c r="Q459" s="16" t="s">
        <v>40</v>
      </c>
      <c r="R459" s="17">
        <v>43305</v>
      </c>
      <c r="S459" s="18">
        <f>SUM(F459/$A$907)</f>
        <v>2.8945409423523861E-4</v>
      </c>
      <c r="T459" s="1" t="str">
        <f>IF(Table1[[#This Row],[Returns]]="Y","Quality Checked","")</f>
        <v/>
      </c>
      <c r="U459" t="str">
        <f>VLOOKUP(Table1[[#This Row],[% Sales]],$B$914:$C$918,2)</f>
        <v>Low Impact</v>
      </c>
    </row>
    <row r="460" spans="1:21" x14ac:dyDescent="0.2">
      <c r="A460" s="15">
        <v>38503</v>
      </c>
      <c r="B460" s="16" t="s">
        <v>21</v>
      </c>
      <c r="C460" s="17">
        <v>43225</v>
      </c>
      <c r="D460" s="16" t="s">
        <v>52</v>
      </c>
      <c r="E460" s="16">
        <v>10</v>
      </c>
      <c r="F460" s="16">
        <v>503.29349999999999</v>
      </c>
      <c r="G460" s="16">
        <v>0.02</v>
      </c>
      <c r="H460" s="16" t="s">
        <v>31</v>
      </c>
      <c r="I460" s="16">
        <v>-222.82</v>
      </c>
      <c r="J460" s="16">
        <v>55.99</v>
      </c>
      <c r="K460" s="16">
        <v>5</v>
      </c>
      <c r="L460" s="16" t="s">
        <v>182</v>
      </c>
      <c r="M460" s="16" t="s">
        <v>54</v>
      </c>
      <c r="N460" s="16" t="s">
        <v>26</v>
      </c>
      <c r="O460" s="16" t="s">
        <v>38</v>
      </c>
      <c r="P460" s="16" t="s">
        <v>39</v>
      </c>
      <c r="Q460" s="16" t="s">
        <v>34</v>
      </c>
      <c r="R460" s="17">
        <v>43225</v>
      </c>
      <c r="S460" s="18">
        <f>SUM(F460/$A$907)</f>
        <v>2.8847025638498852E-4</v>
      </c>
      <c r="T460" s="1" t="str">
        <f>IF(Table1[[#This Row],[Returns]]="Y","Quality Checked","")</f>
        <v/>
      </c>
      <c r="U460" t="str">
        <f>VLOOKUP(Table1[[#This Row],[% Sales]],$B$914:$C$918,2)</f>
        <v>Low Impact</v>
      </c>
    </row>
    <row r="461" spans="1:21" x14ac:dyDescent="0.2">
      <c r="A461" s="15">
        <v>28135</v>
      </c>
      <c r="B461" s="16" t="s">
        <v>21</v>
      </c>
      <c r="C461" s="17">
        <v>43368</v>
      </c>
      <c r="D461" s="16" t="s">
        <v>49</v>
      </c>
      <c r="E461" s="16">
        <v>40</v>
      </c>
      <c r="F461" s="16">
        <v>501.31</v>
      </c>
      <c r="G461" s="16">
        <v>0.05</v>
      </c>
      <c r="H461" s="16" t="s">
        <v>31</v>
      </c>
      <c r="I461" s="16">
        <v>38.229999999999997</v>
      </c>
      <c r="J461" s="16">
        <v>12.98</v>
      </c>
      <c r="K461" s="16">
        <v>3.14</v>
      </c>
      <c r="L461" s="16" t="s">
        <v>345</v>
      </c>
      <c r="M461" s="16" t="s">
        <v>166</v>
      </c>
      <c r="N461" s="16" t="s">
        <v>26</v>
      </c>
      <c r="O461" s="16" t="s">
        <v>27</v>
      </c>
      <c r="P461" s="16" t="s">
        <v>66</v>
      </c>
      <c r="Q461" s="16" t="s">
        <v>34</v>
      </c>
      <c r="R461" s="17">
        <v>43368</v>
      </c>
      <c r="S461" s="18">
        <f>SUM(F461/$A$907)</f>
        <v>2.8733338345986707E-4</v>
      </c>
      <c r="T461" s="1" t="str">
        <f>IF(Table1[[#This Row],[Returns]]="Y","Quality Checked","")</f>
        <v/>
      </c>
      <c r="U461" t="str">
        <f>VLOOKUP(Table1[[#This Row],[% Sales]],$B$914:$C$918,2)</f>
        <v>Low Impact</v>
      </c>
    </row>
    <row r="462" spans="1:21" x14ac:dyDescent="0.2">
      <c r="A462" s="15">
        <v>10309</v>
      </c>
      <c r="B462" s="16" t="s">
        <v>21</v>
      </c>
      <c r="C462" s="17">
        <v>43425</v>
      </c>
      <c r="D462" s="16" t="s">
        <v>52</v>
      </c>
      <c r="E462" s="16">
        <v>23</v>
      </c>
      <c r="F462" s="16">
        <v>496.15</v>
      </c>
      <c r="G462" s="16">
        <v>0.03</v>
      </c>
      <c r="H462" s="16" t="s">
        <v>31</v>
      </c>
      <c r="I462" s="16">
        <v>213.38</v>
      </c>
      <c r="J462" s="16">
        <v>20.98</v>
      </c>
      <c r="K462" s="16">
        <v>1.49</v>
      </c>
      <c r="L462" s="16" t="s">
        <v>181</v>
      </c>
      <c r="M462" s="16" t="s">
        <v>25</v>
      </c>
      <c r="N462" s="16" t="s">
        <v>45</v>
      </c>
      <c r="O462" s="16" t="s">
        <v>27</v>
      </c>
      <c r="P462" s="16" t="s">
        <v>48</v>
      </c>
      <c r="Q462" s="16" t="s">
        <v>40</v>
      </c>
      <c r="R462" s="17">
        <v>43425</v>
      </c>
      <c r="S462" s="18">
        <f>SUM(F462/$A$907)</f>
        <v>2.8437585167583539E-4</v>
      </c>
      <c r="T462" s="1" t="str">
        <f>IF(Table1[[#This Row],[Returns]]="Y","Quality Checked","")</f>
        <v/>
      </c>
      <c r="U462" t="str">
        <f>VLOOKUP(Table1[[#This Row],[% Sales]],$B$914:$C$918,2)</f>
        <v>Low Impact</v>
      </c>
    </row>
    <row r="463" spans="1:21" x14ac:dyDescent="0.2">
      <c r="A463" s="15">
        <v>20773</v>
      </c>
      <c r="B463" s="16" t="s">
        <v>21</v>
      </c>
      <c r="C463" s="17">
        <v>43164</v>
      </c>
      <c r="D463" s="16" t="s">
        <v>22</v>
      </c>
      <c r="E463" s="16">
        <v>44</v>
      </c>
      <c r="F463" s="16">
        <v>479.96</v>
      </c>
      <c r="G463" s="16">
        <v>0.08</v>
      </c>
      <c r="H463" s="16" t="s">
        <v>31</v>
      </c>
      <c r="I463" s="16">
        <v>122.54</v>
      </c>
      <c r="J463" s="16">
        <v>10.91</v>
      </c>
      <c r="K463" s="16">
        <v>2.99</v>
      </c>
      <c r="L463" s="16" t="s">
        <v>254</v>
      </c>
      <c r="M463" s="16" t="s">
        <v>25</v>
      </c>
      <c r="N463" s="16" t="s">
        <v>37</v>
      </c>
      <c r="O463" s="16" t="s">
        <v>27</v>
      </c>
      <c r="P463" s="16" t="s">
        <v>48</v>
      </c>
      <c r="Q463" s="16" t="s">
        <v>40</v>
      </c>
      <c r="R463" s="17">
        <v>43165</v>
      </c>
      <c r="S463" s="18">
        <f>SUM(F463/$A$907)</f>
        <v>2.7509630912089881E-4</v>
      </c>
      <c r="T463" s="1" t="str">
        <f>IF(Table1[[#This Row],[Returns]]="Y","Quality Checked","")</f>
        <v/>
      </c>
      <c r="U463" t="str">
        <f>VLOOKUP(Table1[[#This Row],[% Sales]],$B$914:$C$918,2)</f>
        <v>Low Impact</v>
      </c>
    </row>
    <row r="464" spans="1:21" x14ac:dyDescent="0.2">
      <c r="A464" s="15">
        <v>6179</v>
      </c>
      <c r="B464" s="16" t="s">
        <v>21</v>
      </c>
      <c r="C464" s="17">
        <v>43253</v>
      </c>
      <c r="D464" s="16" t="s">
        <v>22</v>
      </c>
      <c r="E464" s="16">
        <v>50</v>
      </c>
      <c r="F464" s="16">
        <v>477.53</v>
      </c>
      <c r="G464" s="16">
        <v>0.09</v>
      </c>
      <c r="H464" s="16" t="s">
        <v>31</v>
      </c>
      <c r="I464" s="16">
        <v>197.76</v>
      </c>
      <c r="J464" s="16">
        <v>9.7799999999999994</v>
      </c>
      <c r="K464" s="16">
        <v>1.39</v>
      </c>
      <c r="L464" s="16" t="s">
        <v>130</v>
      </c>
      <c r="M464" s="16" t="s">
        <v>63</v>
      </c>
      <c r="N464" s="16" t="s">
        <v>64</v>
      </c>
      <c r="O464" s="16" t="s">
        <v>27</v>
      </c>
      <c r="P464" s="16" t="s">
        <v>51</v>
      </c>
      <c r="Q464" s="16" t="s">
        <v>40</v>
      </c>
      <c r="R464" s="17">
        <v>43254</v>
      </c>
      <c r="S464" s="18">
        <f>SUM(F464/$A$907)</f>
        <v>2.7370351799004667E-4</v>
      </c>
      <c r="T464" s="1" t="str">
        <f>IF(Table1[[#This Row],[Returns]]="Y","Quality Checked","")</f>
        <v/>
      </c>
      <c r="U464" t="str">
        <f>VLOOKUP(Table1[[#This Row],[% Sales]],$B$914:$C$918,2)</f>
        <v>Low Impact</v>
      </c>
    </row>
    <row r="465" spans="1:21" x14ac:dyDescent="0.2">
      <c r="A465" s="15">
        <v>20263</v>
      </c>
      <c r="B465" s="16" t="s">
        <v>21</v>
      </c>
      <c r="C465" s="17">
        <v>43418</v>
      </c>
      <c r="D465" s="16" t="s">
        <v>55</v>
      </c>
      <c r="E465" s="16">
        <v>8</v>
      </c>
      <c r="F465" s="16">
        <v>473.7</v>
      </c>
      <c r="G465" s="16">
        <v>0.05</v>
      </c>
      <c r="H465" s="16" t="s">
        <v>31</v>
      </c>
      <c r="I465" s="16">
        <v>72.510000000000005</v>
      </c>
      <c r="J465" s="16">
        <v>59.78</v>
      </c>
      <c r="K465" s="16">
        <v>10.29</v>
      </c>
      <c r="L465" s="16" t="s">
        <v>290</v>
      </c>
      <c r="M465" s="16" t="s">
        <v>166</v>
      </c>
      <c r="N465" s="16" t="s">
        <v>45</v>
      </c>
      <c r="O465" s="16" t="s">
        <v>27</v>
      </c>
      <c r="P465" s="16" t="s">
        <v>48</v>
      </c>
      <c r="Q465" s="16" t="s">
        <v>40</v>
      </c>
      <c r="R465" s="17">
        <v>43419</v>
      </c>
      <c r="S465" s="18">
        <f>SUM(F465/$A$907)</f>
        <v>2.7150829575499992E-4</v>
      </c>
      <c r="T465" s="1" t="str">
        <f>IF(Table1[[#This Row],[Returns]]="Y","Quality Checked","")</f>
        <v/>
      </c>
      <c r="U465" t="str">
        <f>VLOOKUP(Table1[[#This Row],[% Sales]],$B$914:$C$918,2)</f>
        <v>Low Impact</v>
      </c>
    </row>
    <row r="466" spans="1:21" x14ac:dyDescent="0.2">
      <c r="A466" s="15">
        <v>9222</v>
      </c>
      <c r="B466" s="16" t="s">
        <v>21</v>
      </c>
      <c r="C466" s="17">
        <v>43141</v>
      </c>
      <c r="D466" s="16" t="s">
        <v>35</v>
      </c>
      <c r="E466" s="16">
        <v>41</v>
      </c>
      <c r="F466" s="16">
        <v>473.67</v>
      </c>
      <c r="G466" s="16">
        <v>0.04</v>
      </c>
      <c r="H466" s="16" t="s">
        <v>31</v>
      </c>
      <c r="I466" s="16">
        <v>78.2</v>
      </c>
      <c r="J466" s="16">
        <v>11.34</v>
      </c>
      <c r="K466" s="16">
        <v>5.01</v>
      </c>
      <c r="L466" s="16" t="s">
        <v>167</v>
      </c>
      <c r="M466" s="16" t="s">
        <v>63</v>
      </c>
      <c r="N466" s="16" t="s">
        <v>37</v>
      </c>
      <c r="O466" s="16" t="s">
        <v>27</v>
      </c>
      <c r="P466" s="16" t="s">
        <v>42</v>
      </c>
      <c r="Q466" s="16" t="s">
        <v>40</v>
      </c>
      <c r="R466" s="17">
        <v>43142</v>
      </c>
      <c r="S466" s="18">
        <f>SUM(F466/$A$907)</f>
        <v>2.7149110080276724E-4</v>
      </c>
      <c r="T466" s="1" t="str">
        <f>IF(Table1[[#This Row],[Returns]]="Y","Quality Checked","")</f>
        <v/>
      </c>
      <c r="U466" t="str">
        <f>VLOOKUP(Table1[[#This Row],[% Sales]],$B$914:$C$918,2)</f>
        <v>Low Impact</v>
      </c>
    </row>
    <row r="467" spans="1:21" x14ac:dyDescent="0.2">
      <c r="A467" s="15">
        <v>28256</v>
      </c>
      <c r="B467" s="16" t="s">
        <v>21</v>
      </c>
      <c r="C467" s="17">
        <v>43154</v>
      </c>
      <c r="D467" s="16" t="s">
        <v>35</v>
      </c>
      <c r="E467" s="16">
        <v>19</v>
      </c>
      <c r="F467" s="16">
        <v>467.4</v>
      </c>
      <c r="G467" s="16">
        <v>0.01</v>
      </c>
      <c r="H467" s="16" t="s">
        <v>56</v>
      </c>
      <c r="I467" s="16">
        <v>-851.09</v>
      </c>
      <c r="J467" s="16">
        <v>20.98</v>
      </c>
      <c r="K467" s="16">
        <v>53.03</v>
      </c>
      <c r="L467" s="16" t="s">
        <v>85</v>
      </c>
      <c r="M467" s="16" t="s">
        <v>25</v>
      </c>
      <c r="N467" s="16" t="s">
        <v>26</v>
      </c>
      <c r="O467" s="16" t="s">
        <v>27</v>
      </c>
      <c r="P467" s="16" t="s">
        <v>43</v>
      </c>
      <c r="Q467" s="16" t="s">
        <v>59</v>
      </c>
      <c r="R467" s="17">
        <v>43154</v>
      </c>
      <c r="S467" s="18">
        <f>SUM(F467/$A$907)</f>
        <v>2.6789735578612405E-4</v>
      </c>
      <c r="T467" s="1" t="str">
        <f>IF(Table1[[#This Row],[Returns]]="Y","Quality Checked","")</f>
        <v/>
      </c>
      <c r="U467" t="str">
        <f>VLOOKUP(Table1[[#This Row],[% Sales]],$B$914:$C$918,2)</f>
        <v>Low Impact</v>
      </c>
    </row>
    <row r="468" spans="1:21" x14ac:dyDescent="0.2">
      <c r="A468" s="15">
        <v>5984</v>
      </c>
      <c r="B468" s="16" t="s">
        <v>21</v>
      </c>
      <c r="C468" s="17">
        <v>43268</v>
      </c>
      <c r="D468" s="16" t="s">
        <v>52</v>
      </c>
      <c r="E468" s="16">
        <v>42</v>
      </c>
      <c r="F468" s="16">
        <v>464.64</v>
      </c>
      <c r="G468" s="16">
        <v>0.03</v>
      </c>
      <c r="H468" s="16" t="s">
        <v>31</v>
      </c>
      <c r="I468" s="16">
        <v>14.48</v>
      </c>
      <c r="J468" s="16">
        <v>10.64</v>
      </c>
      <c r="K468" s="16">
        <v>5.16</v>
      </c>
      <c r="L468" s="16" t="s">
        <v>127</v>
      </c>
      <c r="M468" s="16" t="s">
        <v>25</v>
      </c>
      <c r="N468" s="16" t="s">
        <v>64</v>
      </c>
      <c r="O468" s="16" t="s">
        <v>32</v>
      </c>
      <c r="P468" s="16" t="s">
        <v>33</v>
      </c>
      <c r="Q468" s="16" t="s">
        <v>40</v>
      </c>
      <c r="R468" s="17">
        <v>43273</v>
      </c>
      <c r="S468" s="18">
        <f>SUM(F468/$A$907)</f>
        <v>2.6631542018071177E-4</v>
      </c>
      <c r="T468" s="1" t="str">
        <f>IF(Table1[[#This Row],[Returns]]="Y","Quality Checked","")</f>
        <v/>
      </c>
      <c r="U468" t="str">
        <f>VLOOKUP(Table1[[#This Row],[% Sales]],$B$914:$C$918,2)</f>
        <v>Low Impact</v>
      </c>
    </row>
    <row r="469" spans="1:21" x14ac:dyDescent="0.2">
      <c r="A469" s="15">
        <v>13280</v>
      </c>
      <c r="B469" s="16" t="s">
        <v>21</v>
      </c>
      <c r="C469" s="17">
        <v>43354</v>
      </c>
      <c r="D469" s="16" t="s">
        <v>35</v>
      </c>
      <c r="E469" s="16">
        <v>40</v>
      </c>
      <c r="F469" s="16">
        <v>460.68</v>
      </c>
      <c r="G469" s="16">
        <v>0.01</v>
      </c>
      <c r="H469" s="16" t="s">
        <v>31</v>
      </c>
      <c r="I469" s="16">
        <v>-116.76</v>
      </c>
      <c r="J469" s="16">
        <v>10.9</v>
      </c>
      <c r="K469" s="16">
        <v>7.46</v>
      </c>
      <c r="L469" s="16" t="s">
        <v>214</v>
      </c>
      <c r="M469" s="16" t="s">
        <v>166</v>
      </c>
      <c r="N469" s="16" t="s">
        <v>45</v>
      </c>
      <c r="O469" s="16" t="s">
        <v>27</v>
      </c>
      <c r="P469" s="16" t="s">
        <v>43</v>
      </c>
      <c r="Q469" s="16" t="s">
        <v>40</v>
      </c>
      <c r="R469" s="17">
        <v>43355</v>
      </c>
      <c r="S469" s="18">
        <f>SUM(F469/$A$907)</f>
        <v>2.6404568648598982E-4</v>
      </c>
      <c r="T469" s="1" t="str">
        <f>IF(Table1[[#This Row],[Returns]]="Y","Quality Checked","")</f>
        <v/>
      </c>
      <c r="U469" t="str">
        <f>VLOOKUP(Table1[[#This Row],[% Sales]],$B$914:$C$918,2)</f>
        <v>Low Impact</v>
      </c>
    </row>
    <row r="470" spans="1:21" x14ac:dyDescent="0.2">
      <c r="A470" s="15">
        <v>15105</v>
      </c>
      <c r="B470" s="16" t="s">
        <v>21</v>
      </c>
      <c r="C470" s="17">
        <v>43407</v>
      </c>
      <c r="D470" s="16" t="s">
        <v>52</v>
      </c>
      <c r="E470" s="16">
        <v>39</v>
      </c>
      <c r="F470" s="16">
        <v>460.43</v>
      </c>
      <c r="G470" s="16">
        <v>7.0000000000000007E-2</v>
      </c>
      <c r="H470" s="16" t="s">
        <v>31</v>
      </c>
      <c r="I470" s="16">
        <v>-76.180000000000007</v>
      </c>
      <c r="J470" s="16">
        <v>12.28</v>
      </c>
      <c r="K470" s="16">
        <v>6.13</v>
      </c>
      <c r="L470" s="16" t="s">
        <v>119</v>
      </c>
      <c r="M470" s="16" t="s">
        <v>25</v>
      </c>
      <c r="N470" s="16" t="s">
        <v>45</v>
      </c>
      <c r="O470" s="16" t="s">
        <v>27</v>
      </c>
      <c r="P470" s="16" t="s">
        <v>43</v>
      </c>
      <c r="Q470" s="16" t="s">
        <v>40</v>
      </c>
      <c r="R470" s="17">
        <v>43414</v>
      </c>
      <c r="S470" s="18">
        <f>SUM(F470/$A$907)</f>
        <v>2.6390239521738361E-4</v>
      </c>
      <c r="T470" s="1" t="str">
        <f>IF(Table1[[#This Row],[Returns]]="Y","Quality Checked","")</f>
        <v/>
      </c>
      <c r="U470" t="str">
        <f>VLOOKUP(Table1[[#This Row],[% Sales]],$B$914:$C$918,2)</f>
        <v>Low Impact</v>
      </c>
    </row>
    <row r="471" spans="1:21" x14ac:dyDescent="0.2">
      <c r="A471" s="15">
        <v>36992</v>
      </c>
      <c r="B471" s="16" t="s">
        <v>21</v>
      </c>
      <c r="C471" s="17">
        <v>43441</v>
      </c>
      <c r="D471" s="16" t="s">
        <v>55</v>
      </c>
      <c r="E471" s="16">
        <v>34</v>
      </c>
      <c r="F471" s="16">
        <v>459.08</v>
      </c>
      <c r="G471" s="16">
        <v>0.04</v>
      </c>
      <c r="H471" s="16" t="s">
        <v>23</v>
      </c>
      <c r="I471" s="16">
        <v>61.57</v>
      </c>
      <c r="J471" s="16">
        <v>12.98</v>
      </c>
      <c r="K471" s="16">
        <v>3.14</v>
      </c>
      <c r="L471" s="16" t="s">
        <v>199</v>
      </c>
      <c r="M471" s="16" t="s">
        <v>25</v>
      </c>
      <c r="N471" s="16" t="s">
        <v>26</v>
      </c>
      <c r="O471" s="16" t="s">
        <v>27</v>
      </c>
      <c r="P471" s="16" t="s">
        <v>66</v>
      </c>
      <c r="Q471" s="16" t="s">
        <v>34</v>
      </c>
      <c r="R471" s="17">
        <v>43443</v>
      </c>
      <c r="S471" s="18">
        <f>SUM(F471/$A$907)</f>
        <v>2.6312862236691024E-4</v>
      </c>
      <c r="T471" s="1" t="str">
        <f>IF(Table1[[#This Row],[Returns]]="Y","Quality Checked","")</f>
        <v/>
      </c>
      <c r="U471" t="str">
        <f>VLOOKUP(Table1[[#This Row],[% Sales]],$B$914:$C$918,2)</f>
        <v>Low Impact</v>
      </c>
    </row>
    <row r="472" spans="1:21" x14ac:dyDescent="0.2">
      <c r="A472" s="15">
        <v>8103</v>
      </c>
      <c r="B472" s="16" t="s">
        <v>21</v>
      </c>
      <c r="C472" s="17">
        <v>43406</v>
      </c>
      <c r="D472" s="16" t="s">
        <v>52</v>
      </c>
      <c r="E472" s="16">
        <v>16</v>
      </c>
      <c r="F472" s="16">
        <v>457.68</v>
      </c>
      <c r="G472" s="16">
        <v>7.0000000000000007E-2</v>
      </c>
      <c r="H472" s="16" t="s">
        <v>31</v>
      </c>
      <c r="I472" s="16">
        <v>107.38</v>
      </c>
      <c r="J472" s="16">
        <v>29.17</v>
      </c>
      <c r="K472" s="16">
        <v>6.27</v>
      </c>
      <c r="L472" s="16" t="s">
        <v>144</v>
      </c>
      <c r="M472" s="16" t="s">
        <v>54</v>
      </c>
      <c r="N472" s="16" t="s">
        <v>26</v>
      </c>
      <c r="O472" s="16" t="s">
        <v>27</v>
      </c>
      <c r="P472" s="16" t="s">
        <v>48</v>
      </c>
      <c r="Q472" s="16" t="s">
        <v>40</v>
      </c>
      <c r="R472" s="17">
        <v>43410</v>
      </c>
      <c r="S472" s="18">
        <f>SUM(F472/$A$907)</f>
        <v>2.6232619126271558E-4</v>
      </c>
      <c r="T472" s="1" t="str">
        <f>IF(Table1[[#This Row],[Returns]]="Y","Quality Checked","")</f>
        <v/>
      </c>
      <c r="U472" t="str">
        <f>VLOOKUP(Table1[[#This Row],[% Sales]],$B$914:$C$918,2)</f>
        <v>Low Impact</v>
      </c>
    </row>
    <row r="473" spans="1:21" x14ac:dyDescent="0.2">
      <c r="A473" s="15">
        <v>36069</v>
      </c>
      <c r="B473" s="16" t="s">
        <v>21</v>
      </c>
      <c r="C473" s="17">
        <v>43439</v>
      </c>
      <c r="D473" s="16" t="s">
        <v>52</v>
      </c>
      <c r="E473" s="16">
        <v>13</v>
      </c>
      <c r="F473" s="16">
        <v>453.09</v>
      </c>
      <c r="G473" s="16">
        <v>0.09</v>
      </c>
      <c r="H473" s="16" t="s">
        <v>31</v>
      </c>
      <c r="I473" s="16">
        <v>107.74</v>
      </c>
      <c r="J473" s="16">
        <v>35.94</v>
      </c>
      <c r="K473" s="16">
        <v>6.66</v>
      </c>
      <c r="L473" s="16" t="s">
        <v>121</v>
      </c>
      <c r="M473" s="16" t="s">
        <v>25</v>
      </c>
      <c r="N473" s="16" t="s">
        <v>37</v>
      </c>
      <c r="O473" s="16" t="s">
        <v>27</v>
      </c>
      <c r="P473" s="16" t="s">
        <v>51</v>
      </c>
      <c r="Q473" s="16" t="s">
        <v>40</v>
      </c>
      <c r="R473" s="17">
        <v>43444</v>
      </c>
      <c r="S473" s="18">
        <f>SUM(F473/$A$907)</f>
        <v>2.59695363571106E-4</v>
      </c>
      <c r="T473" s="1" t="str">
        <f>IF(Table1[[#This Row],[Returns]]="Y","Quality Checked","")</f>
        <v/>
      </c>
      <c r="U473" t="str">
        <f>VLOOKUP(Table1[[#This Row],[% Sales]],$B$914:$C$918,2)</f>
        <v>Low Impact</v>
      </c>
    </row>
    <row r="474" spans="1:21" x14ac:dyDescent="0.2">
      <c r="A474" s="15">
        <v>40258</v>
      </c>
      <c r="B474" s="16" t="s">
        <v>21</v>
      </c>
      <c r="C474" s="17">
        <v>43199</v>
      </c>
      <c r="D474" s="16" t="s">
        <v>22</v>
      </c>
      <c r="E474" s="16">
        <v>31</v>
      </c>
      <c r="F474" s="16">
        <v>449.47</v>
      </c>
      <c r="G474" s="16">
        <v>0.05</v>
      </c>
      <c r="H474" s="16" t="s">
        <v>31</v>
      </c>
      <c r="I474" s="16">
        <v>-190.49</v>
      </c>
      <c r="J474" s="16">
        <v>14.81</v>
      </c>
      <c r="K474" s="16">
        <v>13.32</v>
      </c>
      <c r="L474" s="16" t="s">
        <v>183</v>
      </c>
      <c r="M474" s="16" t="s">
        <v>54</v>
      </c>
      <c r="N474" s="16" t="s">
        <v>45</v>
      </c>
      <c r="O474" s="16" t="s">
        <v>27</v>
      </c>
      <c r="P474" s="16" t="s">
        <v>46</v>
      </c>
      <c r="Q474" s="16" t="s">
        <v>40</v>
      </c>
      <c r="R474" s="17">
        <v>43201</v>
      </c>
      <c r="S474" s="18">
        <f>SUM(F474/$A$907)</f>
        <v>2.5762050600168848E-4</v>
      </c>
      <c r="T474" s="1" t="str">
        <f>IF(Table1[[#This Row],[Returns]]="Y","Quality Checked","")</f>
        <v/>
      </c>
      <c r="U474" t="str">
        <f>VLOOKUP(Table1[[#This Row],[% Sales]],$B$914:$C$918,2)</f>
        <v>Low Impact</v>
      </c>
    </row>
    <row r="475" spans="1:21" x14ac:dyDescent="0.2">
      <c r="A475" s="15">
        <v>13602</v>
      </c>
      <c r="B475" s="16" t="s">
        <v>21</v>
      </c>
      <c r="C475" s="17">
        <v>43113</v>
      </c>
      <c r="D475" s="16" t="s">
        <v>52</v>
      </c>
      <c r="E475" s="16">
        <v>3</v>
      </c>
      <c r="F475" s="16">
        <v>445.34</v>
      </c>
      <c r="G475" s="16">
        <v>0.03</v>
      </c>
      <c r="H475" s="16" t="s">
        <v>56</v>
      </c>
      <c r="I475" s="16">
        <v>-377.9</v>
      </c>
      <c r="J475" s="16">
        <v>145.44999999999999</v>
      </c>
      <c r="K475" s="16">
        <v>17.850000000000001</v>
      </c>
      <c r="L475" s="16" t="s">
        <v>218</v>
      </c>
      <c r="M475" s="16" t="s">
        <v>25</v>
      </c>
      <c r="N475" s="16" t="s">
        <v>26</v>
      </c>
      <c r="O475" s="16" t="s">
        <v>38</v>
      </c>
      <c r="P475" s="16" t="s">
        <v>58</v>
      </c>
      <c r="Q475" s="16" t="s">
        <v>59</v>
      </c>
      <c r="R475" s="17">
        <v>43118</v>
      </c>
      <c r="S475" s="18">
        <f>SUM(F475/$A$907)</f>
        <v>2.5525333424431429E-4</v>
      </c>
      <c r="T475" s="1" t="str">
        <f>IF(Table1[[#This Row],[Returns]]="Y","Quality Checked","")</f>
        <v/>
      </c>
      <c r="U475" t="str">
        <f>VLOOKUP(Table1[[#This Row],[% Sales]],$B$914:$C$918,2)</f>
        <v>Low Impact</v>
      </c>
    </row>
    <row r="476" spans="1:21" x14ac:dyDescent="0.2">
      <c r="A476" s="15">
        <v>22695</v>
      </c>
      <c r="B476" s="16" t="s">
        <v>21</v>
      </c>
      <c r="C476" s="17">
        <v>43284</v>
      </c>
      <c r="D476" s="16" t="s">
        <v>52</v>
      </c>
      <c r="E476" s="16">
        <v>44</v>
      </c>
      <c r="F476" s="16">
        <v>444.52</v>
      </c>
      <c r="G476" s="16">
        <v>0.02</v>
      </c>
      <c r="H476" s="16" t="s">
        <v>31</v>
      </c>
      <c r="I476" s="16">
        <v>161.13</v>
      </c>
      <c r="J476" s="16">
        <v>10.06</v>
      </c>
      <c r="K476" s="16">
        <v>2.06</v>
      </c>
      <c r="L476" s="16" t="s">
        <v>213</v>
      </c>
      <c r="M476" s="16" t="s">
        <v>63</v>
      </c>
      <c r="N476" s="16" t="s">
        <v>64</v>
      </c>
      <c r="O476" s="16" t="s">
        <v>27</v>
      </c>
      <c r="P476" s="16" t="s">
        <v>42</v>
      </c>
      <c r="Q476" s="16" t="s">
        <v>29</v>
      </c>
      <c r="R476" s="17">
        <v>43289</v>
      </c>
      <c r="S476" s="18">
        <f>SUM(F476/$A$907)</f>
        <v>2.5478333888328598E-4</v>
      </c>
      <c r="T476" s="1" t="str">
        <f>IF(Table1[[#This Row],[Returns]]="Y","Quality Checked","")</f>
        <v/>
      </c>
      <c r="U476" t="str">
        <f>VLOOKUP(Table1[[#This Row],[% Sales]],$B$914:$C$918,2)</f>
        <v>Low Impact</v>
      </c>
    </row>
    <row r="477" spans="1:21" x14ac:dyDescent="0.2">
      <c r="A477" s="15">
        <v>18533</v>
      </c>
      <c r="B477" s="16" t="s">
        <v>30</v>
      </c>
      <c r="C477" s="17">
        <v>43410</v>
      </c>
      <c r="D477" s="16" t="s">
        <v>22</v>
      </c>
      <c r="E477" s="16">
        <v>27</v>
      </c>
      <c r="F477" s="16">
        <v>442.57</v>
      </c>
      <c r="G477" s="16">
        <v>0.01</v>
      </c>
      <c r="H477" s="16" t="s">
        <v>31</v>
      </c>
      <c r="I477" s="16">
        <v>-60.73</v>
      </c>
      <c r="J477" s="16">
        <v>15.31</v>
      </c>
      <c r="K477" s="16">
        <v>8.7799999999999994</v>
      </c>
      <c r="L477" s="16" t="s">
        <v>266</v>
      </c>
      <c r="M477" s="16" t="s">
        <v>54</v>
      </c>
      <c r="N477" s="16" t="s">
        <v>37</v>
      </c>
      <c r="O477" s="16" t="s">
        <v>27</v>
      </c>
      <c r="P477" s="16" t="s">
        <v>43</v>
      </c>
      <c r="Q477" s="16" t="s">
        <v>40</v>
      </c>
      <c r="R477" s="17">
        <v>43411</v>
      </c>
      <c r="S477" s="18">
        <f>SUM(F477/$A$907)</f>
        <v>2.5366566698815777E-4</v>
      </c>
      <c r="T477" s="1" t="str">
        <f>IF(Table1[[#This Row],[Returns]]="Y","Quality Checked","")</f>
        <v>Quality Checked</v>
      </c>
      <c r="U477" t="str">
        <f>VLOOKUP(Table1[[#This Row],[% Sales]],$B$914:$C$918,2)</f>
        <v>Low Impact</v>
      </c>
    </row>
    <row r="478" spans="1:21" x14ac:dyDescent="0.2">
      <c r="A478" s="15">
        <v>14055</v>
      </c>
      <c r="B478" s="16" t="s">
        <v>21</v>
      </c>
      <c r="C478" s="17">
        <v>43344</v>
      </c>
      <c r="D478" s="16" t="s">
        <v>35</v>
      </c>
      <c r="E478" s="16">
        <v>21</v>
      </c>
      <c r="F478" s="16">
        <v>441.7</v>
      </c>
      <c r="G478" s="16">
        <v>0.08</v>
      </c>
      <c r="H478" s="16" t="s">
        <v>31</v>
      </c>
      <c r="I478" s="16">
        <v>167.18</v>
      </c>
      <c r="J478" s="16">
        <v>22.23</v>
      </c>
      <c r="K478" s="16">
        <v>3.63</v>
      </c>
      <c r="L478" s="16" t="s">
        <v>36</v>
      </c>
      <c r="M478" s="16" t="s">
        <v>25</v>
      </c>
      <c r="N478" s="16" t="s">
        <v>37</v>
      </c>
      <c r="O478" s="16" t="s">
        <v>32</v>
      </c>
      <c r="P478" s="16" t="s">
        <v>33</v>
      </c>
      <c r="Q478" s="16" t="s">
        <v>34</v>
      </c>
      <c r="R478" s="17">
        <v>43346</v>
      </c>
      <c r="S478" s="18">
        <f>SUM(F478/$A$907)</f>
        <v>2.5316701337340823E-4</v>
      </c>
      <c r="T478" s="1" t="str">
        <f>IF(Table1[[#This Row],[Returns]]="Y","Quality Checked","")</f>
        <v/>
      </c>
      <c r="U478" t="str">
        <f>VLOOKUP(Table1[[#This Row],[% Sales]],$B$914:$C$918,2)</f>
        <v>Low Impact</v>
      </c>
    </row>
    <row r="479" spans="1:21" x14ac:dyDescent="0.2">
      <c r="A479" s="15">
        <v>12934</v>
      </c>
      <c r="B479" s="16" t="s">
        <v>21</v>
      </c>
      <c r="C479" s="17">
        <v>43164</v>
      </c>
      <c r="D479" s="16" t="s">
        <v>22</v>
      </c>
      <c r="E479" s="16">
        <v>45</v>
      </c>
      <c r="F479" s="16">
        <v>440.39</v>
      </c>
      <c r="G479" s="16">
        <v>0.05</v>
      </c>
      <c r="H479" s="16" t="s">
        <v>31</v>
      </c>
      <c r="I479" s="16">
        <v>186.64</v>
      </c>
      <c r="J479" s="16">
        <v>9.7799999999999994</v>
      </c>
      <c r="K479" s="16">
        <v>1.39</v>
      </c>
      <c r="L479" s="16" t="s">
        <v>120</v>
      </c>
      <c r="M479" s="16" t="s">
        <v>63</v>
      </c>
      <c r="N479" s="16" t="s">
        <v>26</v>
      </c>
      <c r="O479" s="16" t="s">
        <v>27</v>
      </c>
      <c r="P479" s="16" t="s">
        <v>51</v>
      </c>
      <c r="Q479" s="16" t="s">
        <v>40</v>
      </c>
      <c r="R479" s="17">
        <v>43165</v>
      </c>
      <c r="S479" s="18">
        <f>SUM(F479/$A$907)</f>
        <v>2.5241616712591179E-4</v>
      </c>
      <c r="T479" s="1" t="str">
        <f>IF(Table1[[#This Row],[Returns]]="Y","Quality Checked","")</f>
        <v/>
      </c>
      <c r="U479" t="str">
        <f>VLOOKUP(Table1[[#This Row],[% Sales]],$B$914:$C$918,2)</f>
        <v>Low Impact</v>
      </c>
    </row>
    <row r="480" spans="1:21" x14ac:dyDescent="0.2">
      <c r="A480" s="15">
        <v>16032</v>
      </c>
      <c r="B480" s="16" t="s">
        <v>21</v>
      </c>
      <c r="C480" s="17">
        <v>43439</v>
      </c>
      <c r="D480" s="16" t="s">
        <v>52</v>
      </c>
      <c r="E480" s="16">
        <v>35</v>
      </c>
      <c r="F480" s="16">
        <v>436.98</v>
      </c>
      <c r="G480" s="16">
        <v>7.0000000000000007E-2</v>
      </c>
      <c r="H480" s="16" t="s">
        <v>31</v>
      </c>
      <c r="I480" s="16">
        <v>75.61</v>
      </c>
      <c r="J480" s="16">
        <v>12.64</v>
      </c>
      <c r="K480" s="16">
        <v>4.9800000000000004</v>
      </c>
      <c r="L480" s="16" t="s">
        <v>245</v>
      </c>
      <c r="M480" s="16" t="s">
        <v>25</v>
      </c>
      <c r="N480" s="16" t="s">
        <v>37</v>
      </c>
      <c r="O480" s="16" t="s">
        <v>32</v>
      </c>
      <c r="P480" s="16" t="s">
        <v>33</v>
      </c>
      <c r="Q480" s="16" t="s">
        <v>34</v>
      </c>
      <c r="R480" s="17">
        <v>43446</v>
      </c>
      <c r="S480" s="18">
        <f>SUM(F480/$A$907)</f>
        <v>2.5046167422212344E-4</v>
      </c>
      <c r="T480" s="1" t="str">
        <f>IF(Table1[[#This Row],[Returns]]="Y","Quality Checked","")</f>
        <v/>
      </c>
      <c r="U480" t="str">
        <f>VLOOKUP(Table1[[#This Row],[% Sales]],$B$914:$C$918,2)</f>
        <v>Low Impact</v>
      </c>
    </row>
    <row r="481" spans="1:21" x14ac:dyDescent="0.2">
      <c r="A481" s="15">
        <v>18308</v>
      </c>
      <c r="B481" s="16" t="s">
        <v>21</v>
      </c>
      <c r="C481" s="17">
        <v>43382</v>
      </c>
      <c r="D481" s="16" t="s">
        <v>22</v>
      </c>
      <c r="E481" s="16">
        <v>15</v>
      </c>
      <c r="F481" s="16">
        <v>436.05</v>
      </c>
      <c r="G481" s="16">
        <v>0.09</v>
      </c>
      <c r="H481" s="16" t="s">
        <v>31</v>
      </c>
      <c r="I481" s="16">
        <v>-92.58</v>
      </c>
      <c r="J481" s="16">
        <v>30.73</v>
      </c>
      <c r="K481" s="16">
        <v>4</v>
      </c>
      <c r="L481" s="16" t="s">
        <v>263</v>
      </c>
      <c r="M481" s="16" t="s">
        <v>166</v>
      </c>
      <c r="N481" s="16" t="s">
        <v>26</v>
      </c>
      <c r="O481" s="16" t="s">
        <v>38</v>
      </c>
      <c r="P481" s="16" t="s">
        <v>89</v>
      </c>
      <c r="Q481" s="16" t="s">
        <v>40</v>
      </c>
      <c r="R481" s="17">
        <v>43382</v>
      </c>
      <c r="S481" s="18">
        <f>SUM(F481/$A$907)</f>
        <v>2.4992863070290842E-4</v>
      </c>
      <c r="T481" s="1" t="str">
        <f>IF(Table1[[#This Row],[Returns]]="Y","Quality Checked","")</f>
        <v/>
      </c>
      <c r="U481" t="str">
        <f>VLOOKUP(Table1[[#This Row],[% Sales]],$B$914:$C$918,2)</f>
        <v>Low Impact</v>
      </c>
    </row>
    <row r="482" spans="1:21" x14ac:dyDescent="0.2">
      <c r="A482" s="15">
        <v>34017</v>
      </c>
      <c r="B482" s="16" t="s">
        <v>21</v>
      </c>
      <c r="C482" s="17">
        <v>43182</v>
      </c>
      <c r="D482" s="16" t="s">
        <v>35</v>
      </c>
      <c r="E482" s="16">
        <v>28</v>
      </c>
      <c r="F482" s="16">
        <v>435.39</v>
      </c>
      <c r="G482" s="16">
        <v>0.01</v>
      </c>
      <c r="H482" s="16" t="s">
        <v>31</v>
      </c>
      <c r="I482" s="16">
        <v>-48.97</v>
      </c>
      <c r="J482" s="16">
        <v>14.98</v>
      </c>
      <c r="K482" s="16">
        <v>7.69</v>
      </c>
      <c r="L482" s="16" t="s">
        <v>97</v>
      </c>
      <c r="M482" s="16" t="s">
        <v>54</v>
      </c>
      <c r="N482" s="16" t="s">
        <v>26</v>
      </c>
      <c r="O482" s="16" t="s">
        <v>27</v>
      </c>
      <c r="P482" s="16" t="s">
        <v>43</v>
      </c>
      <c r="Q482" s="16" t="s">
        <v>40</v>
      </c>
      <c r="R482" s="17">
        <v>43184</v>
      </c>
      <c r="S482" s="18">
        <f>SUM(F482/$A$907)</f>
        <v>2.4955034175378811E-4</v>
      </c>
      <c r="T482" s="1" t="str">
        <f>IF(Table1[[#This Row],[Returns]]="Y","Quality Checked","")</f>
        <v/>
      </c>
      <c r="U482" t="str">
        <f>VLOOKUP(Table1[[#This Row],[% Sales]],$B$914:$C$918,2)</f>
        <v>Low Impact</v>
      </c>
    </row>
    <row r="483" spans="1:21" x14ac:dyDescent="0.2">
      <c r="A483" s="15">
        <v>8258</v>
      </c>
      <c r="B483" s="16" t="s">
        <v>21</v>
      </c>
      <c r="C483" s="17">
        <v>43160</v>
      </c>
      <c r="D483" s="16" t="s">
        <v>35</v>
      </c>
      <c r="E483" s="16">
        <v>37</v>
      </c>
      <c r="F483" s="16">
        <v>434.77</v>
      </c>
      <c r="G483" s="16">
        <v>0.02</v>
      </c>
      <c r="H483" s="16" t="s">
        <v>31</v>
      </c>
      <c r="I483" s="16">
        <v>-155.21</v>
      </c>
      <c r="J483" s="16">
        <v>11.34</v>
      </c>
      <c r="K483" s="16">
        <v>11.25</v>
      </c>
      <c r="L483" s="16" t="s">
        <v>147</v>
      </c>
      <c r="M483" s="16" t="s">
        <v>54</v>
      </c>
      <c r="N483" s="16" t="s">
        <v>26</v>
      </c>
      <c r="O483" s="16" t="s">
        <v>27</v>
      </c>
      <c r="P483" s="16" t="s">
        <v>42</v>
      </c>
      <c r="Q483" s="16" t="s">
        <v>40</v>
      </c>
      <c r="R483" s="17">
        <v>43161</v>
      </c>
      <c r="S483" s="18">
        <f>SUM(F483/$A$907)</f>
        <v>2.4919497940764477E-4</v>
      </c>
      <c r="T483" s="1" t="str">
        <f>IF(Table1[[#This Row],[Returns]]="Y","Quality Checked","")</f>
        <v/>
      </c>
      <c r="U483" t="str">
        <f>VLOOKUP(Table1[[#This Row],[% Sales]],$B$914:$C$918,2)</f>
        <v>Low Impact</v>
      </c>
    </row>
    <row r="484" spans="1:21" x14ac:dyDescent="0.2">
      <c r="A484" s="15">
        <v>5446</v>
      </c>
      <c r="B484" s="16" t="s">
        <v>21</v>
      </c>
      <c r="C484" s="17">
        <v>43271</v>
      </c>
      <c r="D484" s="16" t="s">
        <v>52</v>
      </c>
      <c r="E484" s="16">
        <v>42</v>
      </c>
      <c r="F484" s="16">
        <v>433.68</v>
      </c>
      <c r="G484" s="16">
        <v>7.0000000000000007E-2</v>
      </c>
      <c r="H484" s="16" t="s">
        <v>31</v>
      </c>
      <c r="I484" s="16">
        <v>44.1</v>
      </c>
      <c r="J484" s="16">
        <v>10.98</v>
      </c>
      <c r="K484" s="16">
        <v>4.8</v>
      </c>
      <c r="L484" s="16" t="s">
        <v>120</v>
      </c>
      <c r="M484" s="16" t="s">
        <v>63</v>
      </c>
      <c r="N484" s="16" t="s">
        <v>26</v>
      </c>
      <c r="O484" s="16" t="s">
        <v>27</v>
      </c>
      <c r="P484" s="16" t="s">
        <v>51</v>
      </c>
      <c r="Q484" s="16" t="s">
        <v>40</v>
      </c>
      <c r="R484" s="17">
        <v>43278</v>
      </c>
      <c r="S484" s="18">
        <f>SUM(F484/$A$907)</f>
        <v>2.4857022947652181E-4</v>
      </c>
      <c r="T484" s="1" t="str">
        <f>IF(Table1[[#This Row],[Returns]]="Y","Quality Checked","")</f>
        <v/>
      </c>
      <c r="U484" t="str">
        <f>VLOOKUP(Table1[[#This Row],[% Sales]],$B$914:$C$918,2)</f>
        <v>Low Impact</v>
      </c>
    </row>
    <row r="485" spans="1:21" x14ac:dyDescent="0.2">
      <c r="A485" s="15">
        <v>41636</v>
      </c>
      <c r="B485" s="16" t="s">
        <v>21</v>
      </c>
      <c r="C485" s="17">
        <v>43326</v>
      </c>
      <c r="D485" s="16" t="s">
        <v>49</v>
      </c>
      <c r="E485" s="16">
        <v>25</v>
      </c>
      <c r="F485" s="16">
        <v>423.15</v>
      </c>
      <c r="G485" s="16">
        <v>0.05</v>
      </c>
      <c r="H485" s="16" t="s">
        <v>31</v>
      </c>
      <c r="I485" s="16">
        <v>-47.28</v>
      </c>
      <c r="J485" s="16">
        <v>16.98</v>
      </c>
      <c r="K485" s="16">
        <v>7.78</v>
      </c>
      <c r="L485" s="16" t="s">
        <v>409</v>
      </c>
      <c r="M485" s="16" t="s">
        <v>25</v>
      </c>
      <c r="N485" s="16" t="s">
        <v>37</v>
      </c>
      <c r="O485" s="16" t="s">
        <v>27</v>
      </c>
      <c r="P485" s="16" t="s">
        <v>28</v>
      </c>
      <c r="Q485" s="16" t="s">
        <v>34</v>
      </c>
      <c r="R485" s="17">
        <v>43328</v>
      </c>
      <c r="S485" s="18">
        <f>SUM(F485/$A$907)</f>
        <v>2.4253480124282925E-4</v>
      </c>
      <c r="T485" s="1" t="str">
        <f>IF(Table1[[#This Row],[Returns]]="Y","Quality Checked","")</f>
        <v/>
      </c>
      <c r="U485" t="str">
        <f>VLOOKUP(Table1[[#This Row],[% Sales]],$B$914:$C$918,2)</f>
        <v>Low Impact</v>
      </c>
    </row>
    <row r="486" spans="1:21" x14ac:dyDescent="0.2">
      <c r="A486" s="15">
        <v>15040</v>
      </c>
      <c r="B486" s="16" t="s">
        <v>21</v>
      </c>
      <c r="C486" s="17">
        <v>43438</v>
      </c>
      <c r="D486" s="16" t="s">
        <v>52</v>
      </c>
      <c r="E486" s="16">
        <v>48</v>
      </c>
      <c r="F486" s="16">
        <v>410.35</v>
      </c>
      <c r="G486" s="16">
        <v>0.1</v>
      </c>
      <c r="H486" s="16" t="s">
        <v>23</v>
      </c>
      <c r="I486" s="16">
        <v>114.02</v>
      </c>
      <c r="J486" s="16">
        <v>9.11</v>
      </c>
      <c r="K486" s="16">
        <v>2.15</v>
      </c>
      <c r="L486" s="16" t="s">
        <v>237</v>
      </c>
      <c r="M486" s="16" t="s">
        <v>25</v>
      </c>
      <c r="N486" s="16" t="s">
        <v>64</v>
      </c>
      <c r="O486" s="16" t="s">
        <v>27</v>
      </c>
      <c r="P486" s="16" t="s">
        <v>42</v>
      </c>
      <c r="Q486" s="16" t="s">
        <v>29</v>
      </c>
      <c r="R486" s="17">
        <v>43442</v>
      </c>
      <c r="S486" s="18">
        <f>SUM(F486/$A$907)</f>
        <v>2.351982882901926E-4</v>
      </c>
      <c r="T486" s="1" t="str">
        <f>IF(Table1[[#This Row],[Returns]]="Y","Quality Checked","")</f>
        <v/>
      </c>
      <c r="U486" t="str">
        <f>VLOOKUP(Table1[[#This Row],[% Sales]],$B$914:$C$918,2)</f>
        <v>Low Impact</v>
      </c>
    </row>
    <row r="487" spans="1:21" x14ac:dyDescent="0.2">
      <c r="A487" s="15">
        <v>38084</v>
      </c>
      <c r="B487" s="16" t="s">
        <v>21</v>
      </c>
      <c r="C487" s="17">
        <v>43179</v>
      </c>
      <c r="D487" s="16" t="s">
        <v>22</v>
      </c>
      <c r="E487" s="16">
        <v>33</v>
      </c>
      <c r="F487" s="16">
        <v>404.91</v>
      </c>
      <c r="G487" s="16">
        <v>0.06</v>
      </c>
      <c r="H487" s="16" t="s">
        <v>31</v>
      </c>
      <c r="I487" s="16">
        <v>65.63</v>
      </c>
      <c r="J487" s="16">
        <v>12.64</v>
      </c>
      <c r="K487" s="16">
        <v>4.9800000000000004</v>
      </c>
      <c r="L487" s="16" t="s">
        <v>366</v>
      </c>
      <c r="M487" s="16" t="s">
        <v>54</v>
      </c>
      <c r="N487" s="16" t="s">
        <v>37</v>
      </c>
      <c r="O487" s="16" t="s">
        <v>32</v>
      </c>
      <c r="P487" s="16" t="s">
        <v>33</v>
      </c>
      <c r="Q487" s="16" t="s">
        <v>34</v>
      </c>
      <c r="R487" s="17">
        <v>43181</v>
      </c>
      <c r="S487" s="18">
        <f>SUM(F487/$A$907)</f>
        <v>2.32080270285322E-4</v>
      </c>
      <c r="T487" s="1" t="str">
        <f>IF(Table1[[#This Row],[Returns]]="Y","Quality Checked","")</f>
        <v/>
      </c>
      <c r="U487" t="str">
        <f>VLOOKUP(Table1[[#This Row],[% Sales]],$B$914:$C$918,2)</f>
        <v>Low Impact</v>
      </c>
    </row>
    <row r="488" spans="1:21" x14ac:dyDescent="0.2">
      <c r="A488" s="15">
        <v>28130</v>
      </c>
      <c r="B488" s="16" t="s">
        <v>21</v>
      </c>
      <c r="C488" s="17">
        <v>43311</v>
      </c>
      <c r="D488" s="16" t="s">
        <v>52</v>
      </c>
      <c r="E488" s="16">
        <v>23</v>
      </c>
      <c r="F488" s="16">
        <v>404.24</v>
      </c>
      <c r="G488" s="16">
        <v>0.02</v>
      </c>
      <c r="H488" s="16" t="s">
        <v>23</v>
      </c>
      <c r="I488" s="16">
        <v>-76.989999999999995</v>
      </c>
      <c r="J488" s="16">
        <v>15.99</v>
      </c>
      <c r="K488" s="16">
        <v>13.18</v>
      </c>
      <c r="L488" s="16" t="s">
        <v>344</v>
      </c>
      <c r="M488" s="16" t="s">
        <v>54</v>
      </c>
      <c r="N488" s="16" t="s">
        <v>26</v>
      </c>
      <c r="O488" s="16" t="s">
        <v>27</v>
      </c>
      <c r="P488" s="16" t="s">
        <v>48</v>
      </c>
      <c r="Q488" s="16" t="s">
        <v>40</v>
      </c>
      <c r="R488" s="17">
        <v>43315</v>
      </c>
      <c r="S488" s="18">
        <f>SUM(F488/$A$907)</f>
        <v>2.3169624968545743E-4</v>
      </c>
      <c r="T488" s="1" t="str">
        <f>IF(Table1[[#This Row],[Returns]]="Y","Quality Checked","")</f>
        <v/>
      </c>
      <c r="U488" t="str">
        <f>VLOOKUP(Table1[[#This Row],[% Sales]],$B$914:$C$918,2)</f>
        <v>Low Impact</v>
      </c>
    </row>
    <row r="489" spans="1:21" x14ac:dyDescent="0.2">
      <c r="A489" s="15">
        <v>24544</v>
      </c>
      <c r="B489" s="16" t="s">
        <v>21</v>
      </c>
      <c r="C489" s="17">
        <v>43126</v>
      </c>
      <c r="D489" s="16" t="s">
        <v>35</v>
      </c>
      <c r="E489" s="16">
        <v>15</v>
      </c>
      <c r="F489" s="16">
        <v>403.71</v>
      </c>
      <c r="G489" s="16">
        <v>0.03</v>
      </c>
      <c r="H489" s="16" t="s">
        <v>56</v>
      </c>
      <c r="I489" s="16">
        <v>-97.47</v>
      </c>
      <c r="J489" s="16">
        <v>25.98</v>
      </c>
      <c r="K489" s="16">
        <v>14.36</v>
      </c>
      <c r="L489" s="16" t="s">
        <v>109</v>
      </c>
      <c r="M489" s="16" t="s">
        <v>25</v>
      </c>
      <c r="N489" s="16" t="s">
        <v>26</v>
      </c>
      <c r="O489" s="16" t="s">
        <v>32</v>
      </c>
      <c r="P489" s="16" t="s">
        <v>86</v>
      </c>
      <c r="Q489" s="16" t="s">
        <v>59</v>
      </c>
      <c r="R489" s="17">
        <v>43127</v>
      </c>
      <c r="S489" s="18">
        <f>SUM(F489/$A$907)</f>
        <v>2.313924721960123E-4</v>
      </c>
      <c r="T489" s="1" t="str">
        <f>IF(Table1[[#This Row],[Returns]]="Y","Quality Checked","")</f>
        <v/>
      </c>
      <c r="U489" t="str">
        <f>VLOOKUP(Table1[[#This Row],[% Sales]],$B$914:$C$918,2)</f>
        <v>Low Impact</v>
      </c>
    </row>
    <row r="490" spans="1:21" x14ac:dyDescent="0.2">
      <c r="A490" s="15">
        <v>27813</v>
      </c>
      <c r="B490" s="16" t="s">
        <v>21</v>
      </c>
      <c r="C490" s="17">
        <v>43112</v>
      </c>
      <c r="D490" s="16" t="s">
        <v>55</v>
      </c>
      <c r="E490" s="16">
        <v>10</v>
      </c>
      <c r="F490" s="16">
        <v>401.14</v>
      </c>
      <c r="G490" s="16">
        <v>0.1</v>
      </c>
      <c r="H490" s="16" t="s">
        <v>31</v>
      </c>
      <c r="I490" s="16">
        <v>-131.03</v>
      </c>
      <c r="J490" s="16">
        <v>40.98</v>
      </c>
      <c r="K490" s="16">
        <v>6.5</v>
      </c>
      <c r="L490" s="16" t="s">
        <v>342</v>
      </c>
      <c r="M490" s="16" t="s">
        <v>25</v>
      </c>
      <c r="N490" s="16" t="s">
        <v>64</v>
      </c>
      <c r="O490" s="16" t="s">
        <v>38</v>
      </c>
      <c r="P490" s="16" t="s">
        <v>89</v>
      </c>
      <c r="Q490" s="16" t="s">
        <v>40</v>
      </c>
      <c r="R490" s="17">
        <v>43114</v>
      </c>
      <c r="S490" s="18">
        <f>SUM(F490/$A$907)</f>
        <v>2.299194379547407E-4</v>
      </c>
      <c r="T490" s="1" t="str">
        <f>IF(Table1[[#This Row],[Returns]]="Y","Quality Checked","")</f>
        <v/>
      </c>
      <c r="U490" t="str">
        <f>VLOOKUP(Table1[[#This Row],[% Sales]],$B$914:$C$918,2)</f>
        <v>Low Impact</v>
      </c>
    </row>
    <row r="491" spans="1:21" x14ac:dyDescent="0.2">
      <c r="A491" s="15">
        <v>15751</v>
      </c>
      <c r="B491" s="16" t="s">
        <v>21</v>
      </c>
      <c r="C491" s="17">
        <v>43327</v>
      </c>
      <c r="D491" s="16" t="s">
        <v>49</v>
      </c>
      <c r="E491" s="16">
        <v>21</v>
      </c>
      <c r="F491" s="16">
        <v>397.73200000000003</v>
      </c>
      <c r="G491" s="16">
        <v>0.01</v>
      </c>
      <c r="H491" s="16" t="s">
        <v>31</v>
      </c>
      <c r="I491" s="16">
        <v>-26.05</v>
      </c>
      <c r="J491" s="16">
        <v>20.99</v>
      </c>
      <c r="K491" s="16">
        <v>0.99</v>
      </c>
      <c r="L491" s="16" t="s">
        <v>195</v>
      </c>
      <c r="M491" s="16" t="s">
        <v>25</v>
      </c>
      <c r="N491" s="16" t="s">
        <v>26</v>
      </c>
      <c r="O491" s="16" t="s">
        <v>38</v>
      </c>
      <c r="P491" s="16" t="s">
        <v>39</v>
      </c>
      <c r="Q491" s="16" t="s">
        <v>34</v>
      </c>
      <c r="R491" s="17">
        <v>43328</v>
      </c>
      <c r="S491" s="18">
        <f>SUM(F491/$A$907)</f>
        <v>2.2796609138110122E-4</v>
      </c>
      <c r="T491" s="1" t="str">
        <f>IF(Table1[[#This Row],[Returns]]="Y","Quality Checked","")</f>
        <v/>
      </c>
      <c r="U491" t="str">
        <f>VLOOKUP(Table1[[#This Row],[% Sales]],$B$914:$C$918,2)</f>
        <v>Low Impact</v>
      </c>
    </row>
    <row r="492" spans="1:21" x14ac:dyDescent="0.2">
      <c r="A492" s="15">
        <v>26855</v>
      </c>
      <c r="B492" s="16" t="s">
        <v>21</v>
      </c>
      <c r="C492" s="17">
        <v>43174</v>
      </c>
      <c r="D492" s="16" t="s">
        <v>35</v>
      </c>
      <c r="E492" s="16">
        <v>13</v>
      </c>
      <c r="F492" s="16">
        <v>396.04</v>
      </c>
      <c r="G492" s="16">
        <v>0.08</v>
      </c>
      <c r="H492" s="16" t="s">
        <v>31</v>
      </c>
      <c r="I492" s="16">
        <v>230.02</v>
      </c>
      <c r="J492" s="16">
        <v>30.93</v>
      </c>
      <c r="K492" s="16">
        <v>3.92</v>
      </c>
      <c r="L492" s="16" t="s">
        <v>262</v>
      </c>
      <c r="M492" s="16" t="s">
        <v>54</v>
      </c>
      <c r="N492" s="16" t="s">
        <v>45</v>
      </c>
      <c r="O492" s="16" t="s">
        <v>32</v>
      </c>
      <c r="P492" s="16" t="s">
        <v>33</v>
      </c>
      <c r="Q492" s="16" t="s">
        <v>34</v>
      </c>
      <c r="R492" s="17">
        <v>43175</v>
      </c>
      <c r="S492" s="18">
        <f>SUM(F492/$A$907)</f>
        <v>2.2699629607517456E-4</v>
      </c>
      <c r="T492" s="1" t="str">
        <f>IF(Table1[[#This Row],[Returns]]="Y","Quality Checked","")</f>
        <v/>
      </c>
      <c r="U492" t="str">
        <f>VLOOKUP(Table1[[#This Row],[% Sales]],$B$914:$C$918,2)</f>
        <v>Low Impact</v>
      </c>
    </row>
    <row r="493" spans="1:21" x14ac:dyDescent="0.2">
      <c r="A493" s="15">
        <v>5984</v>
      </c>
      <c r="B493" s="16" t="s">
        <v>21</v>
      </c>
      <c r="C493" s="17">
        <v>43268</v>
      </c>
      <c r="D493" s="16" t="s">
        <v>52</v>
      </c>
      <c r="E493" s="16">
        <v>37</v>
      </c>
      <c r="F493" s="16">
        <v>394.62</v>
      </c>
      <c r="G493" s="16">
        <v>0.06</v>
      </c>
      <c r="H493" s="16" t="s">
        <v>31</v>
      </c>
      <c r="I493" s="16">
        <v>-31.39</v>
      </c>
      <c r="J493" s="16">
        <v>10.89</v>
      </c>
      <c r="K493" s="16">
        <v>4.5</v>
      </c>
      <c r="L493" s="16" t="s">
        <v>127</v>
      </c>
      <c r="M493" s="16" t="s">
        <v>25</v>
      </c>
      <c r="N493" s="16" t="s">
        <v>64</v>
      </c>
      <c r="O493" s="16" t="s">
        <v>27</v>
      </c>
      <c r="P493" s="16" t="s">
        <v>46</v>
      </c>
      <c r="Q493" s="16" t="s">
        <v>40</v>
      </c>
      <c r="R493" s="17">
        <v>43273</v>
      </c>
      <c r="S493" s="18">
        <f>SUM(F493/$A$907)</f>
        <v>2.2618240166949141E-4</v>
      </c>
      <c r="T493" s="1" t="str">
        <f>IF(Table1[[#This Row],[Returns]]="Y","Quality Checked","")</f>
        <v/>
      </c>
      <c r="U493" t="str">
        <f>VLOOKUP(Table1[[#This Row],[% Sales]],$B$914:$C$918,2)</f>
        <v>Low Impact</v>
      </c>
    </row>
    <row r="494" spans="1:21" x14ac:dyDescent="0.2">
      <c r="A494" s="15">
        <v>40835</v>
      </c>
      <c r="B494" s="16" t="s">
        <v>21</v>
      </c>
      <c r="C494" s="17">
        <v>43428</v>
      </c>
      <c r="D494" s="16" t="s">
        <v>35</v>
      </c>
      <c r="E494" s="16">
        <v>26</v>
      </c>
      <c r="F494" s="16">
        <v>393.59</v>
      </c>
      <c r="G494" s="16">
        <v>0.06</v>
      </c>
      <c r="H494" s="16" t="s">
        <v>31</v>
      </c>
      <c r="I494" s="16">
        <v>-8.08</v>
      </c>
      <c r="J494" s="16">
        <v>15.01</v>
      </c>
      <c r="K494" s="16">
        <v>8.4</v>
      </c>
      <c r="L494" s="16" t="s">
        <v>404</v>
      </c>
      <c r="M494" s="16" t="s">
        <v>63</v>
      </c>
      <c r="N494" s="16" t="s">
        <v>45</v>
      </c>
      <c r="O494" s="16" t="s">
        <v>27</v>
      </c>
      <c r="P494" s="16" t="s">
        <v>48</v>
      </c>
      <c r="Q494" s="16" t="s">
        <v>40</v>
      </c>
      <c r="R494" s="17">
        <v>43430</v>
      </c>
      <c r="S494" s="18">
        <f>SUM(F494/$A$907)</f>
        <v>2.2559204164283392E-4</v>
      </c>
      <c r="T494" s="1" t="str">
        <f>IF(Table1[[#This Row],[Returns]]="Y","Quality Checked","")</f>
        <v/>
      </c>
      <c r="U494" t="str">
        <f>VLOOKUP(Table1[[#This Row],[% Sales]],$B$914:$C$918,2)</f>
        <v>Low Impact</v>
      </c>
    </row>
    <row r="495" spans="1:21" x14ac:dyDescent="0.2">
      <c r="A495" s="15">
        <v>38145</v>
      </c>
      <c r="B495" s="16" t="s">
        <v>21</v>
      </c>
      <c r="C495" s="17">
        <v>43355</v>
      </c>
      <c r="D495" s="16" t="s">
        <v>22</v>
      </c>
      <c r="E495" s="16">
        <v>8</v>
      </c>
      <c r="F495" s="16">
        <v>387.17</v>
      </c>
      <c r="G495" s="16">
        <v>0.01</v>
      </c>
      <c r="H495" s="16" t="s">
        <v>31</v>
      </c>
      <c r="I495" s="16">
        <v>190.6</v>
      </c>
      <c r="J495" s="16">
        <v>45.98</v>
      </c>
      <c r="K495" s="16">
        <v>4.8</v>
      </c>
      <c r="L495" s="16" t="s">
        <v>376</v>
      </c>
      <c r="M495" s="16" t="s">
        <v>54</v>
      </c>
      <c r="N495" s="16" t="s">
        <v>45</v>
      </c>
      <c r="O495" s="16" t="s">
        <v>32</v>
      </c>
      <c r="P495" s="16" t="s">
        <v>33</v>
      </c>
      <c r="Q495" s="16" t="s">
        <v>29</v>
      </c>
      <c r="R495" s="17">
        <v>43356</v>
      </c>
      <c r="S495" s="18">
        <f>SUM(F495/$A$907)</f>
        <v>2.2191232186502709E-4</v>
      </c>
      <c r="T495" s="1" t="str">
        <f>IF(Table1[[#This Row],[Returns]]="Y","Quality Checked","")</f>
        <v/>
      </c>
      <c r="U495" t="str">
        <f>VLOOKUP(Table1[[#This Row],[% Sales]],$B$914:$C$918,2)</f>
        <v>Low Impact</v>
      </c>
    </row>
    <row r="496" spans="1:21" x14ac:dyDescent="0.2">
      <c r="A496" s="15">
        <v>5921</v>
      </c>
      <c r="B496" s="16" t="s">
        <v>21</v>
      </c>
      <c r="C496" s="17">
        <v>43196</v>
      </c>
      <c r="D496" s="16" t="s">
        <v>52</v>
      </c>
      <c r="E496" s="16">
        <v>27</v>
      </c>
      <c r="F496" s="16">
        <v>384.74</v>
      </c>
      <c r="G496" s="16">
        <v>0.01</v>
      </c>
      <c r="H496" s="16" t="s">
        <v>23</v>
      </c>
      <c r="I496" s="16">
        <v>2.69</v>
      </c>
      <c r="J496" s="16">
        <v>13.43</v>
      </c>
      <c r="K496" s="16">
        <v>5.5</v>
      </c>
      <c r="L496" s="16" t="s">
        <v>126</v>
      </c>
      <c r="M496" s="16" t="s">
        <v>25</v>
      </c>
      <c r="N496" s="16" t="s">
        <v>26</v>
      </c>
      <c r="O496" s="16" t="s">
        <v>27</v>
      </c>
      <c r="P496" s="16" t="s">
        <v>43</v>
      </c>
      <c r="Q496" s="16" t="s">
        <v>40</v>
      </c>
      <c r="R496" s="17">
        <v>43203</v>
      </c>
      <c r="S496" s="18">
        <f>SUM(F496/$A$907)</f>
        <v>2.2051953073417497E-4</v>
      </c>
      <c r="T496" s="1" t="str">
        <f>IF(Table1[[#This Row],[Returns]]="Y","Quality Checked","")</f>
        <v/>
      </c>
      <c r="U496" t="str">
        <f>VLOOKUP(Table1[[#This Row],[% Sales]],$B$914:$C$918,2)</f>
        <v>Low Impact</v>
      </c>
    </row>
    <row r="497" spans="1:21" x14ac:dyDescent="0.2">
      <c r="A497" s="15">
        <v>43813</v>
      </c>
      <c r="B497" s="16" t="s">
        <v>21</v>
      </c>
      <c r="C497" s="17">
        <v>43302</v>
      </c>
      <c r="D497" s="16" t="s">
        <v>22</v>
      </c>
      <c r="E497" s="16">
        <v>23</v>
      </c>
      <c r="F497" s="16">
        <v>384.21</v>
      </c>
      <c r="G497" s="16">
        <v>0.04</v>
      </c>
      <c r="H497" s="16" t="s">
        <v>31</v>
      </c>
      <c r="I497" s="16">
        <v>-266.22000000000003</v>
      </c>
      <c r="J497" s="16">
        <v>15.51</v>
      </c>
      <c r="K497" s="16">
        <v>17.78</v>
      </c>
      <c r="L497" s="16" t="s">
        <v>114</v>
      </c>
      <c r="M497" s="16" t="s">
        <v>63</v>
      </c>
      <c r="N497" s="16" t="s">
        <v>26</v>
      </c>
      <c r="O497" s="16" t="s">
        <v>27</v>
      </c>
      <c r="P497" s="16" t="s">
        <v>43</v>
      </c>
      <c r="Q497" s="16" t="s">
        <v>40</v>
      </c>
      <c r="R497" s="17">
        <v>43304</v>
      </c>
      <c r="S497" s="18">
        <f>SUM(F497/$A$907)</f>
        <v>2.2021575324472983E-4</v>
      </c>
      <c r="T497" s="1" t="str">
        <f>IF(Table1[[#This Row],[Returns]]="Y","Quality Checked","")</f>
        <v/>
      </c>
      <c r="U497" t="str">
        <f>VLOOKUP(Table1[[#This Row],[% Sales]],$B$914:$C$918,2)</f>
        <v>Low Impact</v>
      </c>
    </row>
    <row r="498" spans="1:21" x14ac:dyDescent="0.2">
      <c r="A498" s="15">
        <v>10434</v>
      </c>
      <c r="B498" s="16" t="s">
        <v>21</v>
      </c>
      <c r="C498" s="17">
        <v>43457</v>
      </c>
      <c r="D498" s="16" t="s">
        <v>35</v>
      </c>
      <c r="E498" s="16">
        <v>2</v>
      </c>
      <c r="F498" s="16">
        <v>383.45</v>
      </c>
      <c r="G498" s="16">
        <v>0.06</v>
      </c>
      <c r="H498" s="16" t="s">
        <v>56</v>
      </c>
      <c r="I498" s="16">
        <v>-244.47</v>
      </c>
      <c r="J498" s="16">
        <v>180.98</v>
      </c>
      <c r="K498" s="16">
        <v>26.2</v>
      </c>
      <c r="L498" s="16" t="s">
        <v>183</v>
      </c>
      <c r="M498" s="16" t="s">
        <v>54</v>
      </c>
      <c r="N498" s="16" t="s">
        <v>45</v>
      </c>
      <c r="O498" s="16" t="s">
        <v>32</v>
      </c>
      <c r="P498" s="16" t="s">
        <v>86</v>
      </c>
      <c r="Q498" s="16" t="s">
        <v>59</v>
      </c>
      <c r="R498" s="17">
        <v>43458</v>
      </c>
      <c r="S498" s="18">
        <f>SUM(F498/$A$907)</f>
        <v>2.1978014778816703E-4</v>
      </c>
      <c r="T498" s="1" t="str">
        <f>IF(Table1[[#This Row],[Returns]]="Y","Quality Checked","")</f>
        <v/>
      </c>
      <c r="U498" t="str">
        <f>VLOOKUP(Table1[[#This Row],[% Sales]],$B$914:$C$918,2)</f>
        <v>Low Impact</v>
      </c>
    </row>
    <row r="499" spans="1:21" x14ac:dyDescent="0.2">
      <c r="A499" s="15">
        <v>23877</v>
      </c>
      <c r="B499" s="16" t="s">
        <v>21</v>
      </c>
      <c r="C499" s="17">
        <v>43293</v>
      </c>
      <c r="D499" s="16" t="s">
        <v>22</v>
      </c>
      <c r="E499" s="16">
        <v>35</v>
      </c>
      <c r="F499" s="16">
        <v>381.36</v>
      </c>
      <c r="G499" s="16">
        <v>0</v>
      </c>
      <c r="H499" s="16" t="s">
        <v>23</v>
      </c>
      <c r="I499" s="16">
        <v>128.03</v>
      </c>
      <c r="J499" s="16">
        <v>10.01</v>
      </c>
      <c r="K499" s="16">
        <v>1.99</v>
      </c>
      <c r="L499" s="16" t="s">
        <v>233</v>
      </c>
      <c r="M499" s="16" t="s">
        <v>25</v>
      </c>
      <c r="N499" s="16" t="s">
        <v>37</v>
      </c>
      <c r="O499" s="16" t="s">
        <v>38</v>
      </c>
      <c r="P499" s="16" t="s">
        <v>89</v>
      </c>
      <c r="Q499" s="16" t="s">
        <v>34</v>
      </c>
      <c r="R499" s="17">
        <v>43295</v>
      </c>
      <c r="S499" s="18">
        <f>SUM(F499/$A$907)</f>
        <v>2.1858223278261934E-4</v>
      </c>
      <c r="T499" s="1" t="str">
        <f>IF(Table1[[#This Row],[Returns]]="Y","Quality Checked","")</f>
        <v/>
      </c>
      <c r="U499" t="str">
        <f>VLOOKUP(Table1[[#This Row],[% Sales]],$B$914:$C$918,2)</f>
        <v>Low Impact</v>
      </c>
    </row>
    <row r="500" spans="1:21" x14ac:dyDescent="0.2">
      <c r="A500" s="15">
        <v>10530</v>
      </c>
      <c r="B500" s="16" t="s">
        <v>21</v>
      </c>
      <c r="C500" s="17">
        <v>43127</v>
      </c>
      <c r="D500" s="16" t="s">
        <v>55</v>
      </c>
      <c r="E500" s="16">
        <v>4</v>
      </c>
      <c r="F500" s="16">
        <v>377.21300000000002</v>
      </c>
      <c r="G500" s="16">
        <v>0.02</v>
      </c>
      <c r="H500" s="16" t="s">
        <v>31</v>
      </c>
      <c r="I500" s="16">
        <v>-411.65</v>
      </c>
      <c r="J500" s="16">
        <v>110.99</v>
      </c>
      <c r="K500" s="16">
        <v>2.5</v>
      </c>
      <c r="L500" s="16" t="s">
        <v>137</v>
      </c>
      <c r="M500" s="16" t="s">
        <v>25</v>
      </c>
      <c r="N500" s="16" t="s">
        <v>64</v>
      </c>
      <c r="O500" s="16" t="s">
        <v>38</v>
      </c>
      <c r="P500" s="16" t="s">
        <v>39</v>
      </c>
      <c r="Q500" s="16" t="s">
        <v>40</v>
      </c>
      <c r="R500" s="17">
        <v>43129</v>
      </c>
      <c r="S500" s="18">
        <f>SUM(F500/$A$907)</f>
        <v>2.1620531721897995E-4</v>
      </c>
      <c r="T500" s="1" t="str">
        <f>IF(Table1[[#This Row],[Returns]]="Y","Quality Checked","")</f>
        <v/>
      </c>
      <c r="U500" t="str">
        <f>VLOOKUP(Table1[[#This Row],[% Sales]],$B$914:$C$918,2)</f>
        <v>Low Impact</v>
      </c>
    </row>
    <row r="501" spans="1:21" x14ac:dyDescent="0.2">
      <c r="A501" s="15">
        <v>43399</v>
      </c>
      <c r="B501" s="16" t="s">
        <v>21</v>
      </c>
      <c r="C501" s="17">
        <v>43311</v>
      </c>
      <c r="D501" s="16" t="s">
        <v>35</v>
      </c>
      <c r="E501" s="16">
        <v>2</v>
      </c>
      <c r="F501" s="16">
        <v>377.01600000000002</v>
      </c>
      <c r="G501" s="16">
        <v>0.1</v>
      </c>
      <c r="H501" s="16" t="s">
        <v>56</v>
      </c>
      <c r="I501" s="16">
        <v>-201.28</v>
      </c>
      <c r="J501" s="16">
        <v>218.75</v>
      </c>
      <c r="K501" s="16">
        <v>69.64</v>
      </c>
      <c r="L501" s="16" t="s">
        <v>389</v>
      </c>
      <c r="M501" s="16" t="s">
        <v>54</v>
      </c>
      <c r="N501" s="16" t="s">
        <v>26</v>
      </c>
      <c r="O501" s="16" t="s">
        <v>32</v>
      </c>
      <c r="P501" s="16" t="s">
        <v>118</v>
      </c>
      <c r="Q501" s="16" t="s">
        <v>80</v>
      </c>
      <c r="R501" s="17">
        <v>43313</v>
      </c>
      <c r="S501" s="18">
        <f>SUM(F501/$A$907)</f>
        <v>2.1609240369931828E-4</v>
      </c>
      <c r="T501" s="1" t="str">
        <f>IF(Table1[[#This Row],[Returns]]="Y","Quality Checked","")</f>
        <v/>
      </c>
      <c r="U501" t="str">
        <f>VLOOKUP(Table1[[#This Row],[% Sales]],$B$914:$C$918,2)</f>
        <v>Low Impact</v>
      </c>
    </row>
    <row r="502" spans="1:21" x14ac:dyDescent="0.2">
      <c r="A502" s="15">
        <v>30214</v>
      </c>
      <c r="B502" s="16" t="s">
        <v>21</v>
      </c>
      <c r="C502" s="17">
        <v>43377</v>
      </c>
      <c r="D502" s="16" t="s">
        <v>52</v>
      </c>
      <c r="E502" s="16">
        <v>38</v>
      </c>
      <c r="F502" s="16">
        <v>375.61</v>
      </c>
      <c r="G502" s="16">
        <v>0.1</v>
      </c>
      <c r="H502" s="16" t="s">
        <v>23</v>
      </c>
      <c r="I502" s="16">
        <v>-21.26</v>
      </c>
      <c r="J502" s="16">
        <v>10.44</v>
      </c>
      <c r="K502" s="16">
        <v>5.75</v>
      </c>
      <c r="L502" s="16" t="s">
        <v>36</v>
      </c>
      <c r="M502" s="16" t="s">
        <v>25</v>
      </c>
      <c r="N502" s="16" t="s">
        <v>37</v>
      </c>
      <c r="O502" s="16" t="s">
        <v>27</v>
      </c>
      <c r="P502" s="16" t="s">
        <v>48</v>
      </c>
      <c r="Q502" s="16" t="s">
        <v>40</v>
      </c>
      <c r="R502" s="17">
        <v>43384</v>
      </c>
      <c r="S502" s="18">
        <f>SUM(F502/$A$907)</f>
        <v>2.1528653360467707E-4</v>
      </c>
      <c r="T502" s="1" t="str">
        <f>IF(Table1[[#This Row],[Returns]]="Y","Quality Checked","")</f>
        <v/>
      </c>
      <c r="U502" t="str">
        <f>VLOOKUP(Table1[[#This Row],[% Sales]],$B$914:$C$918,2)</f>
        <v>Low Impact</v>
      </c>
    </row>
    <row r="503" spans="1:21" x14ac:dyDescent="0.2">
      <c r="A503" s="15">
        <v>33959</v>
      </c>
      <c r="B503" s="16" t="s">
        <v>21</v>
      </c>
      <c r="C503" s="17">
        <v>43312</v>
      </c>
      <c r="D503" s="16" t="s">
        <v>49</v>
      </c>
      <c r="E503" s="16">
        <v>23</v>
      </c>
      <c r="F503" s="16">
        <v>367.53</v>
      </c>
      <c r="G503" s="16">
        <v>0.03</v>
      </c>
      <c r="H503" s="16" t="s">
        <v>56</v>
      </c>
      <c r="I503" s="16">
        <v>11.65</v>
      </c>
      <c r="J503" s="16">
        <v>15.23</v>
      </c>
      <c r="K503" s="16">
        <v>27.75</v>
      </c>
      <c r="L503" s="16" t="s">
        <v>99</v>
      </c>
      <c r="M503" s="16" t="s">
        <v>63</v>
      </c>
      <c r="N503" s="16" t="s">
        <v>26</v>
      </c>
      <c r="O503" s="16" t="s">
        <v>32</v>
      </c>
      <c r="P503" s="16" t="s">
        <v>118</v>
      </c>
      <c r="Q503" s="16" t="s">
        <v>80</v>
      </c>
      <c r="R503" s="17">
        <v>43313</v>
      </c>
      <c r="S503" s="18">
        <f>SUM(F503/$A$907)</f>
        <v>2.1065535980332515E-4</v>
      </c>
      <c r="T503" s="1" t="str">
        <f>IF(Table1[[#This Row],[Returns]]="Y","Quality Checked","")</f>
        <v/>
      </c>
      <c r="U503" t="str">
        <f>VLOOKUP(Table1[[#This Row],[% Sales]],$B$914:$C$918,2)</f>
        <v>Low Impact</v>
      </c>
    </row>
    <row r="504" spans="1:21" x14ac:dyDescent="0.2">
      <c r="A504" s="15">
        <v>32737</v>
      </c>
      <c r="B504" s="16" t="s">
        <v>21</v>
      </c>
      <c r="C504" s="17">
        <v>43401</v>
      </c>
      <c r="D504" s="16" t="s">
        <v>35</v>
      </c>
      <c r="E504" s="16">
        <v>14</v>
      </c>
      <c r="F504" s="16">
        <v>367.11</v>
      </c>
      <c r="G504" s="16">
        <v>0.09</v>
      </c>
      <c r="H504" s="16" t="s">
        <v>31</v>
      </c>
      <c r="I504" s="16">
        <v>116.8</v>
      </c>
      <c r="J504" s="16">
        <v>28.53</v>
      </c>
      <c r="K504" s="16">
        <v>1.49</v>
      </c>
      <c r="L504" s="16" t="s">
        <v>366</v>
      </c>
      <c r="M504" s="16" t="s">
        <v>54</v>
      </c>
      <c r="N504" s="16" t="s">
        <v>37</v>
      </c>
      <c r="O504" s="16" t="s">
        <v>27</v>
      </c>
      <c r="P504" s="16" t="s">
        <v>48</v>
      </c>
      <c r="Q504" s="16" t="s">
        <v>40</v>
      </c>
      <c r="R504" s="17">
        <v>43403</v>
      </c>
      <c r="S504" s="18">
        <f>SUM(F504/$A$907)</f>
        <v>2.1041463047206677E-4</v>
      </c>
      <c r="T504" s="1" t="str">
        <f>IF(Table1[[#This Row],[Returns]]="Y","Quality Checked","")</f>
        <v/>
      </c>
      <c r="U504" t="str">
        <f>VLOOKUP(Table1[[#This Row],[% Sales]],$B$914:$C$918,2)</f>
        <v>Low Impact</v>
      </c>
    </row>
    <row r="505" spans="1:21" x14ac:dyDescent="0.2">
      <c r="A505" s="15">
        <v>19975</v>
      </c>
      <c r="B505" s="16" t="s">
        <v>21</v>
      </c>
      <c r="C505" s="17">
        <v>43200</v>
      </c>
      <c r="D505" s="16" t="s">
        <v>22</v>
      </c>
      <c r="E505" s="16">
        <v>33</v>
      </c>
      <c r="F505" s="16">
        <v>362.17</v>
      </c>
      <c r="G505" s="16">
        <v>0.08</v>
      </c>
      <c r="H505" s="16" t="s">
        <v>31</v>
      </c>
      <c r="I505" s="16">
        <v>-83.96</v>
      </c>
      <c r="J505" s="16">
        <v>11.7</v>
      </c>
      <c r="K505" s="16">
        <v>6.96</v>
      </c>
      <c r="L505" s="16" t="s">
        <v>285</v>
      </c>
      <c r="M505" s="16" t="s">
        <v>63</v>
      </c>
      <c r="N505" s="16" t="s">
        <v>64</v>
      </c>
      <c r="O505" s="16" t="s">
        <v>27</v>
      </c>
      <c r="P505" s="16" t="s">
        <v>46</v>
      </c>
      <c r="Q505" s="16" t="s">
        <v>74</v>
      </c>
      <c r="R505" s="17">
        <v>43203</v>
      </c>
      <c r="S505" s="18">
        <f>SUM(F505/$A$907)</f>
        <v>2.0758319500440857E-4</v>
      </c>
      <c r="T505" s="1" t="str">
        <f>IF(Table1[[#This Row],[Returns]]="Y","Quality Checked","")</f>
        <v/>
      </c>
      <c r="U505" t="str">
        <f>VLOOKUP(Table1[[#This Row],[% Sales]],$B$914:$C$918,2)</f>
        <v>Low Impact</v>
      </c>
    </row>
    <row r="506" spans="1:21" x14ac:dyDescent="0.2">
      <c r="A506" s="15">
        <v>35847</v>
      </c>
      <c r="B506" s="16" t="s">
        <v>21</v>
      </c>
      <c r="C506" s="17">
        <v>43130</v>
      </c>
      <c r="D506" s="16" t="s">
        <v>49</v>
      </c>
      <c r="E506" s="16">
        <v>23</v>
      </c>
      <c r="F506" s="16">
        <v>361.65</v>
      </c>
      <c r="G506" s="16">
        <v>0.08</v>
      </c>
      <c r="H506" s="16" t="s">
        <v>23</v>
      </c>
      <c r="I506" s="16">
        <v>-144.27000000000001</v>
      </c>
      <c r="J506" s="16">
        <v>15.98</v>
      </c>
      <c r="K506" s="16">
        <v>8.99</v>
      </c>
      <c r="L506" s="16" t="s">
        <v>380</v>
      </c>
      <c r="M506" s="16" t="s">
        <v>166</v>
      </c>
      <c r="N506" s="16" t="s">
        <v>26</v>
      </c>
      <c r="O506" s="16" t="s">
        <v>38</v>
      </c>
      <c r="P506" s="16" t="s">
        <v>89</v>
      </c>
      <c r="Q506" s="16" t="s">
        <v>34</v>
      </c>
      <c r="R506" s="17">
        <v>43130</v>
      </c>
      <c r="S506" s="18">
        <f>SUM(F506/$A$907)</f>
        <v>2.0728514916570768E-4</v>
      </c>
      <c r="T506" s="1" t="str">
        <f>IF(Table1[[#This Row],[Returns]]="Y","Quality Checked","")</f>
        <v/>
      </c>
      <c r="U506" t="str">
        <f>VLOOKUP(Table1[[#This Row],[% Sales]],$B$914:$C$918,2)</f>
        <v>Low Impact</v>
      </c>
    </row>
    <row r="507" spans="1:21" x14ac:dyDescent="0.2">
      <c r="A507" s="15">
        <v>15170</v>
      </c>
      <c r="B507" s="16" t="s">
        <v>21</v>
      </c>
      <c r="C507" s="17">
        <v>43177</v>
      </c>
      <c r="D507" s="16" t="s">
        <v>49</v>
      </c>
      <c r="E507" s="16">
        <v>19</v>
      </c>
      <c r="F507" s="16">
        <v>356.46449999999999</v>
      </c>
      <c r="G507" s="16">
        <v>0.01</v>
      </c>
      <c r="H507" s="16" t="s">
        <v>31</v>
      </c>
      <c r="I507" s="16">
        <v>-9.11</v>
      </c>
      <c r="J507" s="16">
        <v>20.99</v>
      </c>
      <c r="K507" s="16">
        <v>4.8099999999999996</v>
      </c>
      <c r="L507" s="16" t="s">
        <v>240</v>
      </c>
      <c r="M507" s="16" t="s">
        <v>54</v>
      </c>
      <c r="N507" s="16" t="s">
        <v>26</v>
      </c>
      <c r="O507" s="16" t="s">
        <v>38</v>
      </c>
      <c r="P507" s="16" t="s">
        <v>39</v>
      </c>
      <c r="Q507" s="16" t="s">
        <v>74</v>
      </c>
      <c r="R507" s="17">
        <v>43177</v>
      </c>
      <c r="S507" s="18">
        <f>SUM(F507/$A$907)</f>
        <v>2.0431300167227819E-4</v>
      </c>
      <c r="T507" s="1" t="str">
        <f>IF(Table1[[#This Row],[Returns]]="Y","Quality Checked","")</f>
        <v/>
      </c>
      <c r="U507" t="str">
        <f>VLOOKUP(Table1[[#This Row],[% Sales]],$B$914:$C$918,2)</f>
        <v>Low Impact</v>
      </c>
    </row>
    <row r="508" spans="1:21" x14ac:dyDescent="0.2">
      <c r="A508" s="15">
        <v>36706</v>
      </c>
      <c r="B508" s="16" t="s">
        <v>21</v>
      </c>
      <c r="C508" s="17">
        <v>43201</v>
      </c>
      <c r="D508" s="16" t="s">
        <v>22</v>
      </c>
      <c r="E508" s="16">
        <v>7</v>
      </c>
      <c r="F508" s="16">
        <v>355.97</v>
      </c>
      <c r="G508" s="16">
        <v>0.03</v>
      </c>
      <c r="H508" s="16" t="s">
        <v>31</v>
      </c>
      <c r="I508" s="16">
        <v>-4.46</v>
      </c>
      <c r="J508" s="16">
        <v>48.04</v>
      </c>
      <c r="K508" s="16">
        <v>19.989999999999998</v>
      </c>
      <c r="L508" s="16" t="s">
        <v>386</v>
      </c>
      <c r="M508" s="16" t="s">
        <v>54</v>
      </c>
      <c r="N508" s="16" t="s">
        <v>45</v>
      </c>
      <c r="O508" s="16" t="s">
        <v>27</v>
      </c>
      <c r="P508" s="16" t="s">
        <v>42</v>
      </c>
      <c r="Q508" s="16" t="s">
        <v>40</v>
      </c>
      <c r="R508" s="17">
        <v>43203</v>
      </c>
      <c r="S508" s="18">
        <f>SUM(F508/$A$907)</f>
        <v>2.0402957154297516E-4</v>
      </c>
      <c r="T508" s="1" t="str">
        <f>IF(Table1[[#This Row],[Returns]]="Y","Quality Checked","")</f>
        <v/>
      </c>
      <c r="U508" t="str">
        <f>VLOOKUP(Table1[[#This Row],[% Sales]],$B$914:$C$918,2)</f>
        <v>Low Impact</v>
      </c>
    </row>
    <row r="509" spans="1:21" x14ac:dyDescent="0.2">
      <c r="A509" s="15">
        <v>36131</v>
      </c>
      <c r="B509" s="16" t="s">
        <v>21</v>
      </c>
      <c r="C509" s="17">
        <v>43237</v>
      </c>
      <c r="D509" s="16" t="s">
        <v>35</v>
      </c>
      <c r="E509" s="16">
        <v>43</v>
      </c>
      <c r="F509" s="16">
        <v>354.96</v>
      </c>
      <c r="G509" s="16">
        <v>7.0000000000000007E-2</v>
      </c>
      <c r="H509" s="16" t="s">
        <v>31</v>
      </c>
      <c r="I509" s="16">
        <v>151.27000000000001</v>
      </c>
      <c r="J509" s="16">
        <v>8.34</v>
      </c>
      <c r="K509" s="16">
        <v>1.43</v>
      </c>
      <c r="L509" s="16" t="s">
        <v>199</v>
      </c>
      <c r="M509" s="16" t="s">
        <v>25</v>
      </c>
      <c r="N509" s="16" t="s">
        <v>37</v>
      </c>
      <c r="O509" s="16" t="s">
        <v>27</v>
      </c>
      <c r="P509" s="16" t="s">
        <v>42</v>
      </c>
      <c r="Q509" s="16" t="s">
        <v>29</v>
      </c>
      <c r="R509" s="17">
        <v>43239</v>
      </c>
      <c r="S509" s="18">
        <f>SUM(F509/$A$907)</f>
        <v>2.0345067481780617E-4</v>
      </c>
      <c r="T509" s="1" t="str">
        <f>IF(Table1[[#This Row],[Returns]]="Y","Quality Checked","")</f>
        <v/>
      </c>
      <c r="U509" t="str">
        <f>VLOOKUP(Table1[[#This Row],[% Sales]],$B$914:$C$918,2)</f>
        <v>Low Impact</v>
      </c>
    </row>
    <row r="510" spans="1:21" x14ac:dyDescent="0.2">
      <c r="A510" s="15">
        <v>37926</v>
      </c>
      <c r="B510" s="16" t="s">
        <v>21</v>
      </c>
      <c r="C510" s="17">
        <v>43351</v>
      </c>
      <c r="D510" s="16" t="s">
        <v>49</v>
      </c>
      <c r="E510" s="16">
        <v>31</v>
      </c>
      <c r="F510" s="16">
        <v>353.25</v>
      </c>
      <c r="G510" s="16">
        <v>0.02</v>
      </c>
      <c r="H510" s="16" t="s">
        <v>31</v>
      </c>
      <c r="I510" s="16">
        <v>60.06</v>
      </c>
      <c r="J510" s="16">
        <v>11.55</v>
      </c>
      <c r="K510" s="16">
        <v>2.36</v>
      </c>
      <c r="L510" s="16" t="s">
        <v>395</v>
      </c>
      <c r="M510" s="16" t="s">
        <v>25</v>
      </c>
      <c r="N510" s="16" t="s">
        <v>26</v>
      </c>
      <c r="O510" s="16" t="s">
        <v>27</v>
      </c>
      <c r="P510" s="16" t="s">
        <v>28</v>
      </c>
      <c r="Q510" s="16" t="s">
        <v>29</v>
      </c>
      <c r="R510" s="17">
        <v>43353</v>
      </c>
      <c r="S510" s="18">
        <f>SUM(F510/$A$907)</f>
        <v>2.0247056254053987E-4</v>
      </c>
      <c r="T510" s="1" t="str">
        <f>IF(Table1[[#This Row],[Returns]]="Y","Quality Checked","")</f>
        <v/>
      </c>
      <c r="U510" t="str">
        <f>VLOOKUP(Table1[[#This Row],[% Sales]],$B$914:$C$918,2)</f>
        <v>Low Impact</v>
      </c>
    </row>
    <row r="511" spans="1:21" x14ac:dyDescent="0.2">
      <c r="A511" s="15">
        <v>27491</v>
      </c>
      <c r="B511" s="16" t="s">
        <v>21</v>
      </c>
      <c r="C511" s="17">
        <v>43199</v>
      </c>
      <c r="D511" s="16" t="s">
        <v>22</v>
      </c>
      <c r="E511" s="16">
        <v>36</v>
      </c>
      <c r="F511" s="16">
        <v>350.71</v>
      </c>
      <c r="G511" s="16">
        <v>0.02</v>
      </c>
      <c r="H511" s="16" t="s">
        <v>31</v>
      </c>
      <c r="I511" s="16">
        <v>-15.3</v>
      </c>
      <c r="J511" s="16">
        <v>9.77</v>
      </c>
      <c r="K511" s="16">
        <v>6.02</v>
      </c>
      <c r="L511" s="16" t="s">
        <v>340</v>
      </c>
      <c r="M511" s="16" t="s">
        <v>25</v>
      </c>
      <c r="N511" s="16" t="s">
        <v>26</v>
      </c>
      <c r="O511" s="16" t="s">
        <v>32</v>
      </c>
      <c r="P511" s="16" t="s">
        <v>33</v>
      </c>
      <c r="Q511" s="16" t="s">
        <v>74</v>
      </c>
      <c r="R511" s="17">
        <v>43200</v>
      </c>
      <c r="S511" s="18">
        <f>SUM(F511/$A$907)</f>
        <v>2.0101472325150099E-4</v>
      </c>
      <c r="T511" s="1" t="str">
        <f>IF(Table1[[#This Row],[Returns]]="Y","Quality Checked","")</f>
        <v/>
      </c>
      <c r="U511" t="str">
        <f>VLOOKUP(Table1[[#This Row],[% Sales]],$B$914:$C$918,2)</f>
        <v>Low Impact</v>
      </c>
    </row>
    <row r="512" spans="1:21" x14ac:dyDescent="0.2">
      <c r="A512" s="15">
        <v>33888</v>
      </c>
      <c r="B512" s="16" t="s">
        <v>21</v>
      </c>
      <c r="C512" s="17">
        <v>43332</v>
      </c>
      <c r="D512" s="16" t="s">
        <v>22</v>
      </c>
      <c r="E512" s="16">
        <v>31</v>
      </c>
      <c r="F512" s="16">
        <v>349.43</v>
      </c>
      <c r="G512" s="16">
        <v>0.04</v>
      </c>
      <c r="H512" s="16" t="s">
        <v>31</v>
      </c>
      <c r="I512" s="16">
        <v>-44.92</v>
      </c>
      <c r="J512" s="16">
        <v>11.5</v>
      </c>
      <c r="K512" s="16">
        <v>7.19</v>
      </c>
      <c r="L512" s="16" t="s">
        <v>337</v>
      </c>
      <c r="M512" s="16" t="s">
        <v>166</v>
      </c>
      <c r="N512" s="16" t="s">
        <v>37</v>
      </c>
      <c r="O512" s="16" t="s">
        <v>27</v>
      </c>
      <c r="P512" s="16" t="s">
        <v>48</v>
      </c>
      <c r="Q512" s="16" t="s">
        <v>40</v>
      </c>
      <c r="R512" s="17">
        <v>43335</v>
      </c>
      <c r="S512" s="18">
        <f>SUM(F512/$A$907)</f>
        <v>2.0028107195623734E-4</v>
      </c>
      <c r="T512" s="1" t="str">
        <f>IF(Table1[[#This Row],[Returns]]="Y","Quality Checked","")</f>
        <v/>
      </c>
      <c r="U512" t="str">
        <f>VLOOKUP(Table1[[#This Row],[% Sales]],$B$914:$C$918,2)</f>
        <v>Low Impact</v>
      </c>
    </row>
    <row r="513" spans="1:21" x14ac:dyDescent="0.2">
      <c r="A513" s="15">
        <v>41221</v>
      </c>
      <c r="B513" s="16" t="s">
        <v>21</v>
      </c>
      <c r="C513" s="17">
        <v>43355</v>
      </c>
      <c r="D513" s="16" t="s">
        <v>49</v>
      </c>
      <c r="E513" s="16">
        <v>4</v>
      </c>
      <c r="F513" s="16">
        <v>345.57</v>
      </c>
      <c r="G513" s="16">
        <v>0.06</v>
      </c>
      <c r="H513" s="16" t="s">
        <v>31</v>
      </c>
      <c r="I513" s="16">
        <v>-218.77</v>
      </c>
      <c r="J513" s="16">
        <v>80.98</v>
      </c>
      <c r="K513" s="16">
        <v>35</v>
      </c>
      <c r="L513" s="16" t="s">
        <v>170</v>
      </c>
      <c r="M513" s="16" t="s">
        <v>54</v>
      </c>
      <c r="N513" s="16" t="s">
        <v>37</v>
      </c>
      <c r="O513" s="16" t="s">
        <v>27</v>
      </c>
      <c r="P513" s="16" t="s">
        <v>43</v>
      </c>
      <c r="Q513" s="16" t="s">
        <v>76</v>
      </c>
      <c r="R513" s="17">
        <v>43356</v>
      </c>
      <c r="S513" s="18">
        <f>SUM(F513/$A$907)</f>
        <v>1.9806865476895783E-4</v>
      </c>
      <c r="T513" s="1" t="str">
        <f>IF(Table1[[#This Row],[Returns]]="Y","Quality Checked","")</f>
        <v/>
      </c>
      <c r="U513" t="str">
        <f>VLOOKUP(Table1[[#This Row],[% Sales]],$B$914:$C$918,2)</f>
        <v>Low Impact</v>
      </c>
    </row>
    <row r="514" spans="1:21" x14ac:dyDescent="0.2">
      <c r="A514" s="15">
        <v>42022</v>
      </c>
      <c r="B514" s="16" t="s">
        <v>21</v>
      </c>
      <c r="C514" s="17">
        <v>43367</v>
      </c>
      <c r="D514" s="16" t="s">
        <v>55</v>
      </c>
      <c r="E514" s="16">
        <v>45</v>
      </c>
      <c r="F514" s="16">
        <v>338.85</v>
      </c>
      <c r="G514" s="16">
        <v>0.04</v>
      </c>
      <c r="H514" s="16" t="s">
        <v>31</v>
      </c>
      <c r="I514" s="16">
        <v>-170.18</v>
      </c>
      <c r="J514" s="16">
        <v>7.3</v>
      </c>
      <c r="K514" s="16">
        <v>7.72</v>
      </c>
      <c r="L514" s="16" t="s">
        <v>170</v>
      </c>
      <c r="M514" s="16" t="s">
        <v>54</v>
      </c>
      <c r="N514" s="16" t="s">
        <v>37</v>
      </c>
      <c r="O514" s="16" t="s">
        <v>27</v>
      </c>
      <c r="P514" s="16" t="s">
        <v>48</v>
      </c>
      <c r="Q514" s="16" t="s">
        <v>40</v>
      </c>
      <c r="R514" s="17">
        <v>43368</v>
      </c>
      <c r="S514" s="18">
        <f>SUM(F514/$A$907)</f>
        <v>1.9421698546882361E-4</v>
      </c>
      <c r="T514" s="1" t="str">
        <f>IF(Table1[[#This Row],[Returns]]="Y","Quality Checked","")</f>
        <v/>
      </c>
      <c r="U514" t="str">
        <f>VLOOKUP(Table1[[#This Row],[% Sales]],$B$914:$C$918,2)</f>
        <v>Low Impact</v>
      </c>
    </row>
    <row r="515" spans="1:21" x14ac:dyDescent="0.2">
      <c r="A515" s="15">
        <v>26567</v>
      </c>
      <c r="B515" s="16" t="s">
        <v>21</v>
      </c>
      <c r="C515" s="17">
        <v>43347</v>
      </c>
      <c r="D515" s="16" t="s">
        <v>49</v>
      </c>
      <c r="E515" s="16">
        <v>22</v>
      </c>
      <c r="F515" s="16">
        <v>338.52</v>
      </c>
      <c r="G515" s="16">
        <v>0.21</v>
      </c>
      <c r="H515" s="16" t="s">
        <v>31</v>
      </c>
      <c r="I515" s="16">
        <v>-17.75</v>
      </c>
      <c r="J515" s="16">
        <v>14.98</v>
      </c>
      <c r="K515" s="16">
        <v>8.99</v>
      </c>
      <c r="L515" s="16" t="s">
        <v>165</v>
      </c>
      <c r="M515" s="16" t="s">
        <v>166</v>
      </c>
      <c r="N515" s="16" t="s">
        <v>26</v>
      </c>
      <c r="O515" s="16" t="s">
        <v>32</v>
      </c>
      <c r="P515" s="16" t="s">
        <v>33</v>
      </c>
      <c r="Q515" s="16" t="s">
        <v>34</v>
      </c>
      <c r="R515" s="17">
        <v>43348</v>
      </c>
      <c r="S515" s="18">
        <f>SUM(F515/$A$907)</f>
        <v>1.940278409942634E-4</v>
      </c>
      <c r="T515" s="1" t="str">
        <f>IF(Table1[[#This Row],[Returns]]="Y","Quality Checked","")</f>
        <v/>
      </c>
      <c r="U515" t="str">
        <f>VLOOKUP(Table1[[#This Row],[% Sales]],$B$914:$C$918,2)</f>
        <v>Low Impact</v>
      </c>
    </row>
    <row r="516" spans="1:21" x14ac:dyDescent="0.2">
      <c r="A516" s="15">
        <v>6979</v>
      </c>
      <c r="B516" s="16" t="s">
        <v>30</v>
      </c>
      <c r="C516" s="17">
        <v>43158</v>
      </c>
      <c r="D516" s="16" t="s">
        <v>49</v>
      </c>
      <c r="E516" s="16">
        <v>28</v>
      </c>
      <c r="F516" s="16">
        <v>334.89</v>
      </c>
      <c r="G516" s="16">
        <v>0.03</v>
      </c>
      <c r="H516" s="16" t="s">
        <v>31</v>
      </c>
      <c r="I516" s="16">
        <v>-1.44</v>
      </c>
      <c r="J516" s="16">
        <v>11.99</v>
      </c>
      <c r="K516" s="16">
        <v>5.99</v>
      </c>
      <c r="L516" s="16" t="s">
        <v>36</v>
      </c>
      <c r="M516" s="16" t="s">
        <v>25</v>
      </c>
      <c r="N516" s="16" t="s">
        <v>37</v>
      </c>
      <c r="O516" s="16" t="s">
        <v>38</v>
      </c>
      <c r="P516" s="16" t="s">
        <v>58</v>
      </c>
      <c r="Q516" s="16" t="s">
        <v>74</v>
      </c>
      <c r="R516" s="17">
        <v>43159</v>
      </c>
      <c r="S516" s="18">
        <f>SUM(F516/$A$907)</f>
        <v>1.9194725177410161E-4</v>
      </c>
      <c r="T516" s="1" t="str">
        <f>IF(Table1[[#This Row],[Returns]]="Y","Quality Checked","")</f>
        <v>Quality Checked</v>
      </c>
      <c r="U516" t="str">
        <f>VLOOKUP(Table1[[#This Row],[% Sales]],$B$914:$C$918,2)</f>
        <v>Low Impact</v>
      </c>
    </row>
    <row r="517" spans="1:21" x14ac:dyDescent="0.2">
      <c r="A517" s="15">
        <v>13635</v>
      </c>
      <c r="B517" s="16" t="s">
        <v>21</v>
      </c>
      <c r="C517" s="17">
        <v>43221</v>
      </c>
      <c r="D517" s="16" t="s">
        <v>49</v>
      </c>
      <c r="E517" s="16">
        <v>49</v>
      </c>
      <c r="F517" s="16">
        <v>334.29</v>
      </c>
      <c r="G517" s="16">
        <v>0.01</v>
      </c>
      <c r="H517" s="16" t="s">
        <v>31</v>
      </c>
      <c r="I517" s="16">
        <v>-157.28</v>
      </c>
      <c r="J517" s="16">
        <v>6.48</v>
      </c>
      <c r="K517" s="16">
        <v>7.37</v>
      </c>
      <c r="L517" s="16" t="s">
        <v>219</v>
      </c>
      <c r="M517" s="16" t="s">
        <v>25</v>
      </c>
      <c r="N517" s="16" t="s">
        <v>37</v>
      </c>
      <c r="O517" s="16" t="s">
        <v>27</v>
      </c>
      <c r="P517" s="16" t="s">
        <v>42</v>
      </c>
      <c r="Q517" s="16" t="s">
        <v>40</v>
      </c>
      <c r="R517" s="17">
        <v>43223</v>
      </c>
      <c r="S517" s="18">
        <f>SUM(F517/$A$907)</f>
        <v>1.9160335272944677E-4</v>
      </c>
      <c r="T517" s="1" t="str">
        <f>IF(Table1[[#This Row],[Returns]]="Y","Quality Checked","")</f>
        <v/>
      </c>
      <c r="U517" t="str">
        <f>VLOOKUP(Table1[[#This Row],[% Sales]],$B$914:$C$918,2)</f>
        <v>Low Impact</v>
      </c>
    </row>
    <row r="518" spans="1:21" x14ac:dyDescent="0.2">
      <c r="A518" s="15">
        <v>11426</v>
      </c>
      <c r="B518" s="16" t="s">
        <v>30</v>
      </c>
      <c r="C518" s="17">
        <v>43227</v>
      </c>
      <c r="D518" s="16" t="s">
        <v>55</v>
      </c>
      <c r="E518" s="16">
        <v>19</v>
      </c>
      <c r="F518" s="16">
        <v>333.68</v>
      </c>
      <c r="G518" s="16">
        <v>0.01</v>
      </c>
      <c r="H518" s="16" t="s">
        <v>31</v>
      </c>
      <c r="I518" s="16">
        <v>81.96</v>
      </c>
      <c r="J518" s="16">
        <v>16.48</v>
      </c>
      <c r="K518" s="16">
        <v>1.99</v>
      </c>
      <c r="L518" s="16" t="s">
        <v>196</v>
      </c>
      <c r="M518" s="16" t="s">
        <v>25</v>
      </c>
      <c r="N518" s="16" t="s">
        <v>64</v>
      </c>
      <c r="O518" s="16" t="s">
        <v>38</v>
      </c>
      <c r="P518" s="16" t="s">
        <v>89</v>
      </c>
      <c r="Q518" s="16" t="s">
        <v>34</v>
      </c>
      <c r="R518" s="17">
        <v>43228</v>
      </c>
      <c r="S518" s="18">
        <f>SUM(F518/$A$907)</f>
        <v>1.9125372203404768E-4</v>
      </c>
      <c r="T518" s="1" t="str">
        <f>IF(Table1[[#This Row],[Returns]]="Y","Quality Checked","")</f>
        <v>Quality Checked</v>
      </c>
      <c r="U518" t="str">
        <f>VLOOKUP(Table1[[#This Row],[% Sales]],$B$914:$C$918,2)</f>
        <v>Low Impact</v>
      </c>
    </row>
    <row r="519" spans="1:21" x14ac:dyDescent="0.2">
      <c r="A519" s="15">
        <v>25926</v>
      </c>
      <c r="B519" s="16" t="s">
        <v>21</v>
      </c>
      <c r="C519" s="17">
        <v>43424</v>
      </c>
      <c r="D519" s="16" t="s">
        <v>35</v>
      </c>
      <c r="E519" s="16">
        <v>23</v>
      </c>
      <c r="F519" s="16">
        <v>331.54</v>
      </c>
      <c r="G519" s="16">
        <v>0.05</v>
      </c>
      <c r="H519" s="16" t="s">
        <v>31</v>
      </c>
      <c r="I519" s="16">
        <v>9.41</v>
      </c>
      <c r="J519" s="16">
        <v>14.27</v>
      </c>
      <c r="K519" s="16">
        <v>7.27</v>
      </c>
      <c r="L519" s="16" t="s">
        <v>141</v>
      </c>
      <c r="M519" s="16" t="s">
        <v>25</v>
      </c>
      <c r="N519" s="16" t="s">
        <v>26</v>
      </c>
      <c r="O519" s="16" t="s">
        <v>27</v>
      </c>
      <c r="P519" s="16" t="s">
        <v>48</v>
      </c>
      <c r="Q519" s="16" t="s">
        <v>40</v>
      </c>
      <c r="R519" s="17">
        <v>43426</v>
      </c>
      <c r="S519" s="18">
        <f>SUM(F519/$A$907)</f>
        <v>1.9002714877477874E-4</v>
      </c>
      <c r="T519" s="1" t="str">
        <f>IF(Table1[[#This Row],[Returns]]="Y","Quality Checked","")</f>
        <v/>
      </c>
      <c r="U519" t="str">
        <f>VLOOKUP(Table1[[#This Row],[% Sales]],$B$914:$C$918,2)</f>
        <v>Low Impact</v>
      </c>
    </row>
    <row r="520" spans="1:21" x14ac:dyDescent="0.2">
      <c r="A520" s="15">
        <v>40261</v>
      </c>
      <c r="B520" s="16" t="s">
        <v>21</v>
      </c>
      <c r="C520" s="17">
        <v>43408</v>
      </c>
      <c r="D520" s="16" t="s">
        <v>49</v>
      </c>
      <c r="E520" s="16">
        <v>36</v>
      </c>
      <c r="F520" s="16">
        <v>331.37</v>
      </c>
      <c r="G520" s="16">
        <v>0.03</v>
      </c>
      <c r="H520" s="16" t="s">
        <v>23</v>
      </c>
      <c r="I520" s="16">
        <v>-172.17</v>
      </c>
      <c r="J520" s="16">
        <v>9.06</v>
      </c>
      <c r="K520" s="16">
        <v>9.86</v>
      </c>
      <c r="L520" s="16" t="s">
        <v>339</v>
      </c>
      <c r="M520" s="16" t="s">
        <v>25</v>
      </c>
      <c r="N520" s="16" t="s">
        <v>26</v>
      </c>
      <c r="O520" s="16" t="s">
        <v>27</v>
      </c>
      <c r="P520" s="16" t="s">
        <v>42</v>
      </c>
      <c r="Q520" s="16" t="s">
        <v>40</v>
      </c>
      <c r="R520" s="17">
        <v>43410</v>
      </c>
      <c r="S520" s="18">
        <f>SUM(F520/$A$907)</f>
        <v>1.8992971071212652E-4</v>
      </c>
      <c r="T520" s="1" t="str">
        <f>IF(Table1[[#This Row],[Returns]]="Y","Quality Checked","")</f>
        <v/>
      </c>
      <c r="U520" t="str">
        <f>VLOOKUP(Table1[[#This Row],[% Sales]],$B$914:$C$918,2)</f>
        <v>Low Impact</v>
      </c>
    </row>
    <row r="521" spans="1:21" x14ac:dyDescent="0.2">
      <c r="A521" s="15">
        <v>22242</v>
      </c>
      <c r="B521" s="16" t="s">
        <v>21</v>
      </c>
      <c r="C521" s="17">
        <v>43266</v>
      </c>
      <c r="D521" s="16" t="s">
        <v>22</v>
      </c>
      <c r="E521" s="16">
        <v>50</v>
      </c>
      <c r="F521" s="16">
        <v>329.91</v>
      </c>
      <c r="G521" s="16">
        <v>0.04</v>
      </c>
      <c r="H521" s="16" t="s">
        <v>31</v>
      </c>
      <c r="I521" s="16">
        <v>-279.93</v>
      </c>
      <c r="J521" s="16">
        <v>6.48</v>
      </c>
      <c r="K521" s="16">
        <v>9.5399999999999991</v>
      </c>
      <c r="L521" s="16" t="s">
        <v>81</v>
      </c>
      <c r="M521" s="16" t="s">
        <v>63</v>
      </c>
      <c r="N521" s="16" t="s">
        <v>37</v>
      </c>
      <c r="O521" s="16" t="s">
        <v>27</v>
      </c>
      <c r="P521" s="16" t="s">
        <v>42</v>
      </c>
      <c r="Q521" s="16" t="s">
        <v>40</v>
      </c>
      <c r="R521" s="17">
        <v>43268</v>
      </c>
      <c r="S521" s="18">
        <f>SUM(F521/$A$907)</f>
        <v>1.8909288970346642E-4</v>
      </c>
      <c r="T521" s="1" t="str">
        <f>IF(Table1[[#This Row],[Returns]]="Y","Quality Checked","")</f>
        <v/>
      </c>
      <c r="U521" t="str">
        <f>VLOOKUP(Table1[[#This Row],[% Sales]],$B$914:$C$918,2)</f>
        <v>Low Impact</v>
      </c>
    </row>
    <row r="522" spans="1:21" x14ac:dyDescent="0.2">
      <c r="A522" s="15">
        <v>19042</v>
      </c>
      <c r="B522" s="16" t="s">
        <v>21</v>
      </c>
      <c r="C522" s="17">
        <v>43160</v>
      </c>
      <c r="D522" s="16" t="s">
        <v>49</v>
      </c>
      <c r="E522" s="16">
        <v>8</v>
      </c>
      <c r="F522" s="16">
        <v>327.61</v>
      </c>
      <c r="G522" s="16">
        <v>7.0000000000000007E-2</v>
      </c>
      <c r="H522" s="16" t="s">
        <v>31</v>
      </c>
      <c r="I522" s="16">
        <v>54.9</v>
      </c>
      <c r="J522" s="16">
        <v>40.98</v>
      </c>
      <c r="K522" s="16">
        <v>7.47</v>
      </c>
      <c r="L522" s="16" t="s">
        <v>271</v>
      </c>
      <c r="M522" s="16" t="s">
        <v>63</v>
      </c>
      <c r="N522" s="16" t="s">
        <v>26</v>
      </c>
      <c r="O522" s="16" t="s">
        <v>27</v>
      </c>
      <c r="P522" s="16" t="s">
        <v>48</v>
      </c>
      <c r="Q522" s="16" t="s">
        <v>40</v>
      </c>
      <c r="R522" s="17">
        <v>43161</v>
      </c>
      <c r="S522" s="18">
        <f>SUM(F522/$A$907)</f>
        <v>1.877746100322895E-4</v>
      </c>
      <c r="T522" s="1" t="str">
        <f>IF(Table1[[#This Row],[Returns]]="Y","Quality Checked","")</f>
        <v/>
      </c>
      <c r="U522" t="str">
        <f>VLOOKUP(Table1[[#This Row],[% Sales]],$B$914:$C$918,2)</f>
        <v>Low Impact</v>
      </c>
    </row>
    <row r="523" spans="1:21" x14ac:dyDescent="0.2">
      <c r="A523" s="15">
        <v>23008</v>
      </c>
      <c r="B523" s="16" t="s">
        <v>21</v>
      </c>
      <c r="C523" s="17">
        <v>43382</v>
      </c>
      <c r="D523" s="16" t="s">
        <v>49</v>
      </c>
      <c r="E523" s="16">
        <v>2</v>
      </c>
      <c r="F523" s="16">
        <v>325.81</v>
      </c>
      <c r="G523" s="16">
        <v>0.02</v>
      </c>
      <c r="H523" s="16" t="s">
        <v>23</v>
      </c>
      <c r="I523" s="16">
        <v>-522.78</v>
      </c>
      <c r="J523" s="16">
        <v>152.47999999999999</v>
      </c>
      <c r="K523" s="16">
        <v>6.5</v>
      </c>
      <c r="L523" s="16" t="s">
        <v>216</v>
      </c>
      <c r="M523" s="16" t="s">
        <v>54</v>
      </c>
      <c r="N523" s="16" t="s">
        <v>64</v>
      </c>
      <c r="O523" s="16" t="s">
        <v>38</v>
      </c>
      <c r="P523" s="16" t="s">
        <v>89</v>
      </c>
      <c r="Q523" s="16" t="s">
        <v>40</v>
      </c>
      <c r="R523" s="17">
        <v>43384</v>
      </c>
      <c r="S523" s="18">
        <f>SUM(F523/$A$907)</f>
        <v>1.8674291289832496E-4</v>
      </c>
      <c r="T523" s="1" t="str">
        <f>IF(Table1[[#This Row],[Returns]]="Y","Quality Checked","")</f>
        <v/>
      </c>
      <c r="U523" t="str">
        <f>VLOOKUP(Table1[[#This Row],[% Sales]],$B$914:$C$918,2)</f>
        <v>Low Impact</v>
      </c>
    </row>
    <row r="524" spans="1:21" x14ac:dyDescent="0.2">
      <c r="A524" s="15">
        <v>30083</v>
      </c>
      <c r="B524" s="16" t="s">
        <v>21</v>
      </c>
      <c r="C524" s="17">
        <v>43108</v>
      </c>
      <c r="D524" s="16" t="s">
        <v>22</v>
      </c>
      <c r="E524" s="16">
        <v>23</v>
      </c>
      <c r="F524" s="16">
        <v>324.27999999999997</v>
      </c>
      <c r="G524" s="16">
        <v>7.0000000000000007E-2</v>
      </c>
      <c r="H524" s="16" t="s">
        <v>31</v>
      </c>
      <c r="I524" s="16">
        <v>20.43</v>
      </c>
      <c r="J524" s="16">
        <v>14.56</v>
      </c>
      <c r="K524" s="16">
        <v>3.5</v>
      </c>
      <c r="L524" s="16" t="s">
        <v>93</v>
      </c>
      <c r="M524" s="16" t="s">
        <v>25</v>
      </c>
      <c r="N524" s="16" t="s">
        <v>37</v>
      </c>
      <c r="O524" s="16" t="s">
        <v>27</v>
      </c>
      <c r="P524" s="16" t="s">
        <v>46</v>
      </c>
      <c r="Q524" s="16" t="s">
        <v>40</v>
      </c>
      <c r="R524" s="17">
        <v>43109</v>
      </c>
      <c r="S524" s="18">
        <f>SUM(F524/$A$907)</f>
        <v>1.8586597033445508E-4</v>
      </c>
      <c r="T524" s="1" t="str">
        <f>IF(Table1[[#This Row],[Returns]]="Y","Quality Checked","")</f>
        <v/>
      </c>
      <c r="U524" t="str">
        <f>VLOOKUP(Table1[[#This Row],[% Sales]],$B$914:$C$918,2)</f>
        <v>Low Impact</v>
      </c>
    </row>
    <row r="525" spans="1:21" x14ac:dyDescent="0.2">
      <c r="A525" s="15">
        <v>32869</v>
      </c>
      <c r="B525" s="16" t="s">
        <v>21</v>
      </c>
      <c r="C525" s="17">
        <v>43186</v>
      </c>
      <c r="D525" s="16" t="s">
        <v>55</v>
      </c>
      <c r="E525" s="16">
        <v>41</v>
      </c>
      <c r="F525" s="16">
        <v>322.02999999999997</v>
      </c>
      <c r="G525" s="16">
        <v>0.06</v>
      </c>
      <c r="H525" s="16" t="s">
        <v>31</v>
      </c>
      <c r="I525" s="16">
        <v>-82.83</v>
      </c>
      <c r="J525" s="16">
        <v>8.1199999999999992</v>
      </c>
      <c r="K525" s="16">
        <v>2.83</v>
      </c>
      <c r="L525" s="16" t="s">
        <v>160</v>
      </c>
      <c r="M525" s="16" t="s">
        <v>63</v>
      </c>
      <c r="N525" s="16" t="s">
        <v>26</v>
      </c>
      <c r="O525" s="16" t="s">
        <v>38</v>
      </c>
      <c r="P525" s="16" t="s">
        <v>89</v>
      </c>
      <c r="Q525" s="16" t="s">
        <v>34</v>
      </c>
      <c r="R525" s="17">
        <v>43187</v>
      </c>
      <c r="S525" s="18">
        <f>SUM(F525/$A$907)</f>
        <v>1.8457634891699942E-4</v>
      </c>
      <c r="T525" s="1" t="str">
        <f>IF(Table1[[#This Row],[Returns]]="Y","Quality Checked","")</f>
        <v/>
      </c>
      <c r="U525" t="str">
        <f>VLOOKUP(Table1[[#This Row],[% Sales]],$B$914:$C$918,2)</f>
        <v>Low Impact</v>
      </c>
    </row>
    <row r="526" spans="1:21" x14ac:dyDescent="0.2">
      <c r="A526" s="15">
        <v>44002</v>
      </c>
      <c r="B526" s="16" t="s">
        <v>21</v>
      </c>
      <c r="C526" s="17">
        <v>43138</v>
      </c>
      <c r="D526" s="16" t="s">
        <v>55</v>
      </c>
      <c r="E526" s="16">
        <v>46</v>
      </c>
      <c r="F526" s="16">
        <v>320.93</v>
      </c>
      <c r="G526" s="16">
        <v>0.05</v>
      </c>
      <c r="H526" s="16" t="s">
        <v>31</v>
      </c>
      <c r="I526" s="16">
        <v>-66.48</v>
      </c>
      <c r="J526" s="16">
        <v>6.68</v>
      </c>
      <c r="K526" s="16">
        <v>5.66</v>
      </c>
      <c r="L526" s="16" t="s">
        <v>270</v>
      </c>
      <c r="M526" s="16" t="s">
        <v>25</v>
      </c>
      <c r="N526" s="16" t="s">
        <v>26</v>
      </c>
      <c r="O526" s="16" t="s">
        <v>27</v>
      </c>
      <c r="P526" s="16" t="s">
        <v>42</v>
      </c>
      <c r="Q526" s="16" t="s">
        <v>40</v>
      </c>
      <c r="R526" s="17">
        <v>43140</v>
      </c>
      <c r="S526" s="18">
        <f>SUM(F526/$A$907)</f>
        <v>1.8394586733513221E-4</v>
      </c>
      <c r="T526" s="1" t="str">
        <f>IF(Table1[[#This Row],[Returns]]="Y","Quality Checked","")</f>
        <v/>
      </c>
      <c r="U526" t="str">
        <f>VLOOKUP(Table1[[#This Row],[% Sales]],$B$914:$C$918,2)</f>
        <v>Low Impact</v>
      </c>
    </row>
    <row r="527" spans="1:21" x14ac:dyDescent="0.2">
      <c r="A527" s="15">
        <v>13280</v>
      </c>
      <c r="B527" s="16" t="s">
        <v>21</v>
      </c>
      <c r="C527" s="17">
        <v>43354</v>
      </c>
      <c r="D527" s="16" t="s">
        <v>35</v>
      </c>
      <c r="E527" s="16">
        <v>49</v>
      </c>
      <c r="F527" s="16">
        <v>318.75850000000003</v>
      </c>
      <c r="G527" s="16">
        <v>0.1</v>
      </c>
      <c r="H527" s="16" t="s">
        <v>31</v>
      </c>
      <c r="I527" s="16">
        <v>-160.94999999999999</v>
      </c>
      <c r="J527" s="16">
        <v>7.99</v>
      </c>
      <c r="K527" s="16">
        <v>5.03</v>
      </c>
      <c r="L527" s="16" t="s">
        <v>214</v>
      </c>
      <c r="M527" s="16" t="s">
        <v>166</v>
      </c>
      <c r="N527" s="16" t="s">
        <v>45</v>
      </c>
      <c r="O527" s="16" t="s">
        <v>38</v>
      </c>
      <c r="P527" s="16" t="s">
        <v>39</v>
      </c>
      <c r="Q527" s="16" t="s">
        <v>74</v>
      </c>
      <c r="R527" s="17">
        <v>43355</v>
      </c>
      <c r="S527" s="18">
        <f>SUM(F527/$A$907)</f>
        <v>1.8270123937601891E-4</v>
      </c>
      <c r="T527" s="1" t="str">
        <f>IF(Table1[[#This Row],[Returns]]="Y","Quality Checked","")</f>
        <v/>
      </c>
      <c r="U527" t="str">
        <f>VLOOKUP(Table1[[#This Row],[% Sales]],$B$914:$C$918,2)</f>
        <v>Low Impact</v>
      </c>
    </row>
    <row r="528" spans="1:21" x14ac:dyDescent="0.2">
      <c r="A528" s="15">
        <v>2373</v>
      </c>
      <c r="B528" s="16" t="s">
        <v>21</v>
      </c>
      <c r="C528" s="17">
        <v>43170</v>
      </c>
      <c r="D528" s="16" t="s">
        <v>22</v>
      </c>
      <c r="E528" s="16">
        <v>36</v>
      </c>
      <c r="F528" s="16">
        <v>317.58999999999997</v>
      </c>
      <c r="G528" s="16">
        <v>0.06</v>
      </c>
      <c r="H528" s="16" t="s">
        <v>31</v>
      </c>
      <c r="I528" s="16">
        <v>-46.12</v>
      </c>
      <c r="J528" s="16">
        <v>8.6</v>
      </c>
      <c r="K528" s="16">
        <v>6.19</v>
      </c>
      <c r="L528" s="16" t="s">
        <v>73</v>
      </c>
      <c r="M528" s="16" t="s">
        <v>54</v>
      </c>
      <c r="N528" s="16" t="s">
        <v>26</v>
      </c>
      <c r="O528" s="16" t="s">
        <v>27</v>
      </c>
      <c r="P528" s="16" t="s">
        <v>48</v>
      </c>
      <c r="Q528" s="16" t="s">
        <v>40</v>
      </c>
      <c r="R528" s="17">
        <v>43171</v>
      </c>
      <c r="S528" s="18">
        <f>SUM(F528/$A$907)</f>
        <v>1.8203149598655356E-4</v>
      </c>
      <c r="T528" s="1" t="str">
        <f>IF(Table1[[#This Row],[Returns]]="Y","Quality Checked","")</f>
        <v/>
      </c>
      <c r="U528" t="str">
        <f>VLOOKUP(Table1[[#This Row],[% Sales]],$B$914:$C$918,2)</f>
        <v>Low Impact</v>
      </c>
    </row>
    <row r="529" spans="1:21" x14ac:dyDescent="0.2">
      <c r="A529" s="15">
        <v>32037</v>
      </c>
      <c r="B529" s="16" t="s">
        <v>21</v>
      </c>
      <c r="C529" s="17">
        <v>43147</v>
      </c>
      <c r="D529" s="16" t="s">
        <v>52</v>
      </c>
      <c r="E529" s="16">
        <v>37</v>
      </c>
      <c r="F529" s="16">
        <v>311.66000000000003</v>
      </c>
      <c r="G529" s="16">
        <v>0.04</v>
      </c>
      <c r="H529" s="16" t="s">
        <v>31</v>
      </c>
      <c r="I529" s="16">
        <v>-63.81</v>
      </c>
      <c r="J529" s="16">
        <v>8.6</v>
      </c>
      <c r="K529" s="16">
        <v>6.19</v>
      </c>
      <c r="L529" s="16" t="s">
        <v>220</v>
      </c>
      <c r="M529" s="16" t="s">
        <v>54</v>
      </c>
      <c r="N529" s="16" t="s">
        <v>37</v>
      </c>
      <c r="O529" s="16" t="s">
        <v>27</v>
      </c>
      <c r="P529" s="16" t="s">
        <v>48</v>
      </c>
      <c r="Q529" s="16" t="s">
        <v>40</v>
      </c>
      <c r="R529" s="17">
        <v>43154</v>
      </c>
      <c r="S529" s="18">
        <f>SUM(F529/$A$907)</f>
        <v>1.7863262709521489E-4</v>
      </c>
      <c r="T529" s="1" t="str">
        <f>IF(Table1[[#This Row],[Returns]]="Y","Quality Checked","")</f>
        <v/>
      </c>
      <c r="U529" t="str">
        <f>VLOOKUP(Table1[[#This Row],[% Sales]],$B$914:$C$918,2)</f>
        <v>Low Impact</v>
      </c>
    </row>
    <row r="530" spans="1:21" x14ac:dyDescent="0.2">
      <c r="A530" s="15">
        <v>13542</v>
      </c>
      <c r="B530" s="16" t="s">
        <v>21</v>
      </c>
      <c r="C530" s="17">
        <v>43167</v>
      </c>
      <c r="D530" s="16" t="s">
        <v>52</v>
      </c>
      <c r="E530" s="16">
        <v>33</v>
      </c>
      <c r="F530" s="16">
        <v>310.44</v>
      </c>
      <c r="G530" s="16">
        <v>0.03</v>
      </c>
      <c r="H530" s="16" t="s">
        <v>31</v>
      </c>
      <c r="I530" s="16">
        <v>-90.21</v>
      </c>
      <c r="J530" s="16">
        <v>8.74</v>
      </c>
      <c r="K530" s="16">
        <v>8.2899999999999991</v>
      </c>
      <c r="L530" s="16" t="s">
        <v>217</v>
      </c>
      <c r="M530" s="16" t="s">
        <v>25</v>
      </c>
      <c r="N530" s="16" t="s">
        <v>64</v>
      </c>
      <c r="O530" s="16" t="s">
        <v>27</v>
      </c>
      <c r="P530" s="16" t="s">
        <v>51</v>
      </c>
      <c r="Q530" s="16" t="s">
        <v>40</v>
      </c>
      <c r="R530" s="17">
        <v>43167</v>
      </c>
      <c r="S530" s="18">
        <f>SUM(F530/$A$907)</f>
        <v>1.7793336570441669E-4</v>
      </c>
      <c r="T530" s="1" t="str">
        <f>IF(Table1[[#This Row],[Returns]]="Y","Quality Checked","")</f>
        <v/>
      </c>
      <c r="U530" t="str">
        <f>VLOOKUP(Table1[[#This Row],[% Sales]],$B$914:$C$918,2)</f>
        <v>Low Impact</v>
      </c>
    </row>
    <row r="531" spans="1:21" x14ac:dyDescent="0.2">
      <c r="A531" s="15">
        <v>45218</v>
      </c>
      <c r="B531" s="16" t="s">
        <v>21</v>
      </c>
      <c r="C531" s="17">
        <v>43230</v>
      </c>
      <c r="D531" s="16" t="s">
        <v>52</v>
      </c>
      <c r="E531" s="16">
        <v>49</v>
      </c>
      <c r="F531" s="16">
        <v>309.45999999999998</v>
      </c>
      <c r="G531" s="16">
        <v>0.06</v>
      </c>
      <c r="H531" s="16" t="s">
        <v>31</v>
      </c>
      <c r="I531" s="16">
        <v>-82.64</v>
      </c>
      <c r="J531" s="16">
        <v>6.48</v>
      </c>
      <c r="K531" s="16">
        <v>2.74</v>
      </c>
      <c r="L531" s="16" t="s">
        <v>417</v>
      </c>
      <c r="M531" s="16" t="s">
        <v>54</v>
      </c>
      <c r="N531" s="16" t="s">
        <v>37</v>
      </c>
      <c r="O531" s="16" t="s">
        <v>38</v>
      </c>
      <c r="P531" s="16" t="s">
        <v>89</v>
      </c>
      <c r="Q531" s="16" t="s">
        <v>34</v>
      </c>
      <c r="R531" s="17">
        <v>43232</v>
      </c>
      <c r="S531" s="18">
        <f>SUM(F531/$A$907)</f>
        <v>1.7737166393148044E-4</v>
      </c>
      <c r="T531" s="1" t="str">
        <f>IF(Table1[[#This Row],[Returns]]="Y","Quality Checked","")</f>
        <v/>
      </c>
      <c r="U531" t="str">
        <f>VLOOKUP(Table1[[#This Row],[% Sales]],$B$914:$C$918,2)</f>
        <v>Low Impact</v>
      </c>
    </row>
    <row r="532" spans="1:21" x14ac:dyDescent="0.2">
      <c r="A532" s="15">
        <v>12099</v>
      </c>
      <c r="B532" s="16" t="s">
        <v>21</v>
      </c>
      <c r="C532" s="17">
        <v>43354</v>
      </c>
      <c r="D532" s="16" t="s">
        <v>49</v>
      </c>
      <c r="E532" s="16">
        <v>48</v>
      </c>
      <c r="F532" s="16">
        <v>308.81</v>
      </c>
      <c r="G532" s="16">
        <v>0.01</v>
      </c>
      <c r="H532" s="16" t="s">
        <v>31</v>
      </c>
      <c r="I532" s="16">
        <v>128.28</v>
      </c>
      <c r="J532" s="16">
        <v>6.35</v>
      </c>
      <c r="K532" s="16">
        <v>1.02</v>
      </c>
      <c r="L532" s="16" t="s">
        <v>204</v>
      </c>
      <c r="M532" s="16" t="s">
        <v>25</v>
      </c>
      <c r="N532" s="16" t="s">
        <v>26</v>
      </c>
      <c r="O532" s="16" t="s">
        <v>27</v>
      </c>
      <c r="P532" s="16" t="s">
        <v>42</v>
      </c>
      <c r="Q532" s="16" t="s">
        <v>29</v>
      </c>
      <c r="R532" s="17">
        <v>43356</v>
      </c>
      <c r="S532" s="18">
        <f>SUM(F532/$A$907)</f>
        <v>1.7699910663310437E-4</v>
      </c>
      <c r="T532" s="1" t="str">
        <f>IF(Table1[[#This Row],[Returns]]="Y","Quality Checked","")</f>
        <v/>
      </c>
      <c r="U532" t="str">
        <f>VLOOKUP(Table1[[#This Row],[% Sales]],$B$914:$C$918,2)</f>
        <v>Low Impact</v>
      </c>
    </row>
    <row r="533" spans="1:21" x14ac:dyDescent="0.2">
      <c r="A533" s="15">
        <v>36999</v>
      </c>
      <c r="B533" s="16" t="s">
        <v>30</v>
      </c>
      <c r="C533" s="17">
        <v>43446</v>
      </c>
      <c r="D533" s="16" t="s">
        <v>55</v>
      </c>
      <c r="E533" s="16">
        <v>3</v>
      </c>
      <c r="F533" s="16">
        <v>306.62049999999999</v>
      </c>
      <c r="G533" s="16">
        <v>0.08</v>
      </c>
      <c r="H533" s="16" t="s">
        <v>23</v>
      </c>
      <c r="I533" s="16">
        <v>-479.08</v>
      </c>
      <c r="J533" s="16">
        <v>115.99</v>
      </c>
      <c r="K533" s="16">
        <v>5.99</v>
      </c>
      <c r="L533" s="16" t="s">
        <v>389</v>
      </c>
      <c r="M533" s="16" t="s">
        <v>54</v>
      </c>
      <c r="N533" s="16" t="s">
        <v>26</v>
      </c>
      <c r="O533" s="16" t="s">
        <v>38</v>
      </c>
      <c r="P533" s="16" t="s">
        <v>39</v>
      </c>
      <c r="Q533" s="16" t="s">
        <v>40</v>
      </c>
      <c r="R533" s="17">
        <v>43447</v>
      </c>
      <c r="S533" s="18">
        <f>SUM(F533/$A$907)</f>
        <v>1.7574416170265138E-4</v>
      </c>
      <c r="T533" s="1" t="str">
        <f>IF(Table1[[#This Row],[Returns]]="Y","Quality Checked","")</f>
        <v>Quality Checked</v>
      </c>
      <c r="U533" t="str">
        <f>VLOOKUP(Table1[[#This Row],[% Sales]],$B$914:$C$918,2)</f>
        <v>Low Impact</v>
      </c>
    </row>
    <row r="534" spans="1:21" x14ac:dyDescent="0.2">
      <c r="A534" s="15">
        <v>23652</v>
      </c>
      <c r="B534" s="16" t="s">
        <v>21</v>
      </c>
      <c r="C534" s="17">
        <v>43342</v>
      </c>
      <c r="D534" s="16" t="s">
        <v>22</v>
      </c>
      <c r="E534" s="16">
        <v>27</v>
      </c>
      <c r="F534" s="16">
        <v>305.48</v>
      </c>
      <c r="G534" s="16">
        <v>0.1</v>
      </c>
      <c r="H534" s="16" t="s">
        <v>31</v>
      </c>
      <c r="I534" s="16">
        <v>47.14</v>
      </c>
      <c r="J534" s="16">
        <v>11.55</v>
      </c>
      <c r="K534" s="16">
        <v>2.36</v>
      </c>
      <c r="L534" s="16" t="s">
        <v>316</v>
      </c>
      <c r="M534" s="16" t="s">
        <v>25</v>
      </c>
      <c r="N534" s="16" t="s">
        <v>45</v>
      </c>
      <c r="O534" s="16" t="s">
        <v>27</v>
      </c>
      <c r="P534" s="16" t="s">
        <v>28</v>
      </c>
      <c r="Q534" s="16" t="s">
        <v>29</v>
      </c>
      <c r="R534" s="17">
        <v>43342</v>
      </c>
      <c r="S534" s="18">
        <f>SUM(F534/$A$907)</f>
        <v>1.7509046693526997E-4</v>
      </c>
      <c r="T534" s="1" t="str">
        <f>IF(Table1[[#This Row],[Returns]]="Y","Quality Checked","")</f>
        <v/>
      </c>
      <c r="U534" t="str">
        <f>VLOOKUP(Table1[[#This Row],[% Sales]],$B$914:$C$918,2)</f>
        <v>Low Impact</v>
      </c>
    </row>
    <row r="535" spans="1:21" x14ac:dyDescent="0.2">
      <c r="A535" s="15">
        <v>12224</v>
      </c>
      <c r="B535" s="16" t="s">
        <v>21</v>
      </c>
      <c r="C535" s="17">
        <v>43446</v>
      </c>
      <c r="D535" s="16" t="s">
        <v>35</v>
      </c>
      <c r="E535" s="16">
        <v>2</v>
      </c>
      <c r="F535" s="16">
        <v>302.91000000000003</v>
      </c>
      <c r="G535" s="16">
        <v>0.04</v>
      </c>
      <c r="H535" s="16" t="s">
        <v>56</v>
      </c>
      <c r="I535" s="16">
        <v>-186.13</v>
      </c>
      <c r="J535" s="16">
        <v>124.49</v>
      </c>
      <c r="K535" s="16">
        <v>51.94</v>
      </c>
      <c r="L535" s="16" t="s">
        <v>205</v>
      </c>
      <c r="M535" s="16" t="s">
        <v>54</v>
      </c>
      <c r="N535" s="16" t="s">
        <v>64</v>
      </c>
      <c r="O535" s="16" t="s">
        <v>32</v>
      </c>
      <c r="P535" s="16" t="s">
        <v>118</v>
      </c>
      <c r="Q535" s="16" t="s">
        <v>80</v>
      </c>
      <c r="R535" s="17">
        <v>43448</v>
      </c>
      <c r="S535" s="18">
        <f>SUM(F535/$A$907)</f>
        <v>1.736174326939984E-4</v>
      </c>
      <c r="T535" s="1" t="str">
        <f>IF(Table1[[#This Row],[Returns]]="Y","Quality Checked","")</f>
        <v/>
      </c>
      <c r="U535" t="str">
        <f>VLOOKUP(Table1[[#This Row],[% Sales]],$B$914:$C$918,2)</f>
        <v>Low Impact</v>
      </c>
    </row>
    <row r="536" spans="1:21" x14ac:dyDescent="0.2">
      <c r="A536" s="15">
        <v>1891</v>
      </c>
      <c r="B536" s="16" t="s">
        <v>21</v>
      </c>
      <c r="C536" s="17">
        <v>43448</v>
      </c>
      <c r="D536" s="16" t="s">
        <v>52</v>
      </c>
      <c r="E536" s="16">
        <v>3</v>
      </c>
      <c r="F536" s="16">
        <v>302.36</v>
      </c>
      <c r="G536" s="16">
        <v>0.09</v>
      </c>
      <c r="H536" s="16" t="s">
        <v>31</v>
      </c>
      <c r="I536" s="16">
        <v>290.31</v>
      </c>
      <c r="J536" s="16">
        <v>107.53</v>
      </c>
      <c r="K536" s="16">
        <v>5.81</v>
      </c>
      <c r="L536" s="16" t="s">
        <v>84</v>
      </c>
      <c r="M536" s="16" t="s">
        <v>54</v>
      </c>
      <c r="N536" s="16" t="s">
        <v>45</v>
      </c>
      <c r="O536" s="16" t="s">
        <v>32</v>
      </c>
      <c r="P536" s="16" t="s">
        <v>33</v>
      </c>
      <c r="Q536" s="16" t="s">
        <v>74</v>
      </c>
      <c r="R536" s="17">
        <v>43450</v>
      </c>
      <c r="S536" s="18">
        <f>SUM(F536/$A$907)</f>
        <v>1.7330219190306477E-4</v>
      </c>
      <c r="T536" s="1" t="str">
        <f>IF(Table1[[#This Row],[Returns]]="Y","Quality Checked","")</f>
        <v/>
      </c>
      <c r="U536" t="str">
        <f>VLOOKUP(Table1[[#This Row],[% Sales]],$B$914:$C$918,2)</f>
        <v>Low Impact</v>
      </c>
    </row>
    <row r="537" spans="1:21" x14ac:dyDescent="0.2">
      <c r="A537" s="15">
        <v>10272</v>
      </c>
      <c r="B537" s="16" t="s">
        <v>21</v>
      </c>
      <c r="C537" s="17">
        <v>43117</v>
      </c>
      <c r="D537" s="16" t="s">
        <v>55</v>
      </c>
      <c r="E537" s="16">
        <v>3</v>
      </c>
      <c r="F537" s="16">
        <v>299.08</v>
      </c>
      <c r="G537" s="16">
        <v>0.03</v>
      </c>
      <c r="H537" s="16" t="s">
        <v>31</v>
      </c>
      <c r="I537" s="16">
        <v>-50.43</v>
      </c>
      <c r="J537" s="16">
        <v>90.48</v>
      </c>
      <c r="K537" s="16">
        <v>19.989999999999998</v>
      </c>
      <c r="L537" s="16" t="s">
        <v>179</v>
      </c>
      <c r="M537" s="16" t="s">
        <v>25</v>
      </c>
      <c r="N537" s="16" t="s">
        <v>26</v>
      </c>
      <c r="O537" s="16" t="s">
        <v>27</v>
      </c>
      <c r="P537" s="16" t="s">
        <v>51</v>
      </c>
      <c r="Q537" s="16" t="s">
        <v>40</v>
      </c>
      <c r="R537" s="17">
        <v>43119</v>
      </c>
      <c r="S537" s="18">
        <f>SUM(F537/$A$907)</f>
        <v>1.714222104589516E-4</v>
      </c>
      <c r="T537" s="1" t="str">
        <f>IF(Table1[[#This Row],[Returns]]="Y","Quality Checked","")</f>
        <v/>
      </c>
      <c r="U537" t="str">
        <f>VLOOKUP(Table1[[#This Row],[% Sales]],$B$914:$C$918,2)</f>
        <v>Low Impact</v>
      </c>
    </row>
    <row r="538" spans="1:21" x14ac:dyDescent="0.2">
      <c r="A538" s="15">
        <v>37987</v>
      </c>
      <c r="B538" s="16" t="s">
        <v>21</v>
      </c>
      <c r="C538" s="17">
        <v>43284</v>
      </c>
      <c r="D538" s="16" t="s">
        <v>35</v>
      </c>
      <c r="E538" s="16">
        <v>26</v>
      </c>
      <c r="F538" s="16">
        <v>299.07</v>
      </c>
      <c r="G538" s="16">
        <v>0.05</v>
      </c>
      <c r="H538" s="16" t="s">
        <v>31</v>
      </c>
      <c r="I538" s="16">
        <v>137.47</v>
      </c>
      <c r="J538" s="16">
        <v>12.53</v>
      </c>
      <c r="K538" s="16">
        <v>0.49</v>
      </c>
      <c r="L538" s="16" t="s">
        <v>396</v>
      </c>
      <c r="M538" s="16" t="s">
        <v>25</v>
      </c>
      <c r="N538" s="16" t="s">
        <v>26</v>
      </c>
      <c r="O538" s="16" t="s">
        <v>27</v>
      </c>
      <c r="P538" s="16" t="s">
        <v>61</v>
      </c>
      <c r="Q538" s="16" t="s">
        <v>40</v>
      </c>
      <c r="R538" s="17">
        <v>43285</v>
      </c>
      <c r="S538" s="18">
        <f>SUM(F538/$A$907)</f>
        <v>1.7141647880820738E-4</v>
      </c>
      <c r="T538" s="1" t="str">
        <f>IF(Table1[[#This Row],[Returns]]="Y","Quality Checked","")</f>
        <v/>
      </c>
      <c r="U538" t="str">
        <f>VLOOKUP(Table1[[#This Row],[% Sales]],$B$914:$C$918,2)</f>
        <v>Low Impact</v>
      </c>
    </row>
    <row r="539" spans="1:21" x14ac:dyDescent="0.2">
      <c r="A539" s="15">
        <v>25541</v>
      </c>
      <c r="B539" s="16" t="s">
        <v>21</v>
      </c>
      <c r="C539" s="17">
        <v>43113</v>
      </c>
      <c r="D539" s="16" t="s">
        <v>52</v>
      </c>
      <c r="E539" s="16">
        <v>50</v>
      </c>
      <c r="F539" s="16">
        <v>297.76</v>
      </c>
      <c r="G539" s="16">
        <v>7.0000000000000007E-2</v>
      </c>
      <c r="H539" s="16" t="s">
        <v>31</v>
      </c>
      <c r="I539" s="16">
        <v>-111.34</v>
      </c>
      <c r="J539" s="16">
        <v>5.98</v>
      </c>
      <c r="K539" s="16">
        <v>5.79</v>
      </c>
      <c r="L539" s="16" t="s">
        <v>329</v>
      </c>
      <c r="M539" s="16" t="s">
        <v>25</v>
      </c>
      <c r="N539" s="16" t="s">
        <v>64</v>
      </c>
      <c r="O539" s="16" t="s">
        <v>27</v>
      </c>
      <c r="P539" s="16" t="s">
        <v>42</v>
      </c>
      <c r="Q539" s="16" t="s">
        <v>40</v>
      </c>
      <c r="R539" s="17">
        <v>43115</v>
      </c>
      <c r="S539" s="18">
        <f>SUM(F539/$A$907)</f>
        <v>1.7066563256071097E-4</v>
      </c>
      <c r="T539" s="1" t="str">
        <f>IF(Table1[[#This Row],[Returns]]="Y","Quality Checked","")</f>
        <v/>
      </c>
      <c r="U539" t="str">
        <f>VLOOKUP(Table1[[#This Row],[% Sales]],$B$914:$C$918,2)</f>
        <v>Low Impact</v>
      </c>
    </row>
    <row r="540" spans="1:21" x14ac:dyDescent="0.2">
      <c r="A540" s="15">
        <v>8132</v>
      </c>
      <c r="B540" s="16" t="s">
        <v>21</v>
      </c>
      <c r="C540" s="17">
        <v>43234</v>
      </c>
      <c r="D540" s="16" t="s">
        <v>52</v>
      </c>
      <c r="E540" s="16">
        <v>45</v>
      </c>
      <c r="F540" s="16">
        <v>294.86</v>
      </c>
      <c r="G540" s="16">
        <v>7.0000000000000007E-2</v>
      </c>
      <c r="H540" s="16" t="s">
        <v>31</v>
      </c>
      <c r="I540" s="16">
        <v>-141.12</v>
      </c>
      <c r="J540" s="16">
        <v>6.68</v>
      </c>
      <c r="K540" s="16">
        <v>6.92</v>
      </c>
      <c r="L540" s="16" t="s">
        <v>145</v>
      </c>
      <c r="M540" s="16" t="s">
        <v>25</v>
      </c>
      <c r="N540" s="16" t="s">
        <v>37</v>
      </c>
      <c r="O540" s="16" t="s">
        <v>27</v>
      </c>
      <c r="P540" s="16" t="s">
        <v>42</v>
      </c>
      <c r="Q540" s="16" t="s">
        <v>40</v>
      </c>
      <c r="R540" s="17">
        <v>43241</v>
      </c>
      <c r="S540" s="18">
        <f>SUM(F540/$A$907)</f>
        <v>1.6900345384487922E-4</v>
      </c>
      <c r="T540" s="1" t="str">
        <f>IF(Table1[[#This Row],[Returns]]="Y","Quality Checked","")</f>
        <v/>
      </c>
      <c r="U540" t="str">
        <f>VLOOKUP(Table1[[#This Row],[% Sales]],$B$914:$C$918,2)</f>
        <v>Low Impact</v>
      </c>
    </row>
    <row r="541" spans="1:21" x14ac:dyDescent="0.2">
      <c r="A541" s="15">
        <v>4516</v>
      </c>
      <c r="B541" s="16" t="s">
        <v>21</v>
      </c>
      <c r="C541" s="17">
        <v>43187</v>
      </c>
      <c r="D541" s="16" t="s">
        <v>55</v>
      </c>
      <c r="E541" s="16">
        <v>42</v>
      </c>
      <c r="F541" s="16">
        <v>294.77999999999997</v>
      </c>
      <c r="G541" s="16">
        <v>0.05</v>
      </c>
      <c r="H541" s="16" t="s">
        <v>31</v>
      </c>
      <c r="I541" s="16">
        <v>-113.45</v>
      </c>
      <c r="J541" s="16">
        <v>6.68</v>
      </c>
      <c r="K541" s="16">
        <v>6.93</v>
      </c>
      <c r="L541" s="16" t="s">
        <v>111</v>
      </c>
      <c r="M541" s="16" t="s">
        <v>25</v>
      </c>
      <c r="N541" s="16" t="s">
        <v>45</v>
      </c>
      <c r="O541" s="16" t="s">
        <v>27</v>
      </c>
      <c r="P541" s="16" t="s">
        <v>42</v>
      </c>
      <c r="Q541" s="16" t="s">
        <v>40</v>
      </c>
      <c r="R541" s="17">
        <v>43188</v>
      </c>
      <c r="S541" s="18">
        <f>SUM(F541/$A$907)</f>
        <v>1.6895760063892522E-4</v>
      </c>
      <c r="T541" s="1" t="str">
        <f>IF(Table1[[#This Row],[Returns]]="Y","Quality Checked","")</f>
        <v/>
      </c>
      <c r="U541" t="str">
        <f>VLOOKUP(Table1[[#This Row],[% Sales]],$B$914:$C$918,2)</f>
        <v>Low Impact</v>
      </c>
    </row>
    <row r="542" spans="1:21" x14ac:dyDescent="0.2">
      <c r="A542" s="15">
        <v>13479</v>
      </c>
      <c r="B542" s="16" t="s">
        <v>21</v>
      </c>
      <c r="C542" s="17">
        <v>43438</v>
      </c>
      <c r="D542" s="16" t="s">
        <v>35</v>
      </c>
      <c r="E542" s="16">
        <v>3</v>
      </c>
      <c r="F542" s="16">
        <v>292.95999999999998</v>
      </c>
      <c r="G542" s="16">
        <v>0.09</v>
      </c>
      <c r="H542" s="16" t="s">
        <v>31</v>
      </c>
      <c r="I542" s="16">
        <v>-322.95</v>
      </c>
      <c r="J542" s="16">
        <v>99.99</v>
      </c>
      <c r="K542" s="16">
        <v>19.989999999999998</v>
      </c>
      <c r="L542" s="16" t="s">
        <v>216</v>
      </c>
      <c r="M542" s="16" t="s">
        <v>54</v>
      </c>
      <c r="N542" s="16" t="s">
        <v>64</v>
      </c>
      <c r="O542" s="16" t="s">
        <v>38</v>
      </c>
      <c r="P542" s="16" t="s">
        <v>89</v>
      </c>
      <c r="Q542" s="16" t="s">
        <v>40</v>
      </c>
      <c r="R542" s="17">
        <v>43440</v>
      </c>
      <c r="S542" s="18">
        <f>SUM(F542/$A$907)</f>
        <v>1.6791444020347219E-4</v>
      </c>
      <c r="T542" s="1" t="str">
        <f>IF(Table1[[#This Row],[Returns]]="Y","Quality Checked","")</f>
        <v/>
      </c>
      <c r="U542" t="str">
        <f>VLOOKUP(Table1[[#This Row],[% Sales]],$B$914:$C$918,2)</f>
        <v>Low Impact</v>
      </c>
    </row>
    <row r="543" spans="1:21" x14ac:dyDescent="0.2">
      <c r="A543" s="15">
        <v>40928</v>
      </c>
      <c r="B543" s="16" t="s">
        <v>21</v>
      </c>
      <c r="C543" s="17">
        <v>43355</v>
      </c>
      <c r="D543" s="16" t="s">
        <v>52</v>
      </c>
      <c r="E543" s="16">
        <v>4</v>
      </c>
      <c r="F543" s="16">
        <v>292.34050000000002</v>
      </c>
      <c r="G543" s="16">
        <v>0.01</v>
      </c>
      <c r="H543" s="16" t="s">
        <v>31</v>
      </c>
      <c r="I543" s="16">
        <v>-420.59</v>
      </c>
      <c r="J543" s="16">
        <v>85.99</v>
      </c>
      <c r="K543" s="16">
        <v>0.99</v>
      </c>
      <c r="L543" s="16" t="s">
        <v>358</v>
      </c>
      <c r="M543" s="16" t="s">
        <v>25</v>
      </c>
      <c r="N543" s="16" t="s">
        <v>26</v>
      </c>
      <c r="O543" s="16" t="s">
        <v>38</v>
      </c>
      <c r="P543" s="16" t="s">
        <v>39</v>
      </c>
      <c r="Q543" s="16" t="s">
        <v>29</v>
      </c>
      <c r="R543" s="17">
        <v>43360</v>
      </c>
      <c r="S543" s="18">
        <f>SUM(F543/$A$907)</f>
        <v>1.675593644398661E-4</v>
      </c>
      <c r="T543" s="1" t="str">
        <f>IF(Table1[[#This Row],[Returns]]="Y","Quality Checked","")</f>
        <v/>
      </c>
      <c r="U543" t="str">
        <f>VLOOKUP(Table1[[#This Row],[% Sales]],$B$914:$C$918,2)</f>
        <v>Low Impact</v>
      </c>
    </row>
    <row r="544" spans="1:21" x14ac:dyDescent="0.2">
      <c r="A544" s="15">
        <v>21479</v>
      </c>
      <c r="B544" s="16" t="s">
        <v>21</v>
      </c>
      <c r="C544" s="17">
        <v>43340</v>
      </c>
      <c r="D544" s="16" t="s">
        <v>55</v>
      </c>
      <c r="E544" s="16">
        <v>41</v>
      </c>
      <c r="F544" s="16">
        <v>291.16000000000003</v>
      </c>
      <c r="G544" s="16">
        <v>0.01</v>
      </c>
      <c r="H544" s="16" t="s">
        <v>23</v>
      </c>
      <c r="I544" s="16">
        <v>-89.47</v>
      </c>
      <c r="J544" s="16">
        <v>6.48</v>
      </c>
      <c r="K544" s="16">
        <v>6.57</v>
      </c>
      <c r="L544" s="16" t="s">
        <v>289</v>
      </c>
      <c r="M544" s="16" t="s">
        <v>54</v>
      </c>
      <c r="N544" s="16" t="s">
        <v>37</v>
      </c>
      <c r="O544" s="16" t="s">
        <v>27</v>
      </c>
      <c r="P544" s="16" t="s">
        <v>42</v>
      </c>
      <c r="Q544" s="16" t="s">
        <v>40</v>
      </c>
      <c r="R544" s="17">
        <v>43341</v>
      </c>
      <c r="S544" s="18">
        <f>SUM(F544/$A$907)</f>
        <v>1.6688274306950768E-4</v>
      </c>
      <c r="T544" s="1" t="str">
        <f>IF(Table1[[#This Row],[Returns]]="Y","Quality Checked","")</f>
        <v/>
      </c>
      <c r="U544" t="str">
        <f>VLOOKUP(Table1[[#This Row],[% Sales]],$B$914:$C$918,2)</f>
        <v>Low Impact</v>
      </c>
    </row>
    <row r="545" spans="1:21" x14ac:dyDescent="0.2">
      <c r="A545" s="15">
        <v>18147</v>
      </c>
      <c r="B545" s="16" t="s">
        <v>21</v>
      </c>
      <c r="C545" s="17">
        <v>43298</v>
      </c>
      <c r="D545" s="16" t="s">
        <v>22</v>
      </c>
      <c r="E545" s="16">
        <v>50</v>
      </c>
      <c r="F545" s="16">
        <v>290.91000000000003</v>
      </c>
      <c r="G545" s="16">
        <v>0.06</v>
      </c>
      <c r="H545" s="16" t="s">
        <v>31</v>
      </c>
      <c r="I545" s="16">
        <v>-108.19</v>
      </c>
      <c r="J545" s="16">
        <v>5.78</v>
      </c>
      <c r="K545" s="16">
        <v>5.67</v>
      </c>
      <c r="L545" s="16" t="s">
        <v>261</v>
      </c>
      <c r="M545" s="16" t="s">
        <v>25</v>
      </c>
      <c r="N545" s="16" t="s">
        <v>37</v>
      </c>
      <c r="O545" s="16" t="s">
        <v>27</v>
      </c>
      <c r="P545" s="16" t="s">
        <v>42</v>
      </c>
      <c r="Q545" s="16" t="s">
        <v>40</v>
      </c>
      <c r="R545" s="17">
        <v>43299</v>
      </c>
      <c r="S545" s="18">
        <f>SUM(F545/$A$907)</f>
        <v>1.6673945180090149E-4</v>
      </c>
      <c r="T545" s="1" t="str">
        <f>IF(Table1[[#This Row],[Returns]]="Y","Quality Checked","")</f>
        <v/>
      </c>
      <c r="U545" t="str">
        <f>VLOOKUP(Table1[[#This Row],[% Sales]],$B$914:$C$918,2)</f>
        <v>Low Impact</v>
      </c>
    </row>
    <row r="546" spans="1:21" x14ac:dyDescent="0.2">
      <c r="A546" s="15">
        <v>33699</v>
      </c>
      <c r="B546" s="16" t="s">
        <v>21</v>
      </c>
      <c r="C546" s="17">
        <v>43307</v>
      </c>
      <c r="D546" s="16" t="s">
        <v>52</v>
      </c>
      <c r="E546" s="16">
        <v>18</v>
      </c>
      <c r="F546" s="16">
        <v>290.07</v>
      </c>
      <c r="G546" s="16">
        <v>7.0000000000000007E-2</v>
      </c>
      <c r="H546" s="16" t="s">
        <v>31</v>
      </c>
      <c r="I546" s="16">
        <v>-114.2</v>
      </c>
      <c r="J546" s="16">
        <v>16.739999999999998</v>
      </c>
      <c r="K546" s="16">
        <v>7.04</v>
      </c>
      <c r="L546" s="16" t="s">
        <v>259</v>
      </c>
      <c r="M546" s="16" t="s">
        <v>63</v>
      </c>
      <c r="N546" s="16" t="s">
        <v>45</v>
      </c>
      <c r="O546" s="16" t="s">
        <v>27</v>
      </c>
      <c r="P546" s="16" t="s">
        <v>43</v>
      </c>
      <c r="Q546" s="16" t="s">
        <v>40</v>
      </c>
      <c r="R546" s="17">
        <v>43314</v>
      </c>
      <c r="S546" s="18">
        <f>SUM(F546/$A$907)</f>
        <v>1.6625799313838471E-4</v>
      </c>
      <c r="T546" s="1" t="str">
        <f>IF(Table1[[#This Row],[Returns]]="Y","Quality Checked","")</f>
        <v/>
      </c>
      <c r="U546" t="str">
        <f>VLOOKUP(Table1[[#This Row],[% Sales]],$B$914:$C$918,2)</f>
        <v>Low Impact</v>
      </c>
    </row>
    <row r="547" spans="1:21" x14ac:dyDescent="0.2">
      <c r="A547" s="15">
        <v>5572</v>
      </c>
      <c r="B547" s="16" t="s">
        <v>21</v>
      </c>
      <c r="C547" s="17">
        <v>43297</v>
      </c>
      <c r="D547" s="16" t="s">
        <v>35</v>
      </c>
      <c r="E547" s="16">
        <v>37</v>
      </c>
      <c r="F547" s="16">
        <v>288.55</v>
      </c>
      <c r="G547" s="16">
        <v>0.03</v>
      </c>
      <c r="H547" s="16" t="s">
        <v>31</v>
      </c>
      <c r="I547" s="16">
        <v>-133.69999999999999</v>
      </c>
      <c r="J547" s="16">
        <v>7.37</v>
      </c>
      <c r="K547" s="16">
        <v>5.53</v>
      </c>
      <c r="L547" s="16" t="s">
        <v>123</v>
      </c>
      <c r="M547" s="16" t="s">
        <v>54</v>
      </c>
      <c r="N547" s="16" t="s">
        <v>26</v>
      </c>
      <c r="O547" s="16" t="s">
        <v>38</v>
      </c>
      <c r="P547" s="16" t="s">
        <v>89</v>
      </c>
      <c r="Q547" s="16" t="s">
        <v>34</v>
      </c>
      <c r="R547" s="17">
        <v>43299</v>
      </c>
      <c r="S547" s="18">
        <f>SUM(F547/$A$907)</f>
        <v>1.653867822252591E-4</v>
      </c>
      <c r="T547" s="1" t="str">
        <f>IF(Table1[[#This Row],[Returns]]="Y","Quality Checked","")</f>
        <v/>
      </c>
      <c r="U547" t="str">
        <f>VLOOKUP(Table1[[#This Row],[% Sales]],$B$914:$C$918,2)</f>
        <v>Low Impact</v>
      </c>
    </row>
    <row r="548" spans="1:21" x14ac:dyDescent="0.2">
      <c r="A548" s="15">
        <v>42631</v>
      </c>
      <c r="B548" s="16" t="s">
        <v>21</v>
      </c>
      <c r="C548" s="17">
        <v>43229</v>
      </c>
      <c r="D548" s="16" t="s">
        <v>35</v>
      </c>
      <c r="E548" s="16">
        <v>44</v>
      </c>
      <c r="F548" s="16">
        <v>287.22000000000003</v>
      </c>
      <c r="G548" s="16">
        <v>0.06</v>
      </c>
      <c r="H548" s="16" t="s">
        <v>31</v>
      </c>
      <c r="I548" s="16">
        <v>-72.930000000000007</v>
      </c>
      <c r="J548" s="16">
        <v>6.68</v>
      </c>
      <c r="K548" s="16">
        <v>5.41</v>
      </c>
      <c r="L548" s="16" t="s">
        <v>345</v>
      </c>
      <c r="M548" s="16" t="s">
        <v>25</v>
      </c>
      <c r="N548" s="16" t="s">
        <v>26</v>
      </c>
      <c r="O548" s="16" t="s">
        <v>27</v>
      </c>
      <c r="P548" s="16" t="s">
        <v>42</v>
      </c>
      <c r="Q548" s="16" t="s">
        <v>40</v>
      </c>
      <c r="R548" s="17">
        <v>43230</v>
      </c>
      <c r="S548" s="18">
        <f>SUM(F548/$A$907)</f>
        <v>1.6462447267627419E-4</v>
      </c>
      <c r="T548" s="1" t="str">
        <f>IF(Table1[[#This Row],[Returns]]="Y","Quality Checked","")</f>
        <v/>
      </c>
      <c r="U548" t="str">
        <f>VLOOKUP(Table1[[#This Row],[% Sales]],$B$914:$C$918,2)</f>
        <v>Low Impact</v>
      </c>
    </row>
    <row r="549" spans="1:21" x14ac:dyDescent="0.2">
      <c r="A549" s="15">
        <v>37825</v>
      </c>
      <c r="B549" s="16" t="s">
        <v>21</v>
      </c>
      <c r="C549" s="17">
        <v>43303</v>
      </c>
      <c r="D549" s="16" t="s">
        <v>52</v>
      </c>
      <c r="E549" s="16">
        <v>41</v>
      </c>
      <c r="F549" s="16">
        <v>286.75</v>
      </c>
      <c r="G549" s="16">
        <v>0.06</v>
      </c>
      <c r="H549" s="16" t="s">
        <v>31</v>
      </c>
      <c r="I549" s="16">
        <v>98.44</v>
      </c>
      <c r="J549" s="16">
        <v>6.98</v>
      </c>
      <c r="K549" s="16">
        <v>1.6</v>
      </c>
      <c r="L549" s="16" t="s">
        <v>392</v>
      </c>
      <c r="M549" s="16" t="s">
        <v>25</v>
      </c>
      <c r="N549" s="16" t="s">
        <v>37</v>
      </c>
      <c r="O549" s="16" t="s">
        <v>27</v>
      </c>
      <c r="P549" s="16" t="s">
        <v>42</v>
      </c>
      <c r="Q549" s="16" t="s">
        <v>29</v>
      </c>
      <c r="R549" s="17">
        <v>43310</v>
      </c>
      <c r="S549" s="18">
        <f>SUM(F549/$A$907)</f>
        <v>1.6435508509129456E-4</v>
      </c>
      <c r="T549" s="1" t="str">
        <f>IF(Table1[[#This Row],[Returns]]="Y","Quality Checked","")</f>
        <v/>
      </c>
      <c r="U549" t="str">
        <f>VLOOKUP(Table1[[#This Row],[% Sales]],$B$914:$C$918,2)</f>
        <v>Low Impact</v>
      </c>
    </row>
    <row r="550" spans="1:21" x14ac:dyDescent="0.2">
      <c r="A550" s="15">
        <v>31877</v>
      </c>
      <c r="B550" s="16" t="s">
        <v>21</v>
      </c>
      <c r="C550" s="17">
        <v>43280</v>
      </c>
      <c r="D550" s="16" t="s">
        <v>55</v>
      </c>
      <c r="E550" s="16">
        <v>34</v>
      </c>
      <c r="F550" s="16">
        <v>285.06</v>
      </c>
      <c r="G550" s="16">
        <v>0.08</v>
      </c>
      <c r="H550" s="16" t="s">
        <v>31</v>
      </c>
      <c r="I550" s="16">
        <v>-211.54</v>
      </c>
      <c r="J550" s="16">
        <v>8.3699999999999992</v>
      </c>
      <c r="K550" s="16">
        <v>10.16</v>
      </c>
      <c r="L550" s="16" t="s">
        <v>65</v>
      </c>
      <c r="M550" s="16" t="s">
        <v>54</v>
      </c>
      <c r="N550" s="16" t="s">
        <v>64</v>
      </c>
      <c r="O550" s="16" t="s">
        <v>32</v>
      </c>
      <c r="P550" s="16" t="s">
        <v>33</v>
      </c>
      <c r="Q550" s="16" t="s">
        <v>76</v>
      </c>
      <c r="R550" s="17">
        <v>43280</v>
      </c>
      <c r="S550" s="18">
        <f>SUM(F550/$A$907)</f>
        <v>1.6338643611551676E-4</v>
      </c>
      <c r="T550" s="1" t="str">
        <f>IF(Table1[[#This Row],[Returns]]="Y","Quality Checked","")</f>
        <v/>
      </c>
      <c r="U550" t="str">
        <f>VLOOKUP(Table1[[#This Row],[% Sales]],$B$914:$C$918,2)</f>
        <v>Low Impact</v>
      </c>
    </row>
    <row r="551" spans="1:21" x14ac:dyDescent="0.2">
      <c r="A551" s="15">
        <v>34880</v>
      </c>
      <c r="B551" s="16" t="s">
        <v>21</v>
      </c>
      <c r="C551" s="17">
        <v>43359</v>
      </c>
      <c r="D551" s="16" t="s">
        <v>35</v>
      </c>
      <c r="E551" s="16">
        <v>44</v>
      </c>
      <c r="F551" s="16">
        <v>284.38</v>
      </c>
      <c r="G551" s="16">
        <v>0.04</v>
      </c>
      <c r="H551" s="16" t="s">
        <v>31</v>
      </c>
      <c r="I551" s="16">
        <v>-62.43</v>
      </c>
      <c r="J551" s="16">
        <v>6.48</v>
      </c>
      <c r="K551" s="16">
        <v>5.19</v>
      </c>
      <c r="L551" s="16" t="s">
        <v>133</v>
      </c>
      <c r="M551" s="16" t="s">
        <v>63</v>
      </c>
      <c r="N551" s="16" t="s">
        <v>37</v>
      </c>
      <c r="O551" s="16" t="s">
        <v>27</v>
      </c>
      <c r="P551" s="16" t="s">
        <v>42</v>
      </c>
      <c r="Q551" s="16" t="s">
        <v>40</v>
      </c>
      <c r="R551" s="17">
        <v>43360</v>
      </c>
      <c r="S551" s="18">
        <f>SUM(F551/$A$907)</f>
        <v>1.6299668386490792E-4</v>
      </c>
      <c r="T551" s="1" t="str">
        <f>IF(Table1[[#This Row],[Returns]]="Y","Quality Checked","")</f>
        <v/>
      </c>
      <c r="U551" t="str">
        <f>VLOOKUP(Table1[[#This Row],[% Sales]],$B$914:$C$918,2)</f>
        <v>Low Impact</v>
      </c>
    </row>
    <row r="552" spans="1:21" x14ac:dyDescent="0.2">
      <c r="A552" s="15">
        <v>11585</v>
      </c>
      <c r="B552" s="16" t="s">
        <v>21</v>
      </c>
      <c r="C552" s="17">
        <v>43174</v>
      </c>
      <c r="D552" s="16" t="s">
        <v>55</v>
      </c>
      <c r="E552" s="16">
        <v>17</v>
      </c>
      <c r="F552" s="16">
        <v>281.83999999999997</v>
      </c>
      <c r="G552" s="16">
        <v>0.1</v>
      </c>
      <c r="H552" s="16" t="s">
        <v>31</v>
      </c>
      <c r="I552" s="16">
        <v>-99.55</v>
      </c>
      <c r="J552" s="16">
        <v>17.98</v>
      </c>
      <c r="K552" s="16">
        <v>4</v>
      </c>
      <c r="L552" s="16" t="s">
        <v>198</v>
      </c>
      <c r="M552" s="16" t="s">
        <v>63</v>
      </c>
      <c r="N552" s="16" t="s">
        <v>64</v>
      </c>
      <c r="O552" s="16" t="s">
        <v>38</v>
      </c>
      <c r="P552" s="16" t="s">
        <v>89</v>
      </c>
      <c r="Q552" s="16" t="s">
        <v>40</v>
      </c>
      <c r="R552" s="17">
        <v>43175</v>
      </c>
      <c r="S552" s="18">
        <f>SUM(F552/$A$907)</f>
        <v>1.6154084457586907E-4</v>
      </c>
      <c r="T552" s="1" t="str">
        <f>IF(Table1[[#This Row],[Returns]]="Y","Quality Checked","")</f>
        <v/>
      </c>
      <c r="U552" t="str">
        <f>VLOOKUP(Table1[[#This Row],[% Sales]],$B$914:$C$918,2)</f>
        <v>Low Impact</v>
      </c>
    </row>
    <row r="553" spans="1:21" x14ac:dyDescent="0.2">
      <c r="A553" s="15">
        <v>13735</v>
      </c>
      <c r="B553" s="16" t="s">
        <v>21</v>
      </c>
      <c r="C553" s="17">
        <v>43241</v>
      </c>
      <c r="D553" s="16" t="s">
        <v>55</v>
      </c>
      <c r="E553" s="16">
        <v>36</v>
      </c>
      <c r="F553" s="16">
        <v>281.70999999999998</v>
      </c>
      <c r="G553" s="16">
        <v>0.02</v>
      </c>
      <c r="H553" s="16" t="s">
        <v>31</v>
      </c>
      <c r="I553" s="16">
        <v>117.38</v>
      </c>
      <c r="J553" s="16">
        <v>7.64</v>
      </c>
      <c r="K553" s="16">
        <v>1.39</v>
      </c>
      <c r="L553" s="16" t="s">
        <v>220</v>
      </c>
      <c r="M553" s="16" t="s">
        <v>54</v>
      </c>
      <c r="N553" s="16" t="s">
        <v>37</v>
      </c>
      <c r="O553" s="16" t="s">
        <v>27</v>
      </c>
      <c r="P553" s="16" t="s">
        <v>51</v>
      </c>
      <c r="Q553" s="16" t="s">
        <v>40</v>
      </c>
      <c r="R553" s="17">
        <v>43243</v>
      </c>
      <c r="S553" s="18">
        <f>SUM(F553/$A$907)</f>
        <v>1.6146633311619387E-4</v>
      </c>
      <c r="T553" s="1" t="str">
        <f>IF(Table1[[#This Row],[Returns]]="Y","Quality Checked","")</f>
        <v/>
      </c>
      <c r="U553" t="str">
        <f>VLOOKUP(Table1[[#This Row],[% Sales]],$B$914:$C$918,2)</f>
        <v>Low Impact</v>
      </c>
    </row>
    <row r="554" spans="1:21" x14ac:dyDescent="0.2">
      <c r="A554" s="15">
        <v>29287</v>
      </c>
      <c r="B554" s="16" t="s">
        <v>21</v>
      </c>
      <c r="C554" s="17">
        <v>43283</v>
      </c>
      <c r="D554" s="16" t="s">
        <v>35</v>
      </c>
      <c r="E554" s="16">
        <v>50</v>
      </c>
      <c r="F554" s="16">
        <v>281.39</v>
      </c>
      <c r="G554" s="16">
        <v>0.1</v>
      </c>
      <c r="H554" s="16" t="s">
        <v>31</v>
      </c>
      <c r="I554" s="16">
        <v>-106.4</v>
      </c>
      <c r="J554" s="16">
        <v>5.74</v>
      </c>
      <c r="K554" s="16">
        <v>5.01</v>
      </c>
      <c r="L554" s="16" t="s">
        <v>352</v>
      </c>
      <c r="M554" s="16" t="s">
        <v>166</v>
      </c>
      <c r="N554" s="16" t="s">
        <v>64</v>
      </c>
      <c r="O554" s="16" t="s">
        <v>27</v>
      </c>
      <c r="P554" s="16" t="s">
        <v>48</v>
      </c>
      <c r="Q554" s="16" t="s">
        <v>40</v>
      </c>
      <c r="R554" s="17">
        <v>43285</v>
      </c>
      <c r="S554" s="18">
        <f>SUM(F554/$A$907)</f>
        <v>1.6128292029237795E-4</v>
      </c>
      <c r="T554" s="1" t="str">
        <f>IF(Table1[[#This Row],[Returns]]="Y","Quality Checked","")</f>
        <v/>
      </c>
      <c r="U554" t="str">
        <f>VLOOKUP(Table1[[#This Row],[% Sales]],$B$914:$C$918,2)</f>
        <v>Low Impact</v>
      </c>
    </row>
    <row r="555" spans="1:21" x14ac:dyDescent="0.2">
      <c r="A555" s="15">
        <v>21286</v>
      </c>
      <c r="B555" s="16" t="s">
        <v>30</v>
      </c>
      <c r="C555" s="17">
        <v>43236</v>
      </c>
      <c r="D555" s="16" t="s">
        <v>49</v>
      </c>
      <c r="E555" s="16">
        <v>17</v>
      </c>
      <c r="F555" s="16">
        <v>280.39</v>
      </c>
      <c r="G555" s="16">
        <v>0.02</v>
      </c>
      <c r="H555" s="16" t="s">
        <v>23</v>
      </c>
      <c r="I555" s="16">
        <v>9.33</v>
      </c>
      <c r="J555" s="16">
        <v>14.42</v>
      </c>
      <c r="K555" s="16">
        <v>6.75</v>
      </c>
      <c r="L555" s="16" t="s">
        <v>91</v>
      </c>
      <c r="M555" s="16" t="s">
        <v>25</v>
      </c>
      <c r="N555" s="16" t="s">
        <v>45</v>
      </c>
      <c r="O555" s="16" t="s">
        <v>27</v>
      </c>
      <c r="P555" s="16" t="s">
        <v>46</v>
      </c>
      <c r="Q555" s="16" t="s">
        <v>74</v>
      </c>
      <c r="R555" s="17">
        <v>43237</v>
      </c>
      <c r="S555" s="18">
        <f>SUM(F555/$A$907)</f>
        <v>1.6070975521795321E-4</v>
      </c>
      <c r="T555" s="1" t="str">
        <f>IF(Table1[[#This Row],[Returns]]="Y","Quality Checked","")</f>
        <v>Quality Checked</v>
      </c>
      <c r="U555" t="str">
        <f>VLOOKUP(Table1[[#This Row],[% Sales]],$B$914:$C$918,2)</f>
        <v>Low Impact</v>
      </c>
    </row>
    <row r="556" spans="1:21" x14ac:dyDescent="0.2">
      <c r="A556" s="15">
        <v>21091</v>
      </c>
      <c r="B556" s="16" t="s">
        <v>21</v>
      </c>
      <c r="C556" s="17">
        <v>43446</v>
      </c>
      <c r="D556" s="16" t="s">
        <v>35</v>
      </c>
      <c r="E556" s="16">
        <v>32</v>
      </c>
      <c r="F556" s="16">
        <v>270.73</v>
      </c>
      <c r="G556" s="16">
        <v>0.1</v>
      </c>
      <c r="H556" s="16" t="s">
        <v>23</v>
      </c>
      <c r="I556" s="16">
        <v>-54.57</v>
      </c>
      <c r="J556" s="16">
        <v>8.8800000000000008</v>
      </c>
      <c r="K556" s="16">
        <v>6.28</v>
      </c>
      <c r="L556" s="16" t="s">
        <v>295</v>
      </c>
      <c r="M556" s="16" t="s">
        <v>54</v>
      </c>
      <c r="N556" s="16" t="s">
        <v>26</v>
      </c>
      <c r="O556" s="16" t="s">
        <v>27</v>
      </c>
      <c r="P556" s="16" t="s">
        <v>48</v>
      </c>
      <c r="Q556" s="16" t="s">
        <v>40</v>
      </c>
      <c r="R556" s="17">
        <v>43448</v>
      </c>
      <c r="S556" s="18">
        <f>SUM(F556/$A$907)</f>
        <v>1.5517298059901022E-4</v>
      </c>
      <c r="T556" s="1" t="str">
        <f>IF(Table1[[#This Row],[Returns]]="Y","Quality Checked","")</f>
        <v/>
      </c>
      <c r="U556" t="str">
        <f>VLOOKUP(Table1[[#This Row],[% Sales]],$B$914:$C$918,2)</f>
        <v>Low Impact</v>
      </c>
    </row>
    <row r="557" spans="1:21" x14ac:dyDescent="0.2">
      <c r="A557" s="15">
        <v>224</v>
      </c>
      <c r="B557" s="16" t="s">
        <v>21</v>
      </c>
      <c r="C557" s="17">
        <v>43268</v>
      </c>
      <c r="D557" s="16" t="s">
        <v>22</v>
      </c>
      <c r="E557" s="16">
        <v>44</v>
      </c>
      <c r="F557" s="16">
        <v>267.85000000000002</v>
      </c>
      <c r="G557" s="16">
        <v>0.04</v>
      </c>
      <c r="H557" s="16" t="s">
        <v>31</v>
      </c>
      <c r="I557" s="16">
        <v>-65.430000000000007</v>
      </c>
      <c r="J557" s="16">
        <v>5.98</v>
      </c>
      <c r="K557" s="16">
        <v>5.15</v>
      </c>
      <c r="L557" s="16" t="s">
        <v>41</v>
      </c>
      <c r="M557" s="16" t="s">
        <v>25</v>
      </c>
      <c r="N557" s="16" t="s">
        <v>26</v>
      </c>
      <c r="O557" s="16" t="s">
        <v>27</v>
      </c>
      <c r="P557" s="16" t="s">
        <v>42</v>
      </c>
      <c r="Q557" s="16" t="s">
        <v>40</v>
      </c>
      <c r="R557" s="17">
        <v>43269</v>
      </c>
      <c r="S557" s="18">
        <f>SUM(F557/$A$907)</f>
        <v>1.5352226518466696E-4</v>
      </c>
      <c r="T557" s="1" t="str">
        <f>IF(Table1[[#This Row],[Returns]]="Y","Quality Checked","")</f>
        <v/>
      </c>
      <c r="U557" t="str">
        <f>VLOOKUP(Table1[[#This Row],[% Sales]],$B$914:$C$918,2)</f>
        <v>Low Impact</v>
      </c>
    </row>
    <row r="558" spans="1:21" x14ac:dyDescent="0.2">
      <c r="A558" s="15">
        <v>19232</v>
      </c>
      <c r="B558" s="16" t="s">
        <v>21</v>
      </c>
      <c r="C558" s="17">
        <v>43293</v>
      </c>
      <c r="D558" s="16" t="s">
        <v>52</v>
      </c>
      <c r="E558" s="16">
        <v>43</v>
      </c>
      <c r="F558" s="16">
        <v>265.38</v>
      </c>
      <c r="G558" s="16">
        <v>0.04</v>
      </c>
      <c r="H558" s="16" t="s">
        <v>31</v>
      </c>
      <c r="I558" s="16">
        <v>-107.59</v>
      </c>
      <c r="J558" s="16">
        <v>6.24</v>
      </c>
      <c r="K558" s="16">
        <v>5.22</v>
      </c>
      <c r="L558" s="16" t="s">
        <v>278</v>
      </c>
      <c r="M558" s="16" t="s">
        <v>25</v>
      </c>
      <c r="N558" s="16" t="s">
        <v>45</v>
      </c>
      <c r="O558" s="16" t="s">
        <v>32</v>
      </c>
      <c r="P558" s="16" t="s">
        <v>33</v>
      </c>
      <c r="Q558" s="16" t="s">
        <v>40</v>
      </c>
      <c r="R558" s="17">
        <v>43298</v>
      </c>
      <c r="S558" s="18">
        <f>SUM(F558/$A$907)</f>
        <v>1.5210654745083783E-4</v>
      </c>
      <c r="T558" s="1" t="str">
        <f>IF(Table1[[#This Row],[Returns]]="Y","Quality Checked","")</f>
        <v/>
      </c>
      <c r="U558" t="str">
        <f>VLOOKUP(Table1[[#This Row],[% Sales]],$B$914:$C$918,2)</f>
        <v>Low Impact</v>
      </c>
    </row>
    <row r="559" spans="1:21" x14ac:dyDescent="0.2">
      <c r="A559" s="15">
        <v>42242</v>
      </c>
      <c r="B559" s="16" t="s">
        <v>21</v>
      </c>
      <c r="C559" s="17">
        <v>43191</v>
      </c>
      <c r="D559" s="16" t="s">
        <v>22</v>
      </c>
      <c r="E559" s="16">
        <v>23</v>
      </c>
      <c r="F559" s="16">
        <v>265.31</v>
      </c>
      <c r="G559" s="16">
        <v>0.09</v>
      </c>
      <c r="H559" s="16" t="s">
        <v>23</v>
      </c>
      <c r="I559" s="16">
        <v>-33.19</v>
      </c>
      <c r="J559" s="16">
        <v>11.5</v>
      </c>
      <c r="K559" s="16">
        <v>7.19</v>
      </c>
      <c r="L559" s="16" t="s">
        <v>240</v>
      </c>
      <c r="M559" s="16" t="s">
        <v>54</v>
      </c>
      <c r="N559" s="16" t="s">
        <v>26</v>
      </c>
      <c r="O559" s="16" t="s">
        <v>27</v>
      </c>
      <c r="P559" s="16" t="s">
        <v>48</v>
      </c>
      <c r="Q559" s="16" t="s">
        <v>40</v>
      </c>
      <c r="R559" s="17">
        <v>43192</v>
      </c>
      <c r="S559" s="18">
        <f>SUM(F559/$A$907)</f>
        <v>1.5206642589562811E-4</v>
      </c>
      <c r="T559" s="1" t="str">
        <f>IF(Table1[[#This Row],[Returns]]="Y","Quality Checked","")</f>
        <v/>
      </c>
      <c r="U559" t="str">
        <f>VLOOKUP(Table1[[#This Row],[% Sales]],$B$914:$C$918,2)</f>
        <v>Low Impact</v>
      </c>
    </row>
    <row r="560" spans="1:21" x14ac:dyDescent="0.2">
      <c r="A560" s="15">
        <v>33797</v>
      </c>
      <c r="B560" s="16" t="s">
        <v>21</v>
      </c>
      <c r="C560" s="17">
        <v>43111</v>
      </c>
      <c r="D560" s="16" t="s">
        <v>22</v>
      </c>
      <c r="E560" s="16">
        <v>18</v>
      </c>
      <c r="F560" s="16">
        <v>262.94</v>
      </c>
      <c r="G560" s="16">
        <v>0.06</v>
      </c>
      <c r="H560" s="16" t="s">
        <v>31</v>
      </c>
      <c r="I560" s="16">
        <v>-22.37</v>
      </c>
      <c r="J560" s="16">
        <v>14.42</v>
      </c>
      <c r="K560" s="16">
        <v>6.75</v>
      </c>
      <c r="L560" s="16" t="s">
        <v>98</v>
      </c>
      <c r="M560" s="16" t="s">
        <v>63</v>
      </c>
      <c r="N560" s="16" t="s">
        <v>45</v>
      </c>
      <c r="O560" s="16" t="s">
        <v>27</v>
      </c>
      <c r="P560" s="16" t="s">
        <v>46</v>
      </c>
      <c r="Q560" s="16" t="s">
        <v>74</v>
      </c>
      <c r="R560" s="17">
        <v>43112</v>
      </c>
      <c r="S560" s="18">
        <f>SUM(F560/$A$907)</f>
        <v>1.5070802466924147E-4</v>
      </c>
      <c r="T560" s="1" t="str">
        <f>IF(Table1[[#This Row],[Returns]]="Y","Quality Checked","")</f>
        <v/>
      </c>
      <c r="U560" t="str">
        <f>VLOOKUP(Table1[[#This Row],[% Sales]],$B$914:$C$918,2)</f>
        <v>Low Impact</v>
      </c>
    </row>
    <row r="561" spans="1:21" x14ac:dyDescent="0.2">
      <c r="A561" s="15">
        <v>10658</v>
      </c>
      <c r="B561" s="16" t="s">
        <v>21</v>
      </c>
      <c r="C561" s="17">
        <v>43339</v>
      </c>
      <c r="D561" s="16" t="s">
        <v>52</v>
      </c>
      <c r="E561" s="16">
        <v>31</v>
      </c>
      <c r="F561" s="16">
        <v>262.54000000000002</v>
      </c>
      <c r="G561" s="16">
        <v>0.04</v>
      </c>
      <c r="H561" s="16" t="s">
        <v>31</v>
      </c>
      <c r="I561" s="16">
        <v>29.24</v>
      </c>
      <c r="J561" s="16">
        <v>8.5</v>
      </c>
      <c r="K561" s="16">
        <v>1.99</v>
      </c>
      <c r="L561" s="16" t="s">
        <v>188</v>
      </c>
      <c r="M561" s="16" t="s">
        <v>25</v>
      </c>
      <c r="N561" s="16" t="s">
        <v>64</v>
      </c>
      <c r="O561" s="16" t="s">
        <v>38</v>
      </c>
      <c r="P561" s="16" t="s">
        <v>89</v>
      </c>
      <c r="Q561" s="16" t="s">
        <v>34</v>
      </c>
      <c r="R561" s="17">
        <v>43343</v>
      </c>
      <c r="S561" s="18">
        <f>SUM(F561/$A$907)</f>
        <v>1.5047875863947159E-4</v>
      </c>
      <c r="T561" s="1" t="str">
        <f>IF(Table1[[#This Row],[Returns]]="Y","Quality Checked","")</f>
        <v/>
      </c>
      <c r="U561" t="str">
        <f>VLOOKUP(Table1[[#This Row],[% Sales]],$B$914:$C$918,2)</f>
        <v>Low Impact</v>
      </c>
    </row>
    <row r="562" spans="1:21" x14ac:dyDescent="0.2">
      <c r="A562" s="15">
        <v>44002</v>
      </c>
      <c r="B562" s="16" t="s">
        <v>21</v>
      </c>
      <c r="C562" s="17">
        <v>43138</v>
      </c>
      <c r="D562" s="16" t="s">
        <v>55</v>
      </c>
      <c r="E562" s="16">
        <v>14</v>
      </c>
      <c r="F562" s="16">
        <v>261.85000000000002</v>
      </c>
      <c r="G562" s="16">
        <v>0.03</v>
      </c>
      <c r="H562" s="16" t="s">
        <v>31</v>
      </c>
      <c r="I562" s="16">
        <v>-52.33</v>
      </c>
      <c r="J562" s="16">
        <v>17.7</v>
      </c>
      <c r="K562" s="16">
        <v>9.4700000000000006</v>
      </c>
      <c r="L562" s="16" t="s">
        <v>270</v>
      </c>
      <c r="M562" s="16" t="s">
        <v>25</v>
      </c>
      <c r="N562" s="16" t="s">
        <v>26</v>
      </c>
      <c r="O562" s="16" t="s">
        <v>27</v>
      </c>
      <c r="P562" s="16" t="s">
        <v>43</v>
      </c>
      <c r="Q562" s="16" t="s">
        <v>40</v>
      </c>
      <c r="R562" s="17">
        <v>43138</v>
      </c>
      <c r="S562" s="18">
        <f>SUM(F562/$A$907)</f>
        <v>1.5008327473811851E-4</v>
      </c>
      <c r="T562" s="1" t="str">
        <f>IF(Table1[[#This Row],[Returns]]="Y","Quality Checked","")</f>
        <v/>
      </c>
      <c r="U562" t="str">
        <f>VLOOKUP(Table1[[#This Row],[% Sales]],$B$914:$C$918,2)</f>
        <v>Low Impact</v>
      </c>
    </row>
    <row r="563" spans="1:21" x14ac:dyDescent="0.2">
      <c r="A563" s="15">
        <v>7364</v>
      </c>
      <c r="B563" s="16" t="s">
        <v>30</v>
      </c>
      <c r="C563" s="17">
        <v>43228</v>
      </c>
      <c r="D563" s="16" t="s">
        <v>35</v>
      </c>
      <c r="E563" s="16">
        <v>15</v>
      </c>
      <c r="F563" s="16">
        <v>260.39</v>
      </c>
      <c r="G563" s="16">
        <v>0.09</v>
      </c>
      <c r="H563" s="16" t="s">
        <v>31</v>
      </c>
      <c r="I563" s="16">
        <v>-48.57</v>
      </c>
      <c r="J563" s="16">
        <v>16.98</v>
      </c>
      <c r="K563" s="16">
        <v>12.39</v>
      </c>
      <c r="L563" s="16" t="s">
        <v>140</v>
      </c>
      <c r="M563" s="16" t="s">
        <v>25</v>
      </c>
      <c r="N563" s="16" t="s">
        <v>26</v>
      </c>
      <c r="O563" s="16" t="s">
        <v>27</v>
      </c>
      <c r="P563" s="16" t="s">
        <v>51</v>
      </c>
      <c r="Q563" s="16" t="s">
        <v>40</v>
      </c>
      <c r="R563" s="17">
        <v>43230</v>
      </c>
      <c r="S563" s="18">
        <f>SUM(F563/$A$907)</f>
        <v>1.4924645372945837E-4</v>
      </c>
      <c r="T563" s="1" t="str">
        <f>IF(Table1[[#This Row],[Returns]]="Y","Quality Checked","")</f>
        <v>Quality Checked</v>
      </c>
      <c r="U563" t="str">
        <f>VLOOKUP(Table1[[#This Row],[% Sales]],$B$914:$C$918,2)</f>
        <v>Low Impact</v>
      </c>
    </row>
    <row r="564" spans="1:21" x14ac:dyDescent="0.2">
      <c r="A564" s="15">
        <v>3585</v>
      </c>
      <c r="B564" s="16" t="s">
        <v>21</v>
      </c>
      <c r="C564" s="17">
        <v>43426</v>
      </c>
      <c r="D564" s="16" t="s">
        <v>35</v>
      </c>
      <c r="E564" s="16">
        <v>27</v>
      </c>
      <c r="F564" s="16">
        <v>259.72000000000003</v>
      </c>
      <c r="G564" s="16">
        <v>7.0000000000000007E-2</v>
      </c>
      <c r="H564" s="16" t="s">
        <v>31</v>
      </c>
      <c r="I564" s="16">
        <v>78.05</v>
      </c>
      <c r="J564" s="16">
        <v>10.06</v>
      </c>
      <c r="K564" s="16">
        <v>2.06</v>
      </c>
      <c r="L564" s="16" t="s">
        <v>103</v>
      </c>
      <c r="M564" s="16" t="s">
        <v>54</v>
      </c>
      <c r="N564" s="16" t="s">
        <v>26</v>
      </c>
      <c r="O564" s="16" t="s">
        <v>27</v>
      </c>
      <c r="P564" s="16" t="s">
        <v>42</v>
      </c>
      <c r="Q564" s="16" t="s">
        <v>29</v>
      </c>
      <c r="R564" s="17">
        <v>43426</v>
      </c>
      <c r="S564" s="18">
        <f>SUM(F564/$A$907)</f>
        <v>1.4886243312959384E-4</v>
      </c>
      <c r="T564" s="1" t="str">
        <f>IF(Table1[[#This Row],[Returns]]="Y","Quality Checked","")</f>
        <v/>
      </c>
      <c r="U564" t="str">
        <f>VLOOKUP(Table1[[#This Row],[% Sales]],$B$914:$C$918,2)</f>
        <v>Low Impact</v>
      </c>
    </row>
    <row r="565" spans="1:21" x14ac:dyDescent="0.2">
      <c r="A565" s="15">
        <v>25953</v>
      </c>
      <c r="B565" s="16" t="s">
        <v>21</v>
      </c>
      <c r="C565" s="17">
        <v>43370</v>
      </c>
      <c r="D565" s="16" t="s">
        <v>49</v>
      </c>
      <c r="E565" s="16">
        <v>27</v>
      </c>
      <c r="F565" s="16">
        <v>258.54000000000002</v>
      </c>
      <c r="G565" s="16">
        <v>0.1</v>
      </c>
      <c r="H565" s="16" t="s">
        <v>31</v>
      </c>
      <c r="I565" s="16">
        <v>-16.3</v>
      </c>
      <c r="J565" s="16">
        <v>9.85</v>
      </c>
      <c r="K565" s="16">
        <v>4.82</v>
      </c>
      <c r="L565" s="16" t="s">
        <v>260</v>
      </c>
      <c r="M565" s="16" t="s">
        <v>25</v>
      </c>
      <c r="N565" s="16" t="s">
        <v>26</v>
      </c>
      <c r="O565" s="16" t="s">
        <v>27</v>
      </c>
      <c r="P565" s="16" t="s">
        <v>28</v>
      </c>
      <c r="Q565" s="16" t="s">
        <v>29</v>
      </c>
      <c r="R565" s="17">
        <v>43371</v>
      </c>
      <c r="S565" s="18">
        <f>SUM(F565/$A$907)</f>
        <v>1.4818609834177263E-4</v>
      </c>
      <c r="T565" s="1" t="str">
        <f>IF(Table1[[#This Row],[Returns]]="Y","Quality Checked","")</f>
        <v/>
      </c>
      <c r="U565" t="str">
        <f>VLOOKUP(Table1[[#This Row],[% Sales]],$B$914:$C$918,2)</f>
        <v>Low Impact</v>
      </c>
    </row>
    <row r="566" spans="1:21" x14ac:dyDescent="0.2">
      <c r="A566" s="15">
        <v>15270</v>
      </c>
      <c r="B566" s="16" t="s">
        <v>21</v>
      </c>
      <c r="C566" s="17">
        <v>43131</v>
      </c>
      <c r="D566" s="16" t="s">
        <v>22</v>
      </c>
      <c r="E566" s="16">
        <v>36</v>
      </c>
      <c r="F566" s="16">
        <v>257.91000000000003</v>
      </c>
      <c r="G566" s="16">
        <v>0.12</v>
      </c>
      <c r="H566" s="16" t="s">
        <v>31</v>
      </c>
      <c r="I566" s="16">
        <v>90.86</v>
      </c>
      <c r="J566" s="16">
        <v>6.98</v>
      </c>
      <c r="K566" s="16">
        <v>1.6</v>
      </c>
      <c r="L566" s="16" t="s">
        <v>241</v>
      </c>
      <c r="M566" s="16" t="s">
        <v>25</v>
      </c>
      <c r="N566" s="16" t="s">
        <v>26</v>
      </c>
      <c r="O566" s="16" t="s">
        <v>27</v>
      </c>
      <c r="P566" s="16" t="s">
        <v>42</v>
      </c>
      <c r="Q566" s="16" t="s">
        <v>29</v>
      </c>
      <c r="R566" s="17">
        <v>43133</v>
      </c>
      <c r="S566" s="18">
        <f>SUM(F566/$A$907)</f>
        <v>1.4782500434488505E-4</v>
      </c>
      <c r="T566" s="1" t="str">
        <f>IF(Table1[[#This Row],[Returns]]="Y","Quality Checked","")</f>
        <v/>
      </c>
      <c r="U566" t="str">
        <f>VLOOKUP(Table1[[#This Row],[% Sales]],$B$914:$C$918,2)</f>
        <v>Low Impact</v>
      </c>
    </row>
    <row r="567" spans="1:21" x14ac:dyDescent="0.2">
      <c r="A567" s="15">
        <v>42631</v>
      </c>
      <c r="B567" s="16" t="s">
        <v>21</v>
      </c>
      <c r="C567" s="17">
        <v>43229</v>
      </c>
      <c r="D567" s="16" t="s">
        <v>35</v>
      </c>
      <c r="E567" s="16">
        <v>41</v>
      </c>
      <c r="F567" s="16">
        <v>257.66000000000003</v>
      </c>
      <c r="G567" s="16">
        <v>0.05</v>
      </c>
      <c r="H567" s="16" t="s">
        <v>31</v>
      </c>
      <c r="I567" s="16">
        <v>-69.23</v>
      </c>
      <c r="J567" s="16">
        <v>6.48</v>
      </c>
      <c r="K567" s="16">
        <v>2.74</v>
      </c>
      <c r="L567" s="16" t="s">
        <v>345</v>
      </c>
      <c r="M567" s="16" t="s">
        <v>25</v>
      </c>
      <c r="N567" s="16" t="s">
        <v>26</v>
      </c>
      <c r="O567" s="16" t="s">
        <v>38</v>
      </c>
      <c r="P567" s="16" t="s">
        <v>89</v>
      </c>
      <c r="Q567" s="16" t="s">
        <v>34</v>
      </c>
      <c r="R567" s="17">
        <v>43229</v>
      </c>
      <c r="S567" s="18">
        <f>SUM(F567/$A$907)</f>
        <v>1.4768171307627886E-4</v>
      </c>
      <c r="T567" s="1" t="str">
        <f>IF(Table1[[#This Row],[Returns]]="Y","Quality Checked","")</f>
        <v/>
      </c>
      <c r="U567" t="str">
        <f>VLOOKUP(Table1[[#This Row],[% Sales]],$B$914:$C$918,2)</f>
        <v>Low Impact</v>
      </c>
    </row>
    <row r="568" spans="1:21" x14ac:dyDescent="0.2">
      <c r="A568" s="15">
        <v>25601</v>
      </c>
      <c r="B568" s="16" t="s">
        <v>21</v>
      </c>
      <c r="C568" s="17">
        <v>43105</v>
      </c>
      <c r="D568" s="16" t="s">
        <v>55</v>
      </c>
      <c r="E568" s="16">
        <v>43</v>
      </c>
      <c r="F568" s="16">
        <v>257.41000000000003</v>
      </c>
      <c r="G568" s="16">
        <v>0.09</v>
      </c>
      <c r="H568" s="16" t="s">
        <v>31</v>
      </c>
      <c r="I568" s="16">
        <v>-131.08000000000001</v>
      </c>
      <c r="J568" s="16">
        <v>5.98</v>
      </c>
      <c r="K568" s="16">
        <v>4.6900000000000004</v>
      </c>
      <c r="L568" s="16" t="s">
        <v>331</v>
      </c>
      <c r="M568" s="16" t="s">
        <v>25</v>
      </c>
      <c r="N568" s="16" t="s">
        <v>26</v>
      </c>
      <c r="O568" s="16" t="s">
        <v>27</v>
      </c>
      <c r="P568" s="16" t="s">
        <v>43</v>
      </c>
      <c r="Q568" s="16" t="s">
        <v>40</v>
      </c>
      <c r="R568" s="17">
        <v>43106</v>
      </c>
      <c r="S568" s="18">
        <f>SUM(F568/$A$907)</f>
        <v>1.4753842180767268E-4</v>
      </c>
      <c r="T568" s="1" t="str">
        <f>IF(Table1[[#This Row],[Returns]]="Y","Quality Checked","")</f>
        <v/>
      </c>
      <c r="U568" t="str">
        <f>VLOOKUP(Table1[[#This Row],[% Sales]],$B$914:$C$918,2)</f>
        <v>Low Impact</v>
      </c>
    </row>
    <row r="569" spans="1:21" x14ac:dyDescent="0.2">
      <c r="A569" s="15">
        <v>13408</v>
      </c>
      <c r="B569" s="16" t="s">
        <v>21</v>
      </c>
      <c r="C569" s="17">
        <v>43145</v>
      </c>
      <c r="D569" s="16" t="s">
        <v>52</v>
      </c>
      <c r="E569" s="16">
        <v>4</v>
      </c>
      <c r="F569" s="16">
        <v>256.77</v>
      </c>
      <c r="G569" s="16">
        <v>0.04</v>
      </c>
      <c r="H569" s="16" t="s">
        <v>31</v>
      </c>
      <c r="I569" s="16">
        <v>173.89</v>
      </c>
      <c r="J569" s="16">
        <v>60.65</v>
      </c>
      <c r="K569" s="16">
        <v>12.23</v>
      </c>
      <c r="L569" s="16" t="s">
        <v>205</v>
      </c>
      <c r="M569" s="16" t="s">
        <v>54</v>
      </c>
      <c r="N569" s="16" t="s">
        <v>37</v>
      </c>
      <c r="O569" s="16" t="s">
        <v>32</v>
      </c>
      <c r="P569" s="16" t="s">
        <v>33</v>
      </c>
      <c r="Q569" s="16" t="s">
        <v>74</v>
      </c>
      <c r="R569" s="17">
        <v>43147</v>
      </c>
      <c r="S569" s="18">
        <f>SUM(F569/$A$907)</f>
        <v>1.471715961600408E-4</v>
      </c>
      <c r="T569" s="1" t="str">
        <f>IF(Table1[[#This Row],[Returns]]="Y","Quality Checked","")</f>
        <v/>
      </c>
      <c r="U569" t="str">
        <f>VLOOKUP(Table1[[#This Row],[% Sales]],$B$914:$C$918,2)</f>
        <v>Low Impact</v>
      </c>
    </row>
    <row r="570" spans="1:21" x14ac:dyDescent="0.2">
      <c r="A570" s="15">
        <v>19078</v>
      </c>
      <c r="B570" s="16" t="s">
        <v>30</v>
      </c>
      <c r="C570" s="17">
        <v>43308</v>
      </c>
      <c r="D570" s="16" t="s">
        <v>49</v>
      </c>
      <c r="E570" s="16">
        <v>21</v>
      </c>
      <c r="F570" s="16">
        <v>256.12</v>
      </c>
      <c r="G570" s="16">
        <v>0.03</v>
      </c>
      <c r="H570" s="16" t="s">
        <v>31</v>
      </c>
      <c r="I570" s="16">
        <v>-18.190000000000001</v>
      </c>
      <c r="J570" s="16">
        <v>11.97</v>
      </c>
      <c r="K570" s="16">
        <v>4.9800000000000004</v>
      </c>
      <c r="L570" s="16" t="s">
        <v>275</v>
      </c>
      <c r="M570" s="16" t="s">
        <v>166</v>
      </c>
      <c r="N570" s="16" t="s">
        <v>26</v>
      </c>
      <c r="O570" s="16" t="s">
        <v>27</v>
      </c>
      <c r="P570" s="16" t="s">
        <v>46</v>
      </c>
      <c r="Q570" s="16" t="s">
        <v>40</v>
      </c>
      <c r="R570" s="17">
        <v>43309</v>
      </c>
      <c r="S570" s="18">
        <f>SUM(F570/$A$907)</f>
        <v>1.4679903886166473E-4</v>
      </c>
      <c r="T570" s="1" t="str">
        <f>IF(Table1[[#This Row],[Returns]]="Y","Quality Checked","")</f>
        <v>Quality Checked</v>
      </c>
      <c r="U570" t="str">
        <f>VLOOKUP(Table1[[#This Row],[% Sales]],$B$914:$C$918,2)</f>
        <v>Low Impact</v>
      </c>
    </row>
    <row r="571" spans="1:21" x14ac:dyDescent="0.2">
      <c r="A571" s="15">
        <v>41216</v>
      </c>
      <c r="B571" s="16" t="s">
        <v>21</v>
      </c>
      <c r="C571" s="17">
        <v>43282</v>
      </c>
      <c r="D571" s="16" t="s">
        <v>22</v>
      </c>
      <c r="E571" s="16">
        <v>8</v>
      </c>
      <c r="F571" s="16">
        <v>253.26</v>
      </c>
      <c r="G571" s="16">
        <v>0.02</v>
      </c>
      <c r="H571" s="16" t="s">
        <v>31</v>
      </c>
      <c r="I571" s="16">
        <v>49.66</v>
      </c>
      <c r="J571" s="16">
        <v>29.17</v>
      </c>
      <c r="K571" s="16">
        <v>6.27</v>
      </c>
      <c r="L571" s="16" t="s">
        <v>406</v>
      </c>
      <c r="M571" s="16" t="s">
        <v>25</v>
      </c>
      <c r="N571" s="16" t="s">
        <v>37</v>
      </c>
      <c r="O571" s="16" t="s">
        <v>27</v>
      </c>
      <c r="P571" s="16" t="s">
        <v>48</v>
      </c>
      <c r="Q571" s="16" t="s">
        <v>40</v>
      </c>
      <c r="R571" s="17">
        <v>43283</v>
      </c>
      <c r="S571" s="18">
        <f>SUM(F571/$A$907)</f>
        <v>1.4515978674880996E-4</v>
      </c>
      <c r="T571" s="1" t="str">
        <f>IF(Table1[[#This Row],[Returns]]="Y","Quality Checked","")</f>
        <v/>
      </c>
      <c r="U571" t="str">
        <f>VLOOKUP(Table1[[#This Row],[% Sales]],$B$914:$C$918,2)</f>
        <v>Low Impact</v>
      </c>
    </row>
    <row r="572" spans="1:21" x14ac:dyDescent="0.2">
      <c r="A572" s="15">
        <v>16451</v>
      </c>
      <c r="B572" s="16" t="s">
        <v>21</v>
      </c>
      <c r="C572" s="17">
        <v>43303</v>
      </c>
      <c r="D572" s="16" t="s">
        <v>22</v>
      </c>
      <c r="E572" s="16">
        <v>9</v>
      </c>
      <c r="F572" s="16">
        <v>252.79</v>
      </c>
      <c r="G572" s="16">
        <v>0.09</v>
      </c>
      <c r="H572" s="16" t="s">
        <v>31</v>
      </c>
      <c r="I572" s="16">
        <v>58.23</v>
      </c>
      <c r="J572" s="16">
        <v>30.56</v>
      </c>
      <c r="K572" s="16">
        <v>2.99</v>
      </c>
      <c r="L572" s="16" t="s">
        <v>184</v>
      </c>
      <c r="M572" s="16" t="s">
        <v>166</v>
      </c>
      <c r="N572" s="16" t="s">
        <v>26</v>
      </c>
      <c r="O572" s="16" t="s">
        <v>27</v>
      </c>
      <c r="P572" s="16" t="s">
        <v>48</v>
      </c>
      <c r="Q572" s="16" t="s">
        <v>40</v>
      </c>
      <c r="R572" s="17">
        <v>43304</v>
      </c>
      <c r="S572" s="18">
        <f>SUM(F572/$A$907)</f>
        <v>1.4489039916383036E-4</v>
      </c>
      <c r="T572" s="1" t="str">
        <f>IF(Table1[[#This Row],[Returns]]="Y","Quality Checked","")</f>
        <v/>
      </c>
      <c r="U572" t="str">
        <f>VLOOKUP(Table1[[#This Row],[% Sales]],$B$914:$C$918,2)</f>
        <v>Low Impact</v>
      </c>
    </row>
    <row r="573" spans="1:21" x14ac:dyDescent="0.2">
      <c r="A573" s="15">
        <v>25831</v>
      </c>
      <c r="B573" s="16" t="s">
        <v>21</v>
      </c>
      <c r="C573" s="17">
        <v>43357</v>
      </c>
      <c r="D573" s="16" t="s">
        <v>55</v>
      </c>
      <c r="E573" s="16">
        <v>6</v>
      </c>
      <c r="F573" s="16">
        <v>250.376</v>
      </c>
      <c r="G573" s="16">
        <v>0.01</v>
      </c>
      <c r="H573" s="16" t="s">
        <v>31</v>
      </c>
      <c r="I573" s="16">
        <v>-131.85</v>
      </c>
      <c r="J573" s="16">
        <v>45.99</v>
      </c>
      <c r="K573" s="16">
        <v>4.99</v>
      </c>
      <c r="L573" s="16" t="s">
        <v>231</v>
      </c>
      <c r="M573" s="16" t="s">
        <v>25</v>
      </c>
      <c r="N573" s="16" t="s">
        <v>37</v>
      </c>
      <c r="O573" s="16" t="s">
        <v>38</v>
      </c>
      <c r="P573" s="16" t="s">
        <v>39</v>
      </c>
      <c r="Q573" s="16" t="s">
        <v>40</v>
      </c>
      <c r="R573" s="17">
        <v>43359</v>
      </c>
      <c r="S573" s="18">
        <f>SUM(F573/$A$907)</f>
        <v>1.4350677867416901E-4</v>
      </c>
      <c r="T573" s="1" t="str">
        <f>IF(Table1[[#This Row],[Returns]]="Y","Quality Checked","")</f>
        <v/>
      </c>
      <c r="U573" t="str">
        <f>VLOOKUP(Table1[[#This Row],[% Sales]],$B$914:$C$918,2)</f>
        <v>Low Impact</v>
      </c>
    </row>
    <row r="574" spans="1:21" x14ac:dyDescent="0.2">
      <c r="A574" s="15">
        <v>28259</v>
      </c>
      <c r="B574" s="16" t="s">
        <v>21</v>
      </c>
      <c r="C574" s="17">
        <v>43408</v>
      </c>
      <c r="D574" s="16" t="s">
        <v>35</v>
      </c>
      <c r="E574" s="16">
        <v>22</v>
      </c>
      <c r="F574" s="16">
        <v>249.24</v>
      </c>
      <c r="G574" s="16">
        <v>0.06</v>
      </c>
      <c r="H574" s="16" t="s">
        <v>31</v>
      </c>
      <c r="I574" s="16">
        <v>-92.1</v>
      </c>
      <c r="J574" s="16">
        <v>10.97</v>
      </c>
      <c r="K574" s="16">
        <v>6.5</v>
      </c>
      <c r="L574" s="16" t="s">
        <v>298</v>
      </c>
      <c r="M574" s="16" t="s">
        <v>25</v>
      </c>
      <c r="N574" s="16" t="s">
        <v>64</v>
      </c>
      <c r="O574" s="16" t="s">
        <v>38</v>
      </c>
      <c r="P574" s="16" t="s">
        <v>89</v>
      </c>
      <c r="Q574" s="16" t="s">
        <v>40</v>
      </c>
      <c r="R574" s="17">
        <v>43410</v>
      </c>
      <c r="S574" s="18">
        <f>SUM(F574/$A$907)</f>
        <v>1.4285566314962251E-4</v>
      </c>
      <c r="T574" s="1" t="str">
        <f>IF(Table1[[#This Row],[Returns]]="Y","Quality Checked","")</f>
        <v/>
      </c>
      <c r="U574" t="str">
        <f>VLOOKUP(Table1[[#This Row],[% Sales]],$B$914:$C$918,2)</f>
        <v>Low Impact</v>
      </c>
    </row>
    <row r="575" spans="1:21" x14ac:dyDescent="0.2">
      <c r="A575" s="15">
        <v>31781</v>
      </c>
      <c r="B575" s="16" t="s">
        <v>21</v>
      </c>
      <c r="C575" s="17">
        <v>43116</v>
      </c>
      <c r="D575" s="16" t="s">
        <v>55</v>
      </c>
      <c r="E575" s="16">
        <v>46</v>
      </c>
      <c r="F575" s="16">
        <v>249.02</v>
      </c>
      <c r="G575" s="16">
        <v>0.1</v>
      </c>
      <c r="H575" s="16" t="s">
        <v>31</v>
      </c>
      <c r="I575" s="16">
        <v>-282.61</v>
      </c>
      <c r="J575" s="16">
        <v>5.81</v>
      </c>
      <c r="K575" s="16">
        <v>8.49</v>
      </c>
      <c r="L575" s="16" t="s">
        <v>165</v>
      </c>
      <c r="M575" s="16" t="s">
        <v>166</v>
      </c>
      <c r="N575" s="16" t="s">
        <v>26</v>
      </c>
      <c r="O575" s="16" t="s">
        <v>27</v>
      </c>
      <c r="P575" s="16" t="s">
        <v>48</v>
      </c>
      <c r="Q575" s="16" t="s">
        <v>40</v>
      </c>
      <c r="R575" s="17">
        <v>43117</v>
      </c>
      <c r="S575" s="18">
        <f>SUM(F575/$A$907)</f>
        <v>1.4272956683324909E-4</v>
      </c>
      <c r="T575" s="1" t="str">
        <f>IF(Table1[[#This Row],[Returns]]="Y","Quality Checked","")</f>
        <v/>
      </c>
      <c r="U575" t="str">
        <f>VLOOKUP(Table1[[#This Row],[% Sales]],$B$914:$C$918,2)</f>
        <v>Low Impact</v>
      </c>
    </row>
    <row r="576" spans="1:21" x14ac:dyDescent="0.2">
      <c r="A576" s="15">
        <v>2756</v>
      </c>
      <c r="B576" s="16" t="s">
        <v>21</v>
      </c>
      <c r="C576" s="17">
        <v>43207</v>
      </c>
      <c r="D576" s="16" t="s">
        <v>49</v>
      </c>
      <c r="E576" s="16">
        <v>42</v>
      </c>
      <c r="F576" s="16">
        <v>248.54</v>
      </c>
      <c r="G576" s="16">
        <v>7.0000000000000007E-2</v>
      </c>
      <c r="H576" s="16" t="s">
        <v>31</v>
      </c>
      <c r="I576" s="16">
        <v>111.75</v>
      </c>
      <c r="J576" s="16">
        <v>6.3</v>
      </c>
      <c r="K576" s="16">
        <v>0.5</v>
      </c>
      <c r="L576" s="16" t="s">
        <v>91</v>
      </c>
      <c r="M576" s="16" t="s">
        <v>25</v>
      </c>
      <c r="N576" s="16" t="s">
        <v>45</v>
      </c>
      <c r="O576" s="16" t="s">
        <v>27</v>
      </c>
      <c r="P576" s="16" t="s">
        <v>61</v>
      </c>
      <c r="Q576" s="16" t="s">
        <v>40</v>
      </c>
      <c r="R576" s="17">
        <v>43207</v>
      </c>
      <c r="S576" s="18">
        <f>SUM(F576/$A$907)</f>
        <v>1.4245444759752518E-4</v>
      </c>
      <c r="T576" s="1" t="str">
        <f>IF(Table1[[#This Row],[Returns]]="Y","Quality Checked","")</f>
        <v/>
      </c>
      <c r="U576" t="str">
        <f>VLOOKUP(Table1[[#This Row],[% Sales]],$B$914:$C$918,2)</f>
        <v>Low Impact</v>
      </c>
    </row>
    <row r="577" spans="1:21" x14ac:dyDescent="0.2">
      <c r="A577" s="15">
        <v>20069</v>
      </c>
      <c r="B577" s="16" t="s">
        <v>21</v>
      </c>
      <c r="C577" s="17">
        <v>43369</v>
      </c>
      <c r="D577" s="16" t="s">
        <v>49</v>
      </c>
      <c r="E577" s="16">
        <v>6</v>
      </c>
      <c r="F577" s="16">
        <v>247.15</v>
      </c>
      <c r="G577" s="16">
        <v>7.0000000000000007E-2</v>
      </c>
      <c r="H577" s="16" t="s">
        <v>31</v>
      </c>
      <c r="I577" s="16">
        <v>-88.35</v>
      </c>
      <c r="J577" s="16">
        <v>40.89</v>
      </c>
      <c r="K577" s="16">
        <v>18.98</v>
      </c>
      <c r="L577" s="16" t="s">
        <v>286</v>
      </c>
      <c r="M577" s="16" t="s">
        <v>25</v>
      </c>
      <c r="N577" s="16" t="s">
        <v>26</v>
      </c>
      <c r="O577" s="16" t="s">
        <v>32</v>
      </c>
      <c r="P577" s="16" t="s">
        <v>33</v>
      </c>
      <c r="Q577" s="16" t="s">
        <v>40</v>
      </c>
      <c r="R577" s="17">
        <v>43371</v>
      </c>
      <c r="S577" s="18">
        <f>SUM(F577/$A$907)</f>
        <v>1.4165774814407482E-4</v>
      </c>
      <c r="T577" s="1" t="str">
        <f>IF(Table1[[#This Row],[Returns]]="Y","Quality Checked","")</f>
        <v/>
      </c>
      <c r="U577" t="str">
        <f>VLOOKUP(Table1[[#This Row],[% Sales]],$B$914:$C$918,2)</f>
        <v>Low Impact</v>
      </c>
    </row>
    <row r="578" spans="1:21" x14ac:dyDescent="0.2">
      <c r="A578" s="15">
        <v>21861</v>
      </c>
      <c r="B578" s="16" t="s">
        <v>21</v>
      </c>
      <c r="C578" s="17">
        <v>43330</v>
      </c>
      <c r="D578" s="16" t="s">
        <v>49</v>
      </c>
      <c r="E578" s="16">
        <v>5</v>
      </c>
      <c r="F578" s="16">
        <v>244.9</v>
      </c>
      <c r="G578" s="16">
        <v>0.06</v>
      </c>
      <c r="H578" s="16" t="s">
        <v>31</v>
      </c>
      <c r="I578" s="16">
        <v>-135.4</v>
      </c>
      <c r="J578" s="16">
        <v>47.98</v>
      </c>
      <c r="K578" s="16">
        <v>3.61</v>
      </c>
      <c r="L578" s="16" t="s">
        <v>303</v>
      </c>
      <c r="M578" s="16" t="s">
        <v>25</v>
      </c>
      <c r="N578" s="16" t="s">
        <v>37</v>
      </c>
      <c r="O578" s="16" t="s">
        <v>38</v>
      </c>
      <c r="P578" s="16" t="s">
        <v>89</v>
      </c>
      <c r="Q578" s="16" t="s">
        <v>34</v>
      </c>
      <c r="R578" s="17">
        <v>43332</v>
      </c>
      <c r="S578" s="18">
        <f>SUM(F578/$A$907)</f>
        <v>1.4036812672661914E-4</v>
      </c>
      <c r="T578" s="1" t="str">
        <f>IF(Table1[[#This Row],[Returns]]="Y","Quality Checked","")</f>
        <v/>
      </c>
      <c r="U578" t="str">
        <f>VLOOKUP(Table1[[#This Row],[% Sales]],$B$914:$C$918,2)</f>
        <v>Low Impact</v>
      </c>
    </row>
    <row r="579" spans="1:21" x14ac:dyDescent="0.2">
      <c r="A579" s="15">
        <v>3777</v>
      </c>
      <c r="B579" s="16" t="s">
        <v>30</v>
      </c>
      <c r="C579" s="17">
        <v>43197</v>
      </c>
      <c r="D579" s="16" t="s">
        <v>55</v>
      </c>
      <c r="E579" s="16">
        <v>14</v>
      </c>
      <c r="F579" s="16">
        <v>244.85</v>
      </c>
      <c r="G579" s="16">
        <v>0.06</v>
      </c>
      <c r="H579" s="16" t="s">
        <v>23</v>
      </c>
      <c r="I579" s="16">
        <v>38.06</v>
      </c>
      <c r="J579" s="16">
        <v>17.670000000000002</v>
      </c>
      <c r="K579" s="16">
        <v>8.99</v>
      </c>
      <c r="L579" s="16" t="s">
        <v>106</v>
      </c>
      <c r="M579" s="16" t="s">
        <v>54</v>
      </c>
      <c r="N579" s="16" t="s">
        <v>45</v>
      </c>
      <c r="O579" s="16" t="s">
        <v>32</v>
      </c>
      <c r="P579" s="16" t="s">
        <v>33</v>
      </c>
      <c r="Q579" s="16" t="s">
        <v>34</v>
      </c>
      <c r="R579" s="17">
        <v>43198</v>
      </c>
      <c r="S579" s="18">
        <f>SUM(F579/$A$907)</f>
        <v>1.4033946847289791E-4</v>
      </c>
      <c r="T579" s="1" t="str">
        <f>IF(Table1[[#This Row],[Returns]]="Y","Quality Checked","")</f>
        <v>Quality Checked</v>
      </c>
      <c r="U579" t="str">
        <f>VLOOKUP(Table1[[#This Row],[% Sales]],$B$914:$C$918,2)</f>
        <v>Low Impact</v>
      </c>
    </row>
    <row r="580" spans="1:21" x14ac:dyDescent="0.2">
      <c r="A580" s="15">
        <v>34432</v>
      </c>
      <c r="B580" s="16" t="s">
        <v>21</v>
      </c>
      <c r="C580" s="17">
        <v>43197</v>
      </c>
      <c r="D580" s="16" t="s">
        <v>22</v>
      </c>
      <c r="E580" s="16">
        <v>20</v>
      </c>
      <c r="F580" s="16">
        <v>244.39</v>
      </c>
      <c r="G580" s="16">
        <v>0.08</v>
      </c>
      <c r="H580" s="16" t="s">
        <v>31</v>
      </c>
      <c r="I580" s="16">
        <v>114.1</v>
      </c>
      <c r="J580" s="16">
        <v>12.53</v>
      </c>
      <c r="K580" s="16">
        <v>0.5</v>
      </c>
      <c r="L580" s="16" t="s">
        <v>371</v>
      </c>
      <c r="M580" s="16" t="s">
        <v>25</v>
      </c>
      <c r="N580" s="16" t="s">
        <v>37</v>
      </c>
      <c r="O580" s="16" t="s">
        <v>27</v>
      </c>
      <c r="P580" s="16" t="s">
        <v>61</v>
      </c>
      <c r="Q580" s="16" t="s">
        <v>40</v>
      </c>
      <c r="R580" s="17">
        <v>43198</v>
      </c>
      <c r="S580" s="18">
        <f>SUM(F580/$A$907)</f>
        <v>1.4007581253866252E-4</v>
      </c>
      <c r="T580" s="1" t="str">
        <f>IF(Table1[[#This Row],[Returns]]="Y","Quality Checked","")</f>
        <v/>
      </c>
      <c r="U580" t="str">
        <f>VLOOKUP(Table1[[#This Row],[% Sales]],$B$914:$C$918,2)</f>
        <v>Low Impact</v>
      </c>
    </row>
    <row r="581" spans="1:21" x14ac:dyDescent="0.2">
      <c r="A581" s="15">
        <v>13313</v>
      </c>
      <c r="B581" s="16" t="s">
        <v>21</v>
      </c>
      <c r="C581" s="17">
        <v>43297</v>
      </c>
      <c r="D581" s="16" t="s">
        <v>22</v>
      </c>
      <c r="E581" s="16">
        <v>18</v>
      </c>
      <c r="F581" s="16">
        <v>243.51</v>
      </c>
      <c r="G581" s="16">
        <v>0.02</v>
      </c>
      <c r="H581" s="16" t="s">
        <v>31</v>
      </c>
      <c r="I581" s="16">
        <v>-159.86000000000001</v>
      </c>
      <c r="J581" s="16">
        <v>12.99</v>
      </c>
      <c r="K581" s="16">
        <v>14.37</v>
      </c>
      <c r="L581" s="16" t="s">
        <v>215</v>
      </c>
      <c r="M581" s="16" t="s">
        <v>54</v>
      </c>
      <c r="N581" s="16" t="s">
        <v>37</v>
      </c>
      <c r="O581" s="16" t="s">
        <v>32</v>
      </c>
      <c r="P581" s="16" t="s">
        <v>33</v>
      </c>
      <c r="Q581" s="16" t="s">
        <v>76</v>
      </c>
      <c r="R581" s="17">
        <v>43299</v>
      </c>
      <c r="S581" s="18">
        <f>SUM(F581/$A$907)</f>
        <v>1.3957142727316873E-4</v>
      </c>
      <c r="T581" s="1" t="str">
        <f>IF(Table1[[#This Row],[Returns]]="Y","Quality Checked","")</f>
        <v/>
      </c>
      <c r="U581" t="str">
        <f>VLOOKUP(Table1[[#This Row],[% Sales]],$B$914:$C$918,2)</f>
        <v>Low Impact</v>
      </c>
    </row>
    <row r="582" spans="1:21" x14ac:dyDescent="0.2">
      <c r="A582" s="15">
        <v>22342</v>
      </c>
      <c r="B582" s="16" t="s">
        <v>21</v>
      </c>
      <c r="C582" s="17">
        <v>43249</v>
      </c>
      <c r="D582" s="16" t="s">
        <v>52</v>
      </c>
      <c r="E582" s="16">
        <v>13</v>
      </c>
      <c r="F582" s="16">
        <v>241.70599999999999</v>
      </c>
      <c r="G582" s="16">
        <v>0</v>
      </c>
      <c r="H582" s="16" t="s">
        <v>31</v>
      </c>
      <c r="I582" s="16">
        <v>-92.96</v>
      </c>
      <c r="J582" s="16">
        <v>20.99</v>
      </c>
      <c r="K582" s="16">
        <v>3.3</v>
      </c>
      <c r="L582" s="16" t="s">
        <v>307</v>
      </c>
      <c r="M582" s="16" t="s">
        <v>166</v>
      </c>
      <c r="N582" s="16" t="s">
        <v>45</v>
      </c>
      <c r="O582" s="16" t="s">
        <v>38</v>
      </c>
      <c r="P582" s="16" t="s">
        <v>39</v>
      </c>
      <c r="Q582" s="16" t="s">
        <v>34</v>
      </c>
      <c r="R582" s="17">
        <v>43256</v>
      </c>
      <c r="S582" s="18">
        <f>SUM(F582/$A$907)</f>
        <v>1.385374374789065E-4</v>
      </c>
      <c r="T582" s="1" t="str">
        <f>IF(Table1[[#This Row],[Returns]]="Y","Quality Checked","")</f>
        <v/>
      </c>
      <c r="U582" t="str">
        <f>VLOOKUP(Table1[[#This Row],[% Sales]],$B$914:$C$918,2)</f>
        <v>Low Impact</v>
      </c>
    </row>
    <row r="583" spans="1:21" x14ac:dyDescent="0.2">
      <c r="A583" s="15">
        <v>16419</v>
      </c>
      <c r="B583" s="16" t="s">
        <v>21</v>
      </c>
      <c r="C583" s="17">
        <v>43316</v>
      </c>
      <c r="D583" s="16" t="s">
        <v>22</v>
      </c>
      <c r="E583" s="16">
        <v>43</v>
      </c>
      <c r="F583" s="16">
        <v>241.19</v>
      </c>
      <c r="G583" s="16">
        <v>0.08</v>
      </c>
      <c r="H583" s="16" t="s">
        <v>31</v>
      </c>
      <c r="I583" s="16">
        <v>-103.65</v>
      </c>
      <c r="J583" s="16">
        <v>5.78</v>
      </c>
      <c r="K583" s="16">
        <v>5.67</v>
      </c>
      <c r="L583" s="16" t="s">
        <v>213</v>
      </c>
      <c r="M583" s="16" t="s">
        <v>63</v>
      </c>
      <c r="N583" s="16" t="s">
        <v>64</v>
      </c>
      <c r="O583" s="16" t="s">
        <v>27</v>
      </c>
      <c r="P583" s="16" t="s">
        <v>42</v>
      </c>
      <c r="Q583" s="16" t="s">
        <v>40</v>
      </c>
      <c r="R583" s="17">
        <v>43317</v>
      </c>
      <c r="S583" s="18">
        <f>SUM(F583/$A$907)</f>
        <v>1.3824168430050335E-4</v>
      </c>
      <c r="T583" s="1" t="str">
        <f>IF(Table1[[#This Row],[Returns]]="Y","Quality Checked","")</f>
        <v/>
      </c>
      <c r="U583" t="str">
        <f>VLOOKUP(Table1[[#This Row],[% Sales]],$B$914:$C$918,2)</f>
        <v>Low Impact</v>
      </c>
    </row>
    <row r="584" spans="1:21" x14ac:dyDescent="0.2">
      <c r="A584" s="15">
        <v>36643</v>
      </c>
      <c r="B584" s="16" t="s">
        <v>21</v>
      </c>
      <c r="C584" s="17">
        <v>43154</v>
      </c>
      <c r="D584" s="16" t="s">
        <v>49</v>
      </c>
      <c r="E584" s="16">
        <v>17</v>
      </c>
      <c r="F584" s="16">
        <v>240.87</v>
      </c>
      <c r="G584" s="16">
        <v>0.01</v>
      </c>
      <c r="H584" s="16" t="s">
        <v>31</v>
      </c>
      <c r="I584" s="16">
        <v>-36.770000000000003</v>
      </c>
      <c r="J584" s="16">
        <v>13.79</v>
      </c>
      <c r="K584" s="16">
        <v>8.7799999999999994</v>
      </c>
      <c r="L584" s="16" t="s">
        <v>384</v>
      </c>
      <c r="M584" s="16" t="s">
        <v>54</v>
      </c>
      <c r="N584" s="16" t="s">
        <v>26</v>
      </c>
      <c r="O584" s="16" t="s">
        <v>32</v>
      </c>
      <c r="P584" s="16" t="s">
        <v>33</v>
      </c>
      <c r="Q584" s="16" t="s">
        <v>40</v>
      </c>
      <c r="R584" s="17">
        <v>43156</v>
      </c>
      <c r="S584" s="18">
        <f>SUM(F584/$A$907)</f>
        <v>1.3805827147668744E-4</v>
      </c>
      <c r="T584" s="1" t="str">
        <f>IF(Table1[[#This Row],[Returns]]="Y","Quality Checked","")</f>
        <v/>
      </c>
      <c r="U584" t="str">
        <f>VLOOKUP(Table1[[#This Row],[% Sales]],$B$914:$C$918,2)</f>
        <v>Low Impact</v>
      </c>
    </row>
    <row r="585" spans="1:21" x14ac:dyDescent="0.2">
      <c r="A585" s="15">
        <v>19429</v>
      </c>
      <c r="B585" s="16" t="s">
        <v>21</v>
      </c>
      <c r="C585" s="17">
        <v>43336</v>
      </c>
      <c r="D585" s="16" t="s">
        <v>22</v>
      </c>
      <c r="E585" s="16">
        <v>2</v>
      </c>
      <c r="F585" s="16">
        <v>240.24</v>
      </c>
      <c r="G585" s="16">
        <v>0.05</v>
      </c>
      <c r="H585" s="16" t="s">
        <v>56</v>
      </c>
      <c r="I585" s="16">
        <v>-84.93</v>
      </c>
      <c r="J585" s="16">
        <v>124.49</v>
      </c>
      <c r="K585" s="16">
        <v>51.94</v>
      </c>
      <c r="L585" s="16" t="s">
        <v>256</v>
      </c>
      <c r="M585" s="16" t="s">
        <v>25</v>
      </c>
      <c r="N585" s="16" t="s">
        <v>37</v>
      </c>
      <c r="O585" s="16" t="s">
        <v>32</v>
      </c>
      <c r="P585" s="16" t="s">
        <v>118</v>
      </c>
      <c r="Q585" s="16" t="s">
        <v>80</v>
      </c>
      <c r="R585" s="17">
        <v>43336</v>
      </c>
      <c r="S585" s="18">
        <f>SUM(F585/$A$907)</f>
        <v>1.3769717747979984E-4</v>
      </c>
      <c r="T585" s="1" t="str">
        <f>IF(Table1[[#This Row],[Returns]]="Y","Quality Checked","")</f>
        <v/>
      </c>
      <c r="U585" t="str">
        <f>VLOOKUP(Table1[[#This Row],[% Sales]],$B$914:$C$918,2)</f>
        <v>Low Impact</v>
      </c>
    </row>
    <row r="586" spans="1:21" x14ac:dyDescent="0.2">
      <c r="A586" s="15">
        <v>3136</v>
      </c>
      <c r="B586" s="16" t="s">
        <v>21</v>
      </c>
      <c r="C586" s="17">
        <v>43321</v>
      </c>
      <c r="D586" s="16" t="s">
        <v>22</v>
      </c>
      <c r="E586" s="16">
        <v>8</v>
      </c>
      <c r="F586" s="16">
        <v>238.74</v>
      </c>
      <c r="G586" s="16">
        <v>0.1</v>
      </c>
      <c r="H586" s="16" t="s">
        <v>31</v>
      </c>
      <c r="I586" s="16">
        <v>-38.89</v>
      </c>
      <c r="J586" s="16">
        <v>30.98</v>
      </c>
      <c r="K586" s="16">
        <v>8.99</v>
      </c>
      <c r="L586" s="16" t="s">
        <v>97</v>
      </c>
      <c r="M586" s="16" t="s">
        <v>54</v>
      </c>
      <c r="N586" s="16" t="s">
        <v>26</v>
      </c>
      <c r="O586" s="16" t="s">
        <v>27</v>
      </c>
      <c r="P586" s="16" t="s">
        <v>28</v>
      </c>
      <c r="Q586" s="16" t="s">
        <v>34</v>
      </c>
      <c r="R586" s="17">
        <v>43323</v>
      </c>
      <c r="S586" s="18">
        <f>SUM(F586/$A$907)</f>
        <v>1.3683742986816274E-4</v>
      </c>
      <c r="T586" s="1" t="str">
        <f>IF(Table1[[#This Row],[Returns]]="Y","Quality Checked","")</f>
        <v/>
      </c>
      <c r="U586" t="str">
        <f>VLOOKUP(Table1[[#This Row],[% Sales]],$B$914:$C$918,2)</f>
        <v>Low Impact</v>
      </c>
    </row>
    <row r="587" spans="1:21" x14ac:dyDescent="0.2">
      <c r="A587" s="15">
        <v>41696</v>
      </c>
      <c r="B587" s="16" t="s">
        <v>21</v>
      </c>
      <c r="C587" s="17">
        <v>43294</v>
      </c>
      <c r="D587" s="16" t="s">
        <v>22</v>
      </c>
      <c r="E587" s="16">
        <v>45</v>
      </c>
      <c r="F587" s="16">
        <v>237.28</v>
      </c>
      <c r="G587" s="16">
        <v>0.03</v>
      </c>
      <c r="H587" s="16" t="s">
        <v>23</v>
      </c>
      <c r="I587" s="16">
        <v>-2088.6799999999998</v>
      </c>
      <c r="J587" s="16">
        <v>4.4800000000000004</v>
      </c>
      <c r="K587" s="16">
        <v>49</v>
      </c>
      <c r="L587" s="16" t="s">
        <v>290</v>
      </c>
      <c r="M587" s="16" t="s">
        <v>166</v>
      </c>
      <c r="N587" s="16" t="s">
        <v>45</v>
      </c>
      <c r="O587" s="16" t="s">
        <v>27</v>
      </c>
      <c r="P587" s="16" t="s">
        <v>46</v>
      </c>
      <c r="Q587" s="16" t="s">
        <v>76</v>
      </c>
      <c r="R587" s="17">
        <v>43296</v>
      </c>
      <c r="S587" s="18">
        <f>SUM(F587/$A$907)</f>
        <v>1.3600060885950261E-4</v>
      </c>
      <c r="T587" s="1" t="str">
        <f>IF(Table1[[#This Row],[Returns]]="Y","Quality Checked","")</f>
        <v/>
      </c>
      <c r="U587" t="str">
        <f>VLOOKUP(Table1[[#This Row],[% Sales]],$B$914:$C$918,2)</f>
        <v>Low Impact</v>
      </c>
    </row>
    <row r="588" spans="1:21" x14ac:dyDescent="0.2">
      <c r="A588" s="15">
        <v>25120</v>
      </c>
      <c r="B588" s="16" t="s">
        <v>21</v>
      </c>
      <c r="C588" s="17">
        <v>43135</v>
      </c>
      <c r="D588" s="16" t="s">
        <v>55</v>
      </c>
      <c r="E588" s="16">
        <v>46</v>
      </c>
      <c r="F588" s="16">
        <v>237.15</v>
      </c>
      <c r="G588" s="16">
        <v>0</v>
      </c>
      <c r="H588" s="16" t="s">
        <v>31</v>
      </c>
      <c r="I588" s="16">
        <v>123.02</v>
      </c>
      <c r="J588" s="16">
        <v>4.91</v>
      </c>
      <c r="K588" s="16">
        <v>0.5</v>
      </c>
      <c r="L588" s="16" t="s">
        <v>185</v>
      </c>
      <c r="M588" s="16" t="s">
        <v>25</v>
      </c>
      <c r="N588" s="16" t="s">
        <v>26</v>
      </c>
      <c r="O588" s="16" t="s">
        <v>27</v>
      </c>
      <c r="P588" s="16" t="s">
        <v>61</v>
      </c>
      <c r="Q588" s="16" t="s">
        <v>40</v>
      </c>
      <c r="R588" s="17">
        <v>43137</v>
      </c>
      <c r="S588" s="18">
        <f>SUM(F588/$A$907)</f>
        <v>1.3592609739982741E-4</v>
      </c>
      <c r="T588" s="1" t="str">
        <f>IF(Table1[[#This Row],[Returns]]="Y","Quality Checked","")</f>
        <v/>
      </c>
      <c r="U588" t="str">
        <f>VLOOKUP(Table1[[#This Row],[% Sales]],$B$914:$C$918,2)</f>
        <v>Low Impact</v>
      </c>
    </row>
    <row r="589" spans="1:21" x14ac:dyDescent="0.2">
      <c r="A589" s="15">
        <v>31873</v>
      </c>
      <c r="B589" s="16" t="s">
        <v>21</v>
      </c>
      <c r="C589" s="17">
        <v>43412</v>
      </c>
      <c r="D589" s="16" t="s">
        <v>52</v>
      </c>
      <c r="E589" s="16">
        <v>42</v>
      </c>
      <c r="F589" s="16">
        <v>236.89</v>
      </c>
      <c r="G589" s="16">
        <v>0</v>
      </c>
      <c r="H589" s="16" t="s">
        <v>31</v>
      </c>
      <c r="I589" s="16">
        <v>-125.29</v>
      </c>
      <c r="J589" s="16">
        <v>5.28</v>
      </c>
      <c r="K589" s="16">
        <v>6.26</v>
      </c>
      <c r="L589" s="16" t="s">
        <v>363</v>
      </c>
      <c r="M589" s="16" t="s">
        <v>54</v>
      </c>
      <c r="N589" s="16" t="s">
        <v>37</v>
      </c>
      <c r="O589" s="16" t="s">
        <v>27</v>
      </c>
      <c r="P589" s="16" t="s">
        <v>42</v>
      </c>
      <c r="Q589" s="16" t="s">
        <v>40</v>
      </c>
      <c r="R589" s="17">
        <v>43419</v>
      </c>
      <c r="S589" s="18">
        <f>SUM(F589/$A$907)</f>
        <v>1.3577707448047695E-4</v>
      </c>
      <c r="T589" s="1" t="str">
        <f>IF(Table1[[#This Row],[Returns]]="Y","Quality Checked","")</f>
        <v/>
      </c>
      <c r="U589" t="str">
        <f>VLOOKUP(Table1[[#This Row],[% Sales]],$B$914:$C$918,2)</f>
        <v>Low Impact</v>
      </c>
    </row>
    <row r="590" spans="1:21" x14ac:dyDescent="0.2">
      <c r="A590" s="15">
        <v>6880</v>
      </c>
      <c r="B590" s="16" t="s">
        <v>21</v>
      </c>
      <c r="C590" s="17">
        <v>43245</v>
      </c>
      <c r="D590" s="16" t="s">
        <v>55</v>
      </c>
      <c r="E590" s="16">
        <v>5</v>
      </c>
      <c r="F590" s="16">
        <v>235.49</v>
      </c>
      <c r="G590" s="16">
        <v>0.06</v>
      </c>
      <c r="H590" s="16" t="s">
        <v>31</v>
      </c>
      <c r="I590" s="16">
        <v>21.78</v>
      </c>
      <c r="J590" s="16">
        <v>47.9</v>
      </c>
      <c r="K590" s="16">
        <v>5.86</v>
      </c>
      <c r="L590" s="16" t="s">
        <v>138</v>
      </c>
      <c r="M590" s="16" t="s">
        <v>25</v>
      </c>
      <c r="N590" s="16" t="s">
        <v>64</v>
      </c>
      <c r="O590" s="16" t="s">
        <v>27</v>
      </c>
      <c r="P590" s="16" t="s">
        <v>42</v>
      </c>
      <c r="Q590" s="16" t="s">
        <v>40</v>
      </c>
      <c r="R590" s="17">
        <v>43247</v>
      </c>
      <c r="S590" s="18">
        <f>SUM(F590/$A$907)</f>
        <v>1.3497464337628234E-4</v>
      </c>
      <c r="T590" s="1" t="str">
        <f>IF(Table1[[#This Row],[Returns]]="Y","Quality Checked","")</f>
        <v/>
      </c>
      <c r="U590" t="str">
        <f>VLOOKUP(Table1[[#This Row],[% Sales]],$B$914:$C$918,2)</f>
        <v>Low Impact</v>
      </c>
    </row>
    <row r="591" spans="1:21" x14ac:dyDescent="0.2">
      <c r="A591" s="15">
        <v>18178</v>
      </c>
      <c r="B591" s="16" t="s">
        <v>21</v>
      </c>
      <c r="C591" s="17">
        <v>43406</v>
      </c>
      <c r="D591" s="16" t="s">
        <v>52</v>
      </c>
      <c r="E591" s="16">
        <v>43</v>
      </c>
      <c r="F591" s="16">
        <v>235.09</v>
      </c>
      <c r="G591" s="16">
        <v>0.08</v>
      </c>
      <c r="H591" s="16" t="s">
        <v>31</v>
      </c>
      <c r="I591" s="16">
        <v>-1987.49</v>
      </c>
      <c r="J591" s="16">
        <v>4.4800000000000004</v>
      </c>
      <c r="K591" s="16">
        <v>49</v>
      </c>
      <c r="L591" s="16" t="s">
        <v>262</v>
      </c>
      <c r="M591" s="16" t="s">
        <v>54</v>
      </c>
      <c r="N591" s="16" t="s">
        <v>45</v>
      </c>
      <c r="O591" s="16" t="s">
        <v>27</v>
      </c>
      <c r="P591" s="16" t="s">
        <v>46</v>
      </c>
      <c r="Q591" s="16" t="s">
        <v>76</v>
      </c>
      <c r="R591" s="17">
        <v>43406</v>
      </c>
      <c r="S591" s="18">
        <f>SUM(F591/$A$907)</f>
        <v>1.3474537734651243E-4</v>
      </c>
      <c r="T591" s="1" t="str">
        <f>IF(Table1[[#This Row],[Returns]]="Y","Quality Checked","")</f>
        <v/>
      </c>
      <c r="U591" t="str">
        <f>VLOOKUP(Table1[[#This Row],[% Sales]],$B$914:$C$918,2)</f>
        <v>Low Impact</v>
      </c>
    </row>
    <row r="592" spans="1:21" x14ac:dyDescent="0.2">
      <c r="A592" s="15">
        <v>19204</v>
      </c>
      <c r="B592" s="16" t="s">
        <v>21</v>
      </c>
      <c r="C592" s="17">
        <v>43361</v>
      </c>
      <c r="D592" s="16" t="s">
        <v>55</v>
      </c>
      <c r="E592" s="16">
        <v>27</v>
      </c>
      <c r="F592" s="16">
        <v>233.92</v>
      </c>
      <c r="G592" s="16">
        <v>0.1</v>
      </c>
      <c r="H592" s="16" t="s">
        <v>31</v>
      </c>
      <c r="I592" s="16">
        <v>-80.75</v>
      </c>
      <c r="J592" s="16">
        <v>8.75</v>
      </c>
      <c r="K592" s="16">
        <v>8.5399999999999991</v>
      </c>
      <c r="L592" s="16" t="s">
        <v>277</v>
      </c>
      <c r="M592" s="16" t="s">
        <v>54</v>
      </c>
      <c r="N592" s="16" t="s">
        <v>26</v>
      </c>
      <c r="O592" s="16" t="s">
        <v>32</v>
      </c>
      <c r="P592" s="16" t="s">
        <v>33</v>
      </c>
      <c r="Q592" s="16" t="s">
        <v>34</v>
      </c>
      <c r="R592" s="17">
        <v>43362</v>
      </c>
      <c r="S592" s="18">
        <f>SUM(F592/$A$907)</f>
        <v>1.3407477420943547E-4</v>
      </c>
      <c r="T592" s="1" t="str">
        <f>IF(Table1[[#This Row],[Returns]]="Y","Quality Checked","")</f>
        <v/>
      </c>
      <c r="U592" t="str">
        <f>VLOOKUP(Table1[[#This Row],[% Sales]],$B$914:$C$918,2)</f>
        <v>Low Impact</v>
      </c>
    </row>
    <row r="593" spans="1:21" x14ac:dyDescent="0.2">
      <c r="A593" s="15">
        <v>18855</v>
      </c>
      <c r="B593" s="16" t="s">
        <v>21</v>
      </c>
      <c r="C593" s="17">
        <v>43358</v>
      </c>
      <c r="D593" s="16" t="s">
        <v>35</v>
      </c>
      <c r="E593" s="16">
        <v>31</v>
      </c>
      <c r="F593" s="16">
        <v>229.43</v>
      </c>
      <c r="G593" s="16">
        <v>0.03</v>
      </c>
      <c r="H593" s="16" t="s">
        <v>31</v>
      </c>
      <c r="I593" s="16">
        <v>-127.05</v>
      </c>
      <c r="J593" s="16">
        <v>7.3</v>
      </c>
      <c r="K593" s="16">
        <v>7.72</v>
      </c>
      <c r="L593" s="16" t="s">
        <v>78</v>
      </c>
      <c r="M593" s="16" t="s">
        <v>25</v>
      </c>
      <c r="N593" s="16" t="s">
        <v>45</v>
      </c>
      <c r="O593" s="16" t="s">
        <v>27</v>
      </c>
      <c r="P593" s="16" t="s">
        <v>48</v>
      </c>
      <c r="Q593" s="16" t="s">
        <v>40</v>
      </c>
      <c r="R593" s="17">
        <v>43361</v>
      </c>
      <c r="S593" s="18">
        <f>SUM(F593/$A$907)</f>
        <v>1.3150126302526841E-4</v>
      </c>
      <c r="T593" s="1" t="str">
        <f>IF(Table1[[#This Row],[Returns]]="Y","Quality Checked","")</f>
        <v/>
      </c>
      <c r="U593" t="str">
        <f>VLOOKUP(Table1[[#This Row],[% Sales]],$B$914:$C$918,2)</f>
        <v>Low Impact</v>
      </c>
    </row>
    <row r="594" spans="1:21" x14ac:dyDescent="0.2">
      <c r="A594" s="15">
        <v>8132</v>
      </c>
      <c r="B594" s="16" t="s">
        <v>21</v>
      </c>
      <c r="C594" s="17">
        <v>43234</v>
      </c>
      <c r="D594" s="16" t="s">
        <v>52</v>
      </c>
      <c r="E594" s="16">
        <v>46</v>
      </c>
      <c r="F594" s="16">
        <v>229.35</v>
      </c>
      <c r="G594" s="16">
        <v>0.08</v>
      </c>
      <c r="H594" s="16" t="s">
        <v>23</v>
      </c>
      <c r="I594" s="16">
        <v>-165.45</v>
      </c>
      <c r="J594" s="16">
        <v>4.8899999999999997</v>
      </c>
      <c r="K594" s="16">
        <v>4.93</v>
      </c>
      <c r="L594" s="16" t="s">
        <v>145</v>
      </c>
      <c r="M594" s="16" t="s">
        <v>25</v>
      </c>
      <c r="N594" s="16" t="s">
        <v>37</v>
      </c>
      <c r="O594" s="16" t="s">
        <v>38</v>
      </c>
      <c r="P594" s="16" t="s">
        <v>89</v>
      </c>
      <c r="Q594" s="16" t="s">
        <v>34</v>
      </c>
      <c r="R594" s="17">
        <v>43234</v>
      </c>
      <c r="S594" s="18">
        <f>SUM(F594/$A$907)</f>
        <v>1.3145540981931441E-4</v>
      </c>
      <c r="T594" s="1" t="str">
        <f>IF(Table1[[#This Row],[Returns]]="Y","Quality Checked","")</f>
        <v/>
      </c>
      <c r="U594" t="str">
        <f>VLOOKUP(Table1[[#This Row],[% Sales]],$B$914:$C$918,2)</f>
        <v>Low Impact</v>
      </c>
    </row>
    <row r="595" spans="1:21" x14ac:dyDescent="0.2">
      <c r="A595" s="15">
        <v>14400</v>
      </c>
      <c r="B595" s="16" t="s">
        <v>21</v>
      </c>
      <c r="C595" s="17">
        <v>43135</v>
      </c>
      <c r="D595" s="16" t="s">
        <v>55</v>
      </c>
      <c r="E595" s="16">
        <v>35</v>
      </c>
      <c r="F595" s="16">
        <v>228.8</v>
      </c>
      <c r="G595" s="16">
        <v>0.03</v>
      </c>
      <c r="H595" s="16" t="s">
        <v>31</v>
      </c>
      <c r="I595" s="16">
        <v>-99.08</v>
      </c>
      <c r="J595" s="16">
        <v>6.48</v>
      </c>
      <c r="K595" s="16">
        <v>6.6</v>
      </c>
      <c r="L595" s="16" t="s">
        <v>230</v>
      </c>
      <c r="M595" s="16" t="s">
        <v>25</v>
      </c>
      <c r="N595" s="16" t="s">
        <v>37</v>
      </c>
      <c r="O595" s="16" t="s">
        <v>27</v>
      </c>
      <c r="P595" s="16" t="s">
        <v>42</v>
      </c>
      <c r="Q595" s="16" t="s">
        <v>40</v>
      </c>
      <c r="R595" s="17">
        <v>43136</v>
      </c>
      <c r="S595" s="18">
        <f>SUM(F595/$A$907)</f>
        <v>1.311401690283808E-4</v>
      </c>
      <c r="T595" s="1" t="str">
        <f>IF(Table1[[#This Row],[Returns]]="Y","Quality Checked","")</f>
        <v/>
      </c>
      <c r="U595" t="str">
        <f>VLOOKUP(Table1[[#This Row],[% Sales]],$B$914:$C$918,2)</f>
        <v>Low Impact</v>
      </c>
    </row>
    <row r="596" spans="1:21" x14ac:dyDescent="0.2">
      <c r="A596" s="15">
        <v>10659</v>
      </c>
      <c r="B596" s="16" t="s">
        <v>21</v>
      </c>
      <c r="C596" s="17">
        <v>43234</v>
      </c>
      <c r="D596" s="16" t="s">
        <v>49</v>
      </c>
      <c r="E596" s="16">
        <v>40</v>
      </c>
      <c r="F596" s="16">
        <v>227.37</v>
      </c>
      <c r="G596" s="16">
        <v>0</v>
      </c>
      <c r="H596" s="16" t="s">
        <v>31</v>
      </c>
      <c r="I596" s="16">
        <v>-92.07</v>
      </c>
      <c r="J596" s="16">
        <v>5.28</v>
      </c>
      <c r="K596" s="16">
        <v>5.61</v>
      </c>
      <c r="L596" s="16" t="s">
        <v>189</v>
      </c>
      <c r="M596" s="16" t="s">
        <v>25</v>
      </c>
      <c r="N596" s="16" t="s">
        <v>26</v>
      </c>
      <c r="O596" s="16" t="s">
        <v>27</v>
      </c>
      <c r="P596" s="16" t="s">
        <v>42</v>
      </c>
      <c r="Q596" s="16" t="s">
        <v>40</v>
      </c>
      <c r="R596" s="17">
        <v>43234</v>
      </c>
      <c r="S596" s="18">
        <f>SUM(F596/$A$907)</f>
        <v>1.3032054297195344E-4</v>
      </c>
      <c r="T596" s="1" t="str">
        <f>IF(Table1[[#This Row],[Returns]]="Y","Quality Checked","")</f>
        <v/>
      </c>
      <c r="U596" t="str">
        <f>VLOOKUP(Table1[[#This Row],[% Sales]],$B$914:$C$918,2)</f>
        <v>Low Impact</v>
      </c>
    </row>
    <row r="597" spans="1:21" x14ac:dyDescent="0.2">
      <c r="A597" s="15">
        <v>8551</v>
      </c>
      <c r="B597" s="16" t="s">
        <v>21</v>
      </c>
      <c r="C597" s="17">
        <v>43310</v>
      </c>
      <c r="D597" s="16" t="s">
        <v>49</v>
      </c>
      <c r="E597" s="16">
        <v>34</v>
      </c>
      <c r="F597" s="16">
        <v>225.98</v>
      </c>
      <c r="G597" s="16">
        <v>0.01</v>
      </c>
      <c r="H597" s="16" t="s">
        <v>31</v>
      </c>
      <c r="I597" s="16">
        <v>-135.74</v>
      </c>
      <c r="J597" s="16">
        <v>6.48</v>
      </c>
      <c r="K597" s="16">
        <v>7.86</v>
      </c>
      <c r="L597" s="16" t="s">
        <v>153</v>
      </c>
      <c r="M597" s="16" t="s">
        <v>25</v>
      </c>
      <c r="N597" s="16" t="s">
        <v>26</v>
      </c>
      <c r="O597" s="16" t="s">
        <v>27</v>
      </c>
      <c r="P597" s="16" t="s">
        <v>42</v>
      </c>
      <c r="Q597" s="16" t="s">
        <v>40</v>
      </c>
      <c r="R597" s="17">
        <v>43312</v>
      </c>
      <c r="S597" s="18">
        <f>SUM(F597/$A$907)</f>
        <v>1.2952384351850303E-4</v>
      </c>
      <c r="T597" s="1" t="str">
        <f>IF(Table1[[#This Row],[Returns]]="Y","Quality Checked","")</f>
        <v/>
      </c>
      <c r="U597" t="str">
        <f>VLOOKUP(Table1[[#This Row],[% Sales]],$B$914:$C$918,2)</f>
        <v>Low Impact</v>
      </c>
    </row>
    <row r="598" spans="1:21" x14ac:dyDescent="0.2">
      <c r="A598" s="15">
        <v>37793</v>
      </c>
      <c r="B598" s="16" t="s">
        <v>21</v>
      </c>
      <c r="C598" s="17">
        <v>43412</v>
      </c>
      <c r="D598" s="16" t="s">
        <v>22</v>
      </c>
      <c r="E598" s="16">
        <v>16</v>
      </c>
      <c r="F598" s="16">
        <v>224.47</v>
      </c>
      <c r="G598" s="16">
        <v>0.08</v>
      </c>
      <c r="H598" s="16" t="s">
        <v>31</v>
      </c>
      <c r="I598" s="16">
        <v>-49.31</v>
      </c>
      <c r="J598" s="16">
        <v>13.9</v>
      </c>
      <c r="K598" s="16">
        <v>7.59</v>
      </c>
      <c r="L598" s="16" t="s">
        <v>390</v>
      </c>
      <c r="M598" s="16" t="s">
        <v>166</v>
      </c>
      <c r="N598" s="16" t="s">
        <v>26</v>
      </c>
      <c r="O598" s="16" t="s">
        <v>27</v>
      </c>
      <c r="P598" s="16" t="s">
        <v>66</v>
      </c>
      <c r="Q598" s="16" t="s">
        <v>34</v>
      </c>
      <c r="R598" s="17">
        <v>43413</v>
      </c>
      <c r="S598" s="18">
        <f>SUM(F598/$A$907)</f>
        <v>1.2865836425612169E-4</v>
      </c>
      <c r="T598" s="1" t="str">
        <f>IF(Table1[[#This Row],[Returns]]="Y","Quality Checked","")</f>
        <v/>
      </c>
      <c r="U598" t="str">
        <f>VLOOKUP(Table1[[#This Row],[% Sales]],$B$914:$C$918,2)</f>
        <v>Low Impact</v>
      </c>
    </row>
    <row r="599" spans="1:21" x14ac:dyDescent="0.2">
      <c r="A599" s="15">
        <v>26945</v>
      </c>
      <c r="B599" s="16" t="s">
        <v>21</v>
      </c>
      <c r="C599" s="17">
        <v>43136</v>
      </c>
      <c r="D599" s="16" t="s">
        <v>49</v>
      </c>
      <c r="E599" s="16">
        <v>29</v>
      </c>
      <c r="F599" s="16">
        <v>221.33</v>
      </c>
      <c r="G599" s="16">
        <v>0</v>
      </c>
      <c r="H599" s="16" t="s">
        <v>31</v>
      </c>
      <c r="I599" s="16">
        <v>77.33</v>
      </c>
      <c r="J599" s="16">
        <v>7.28</v>
      </c>
      <c r="K599" s="16">
        <v>1.77</v>
      </c>
      <c r="L599" s="16" t="s">
        <v>134</v>
      </c>
      <c r="M599" s="16" t="s">
        <v>25</v>
      </c>
      <c r="N599" s="16" t="s">
        <v>37</v>
      </c>
      <c r="O599" s="16" t="s">
        <v>27</v>
      </c>
      <c r="P599" s="16" t="s">
        <v>42</v>
      </c>
      <c r="Q599" s="16" t="s">
        <v>29</v>
      </c>
      <c r="R599" s="17">
        <v>43136</v>
      </c>
      <c r="S599" s="18">
        <f>SUM(F599/$A$907)</f>
        <v>1.2685862592242799E-4</v>
      </c>
      <c r="T599" s="1" t="str">
        <f>IF(Table1[[#This Row],[Returns]]="Y","Quality Checked","")</f>
        <v/>
      </c>
      <c r="U599" t="str">
        <f>VLOOKUP(Table1[[#This Row],[% Sales]],$B$914:$C$918,2)</f>
        <v>Low Impact</v>
      </c>
    </row>
    <row r="600" spans="1:21" x14ac:dyDescent="0.2">
      <c r="A600" s="15">
        <v>20261</v>
      </c>
      <c r="B600" s="16" t="s">
        <v>21</v>
      </c>
      <c r="C600" s="17">
        <v>43240</v>
      </c>
      <c r="D600" s="16" t="s">
        <v>55</v>
      </c>
      <c r="E600" s="16">
        <v>36</v>
      </c>
      <c r="F600" s="16">
        <v>220.48</v>
      </c>
      <c r="G600" s="16">
        <v>0.04</v>
      </c>
      <c r="H600" s="16" t="s">
        <v>31</v>
      </c>
      <c r="I600" s="16">
        <v>81.91</v>
      </c>
      <c r="J600" s="16">
        <v>6.35</v>
      </c>
      <c r="K600" s="16">
        <v>1.02</v>
      </c>
      <c r="L600" s="16" t="s">
        <v>65</v>
      </c>
      <c r="M600" s="16" t="s">
        <v>54</v>
      </c>
      <c r="N600" s="16" t="s">
        <v>45</v>
      </c>
      <c r="O600" s="16" t="s">
        <v>27</v>
      </c>
      <c r="P600" s="16" t="s">
        <v>42</v>
      </c>
      <c r="Q600" s="16" t="s">
        <v>29</v>
      </c>
      <c r="R600" s="17">
        <v>43243</v>
      </c>
      <c r="S600" s="18">
        <f>SUM(F600/$A$907)</f>
        <v>1.2637143560916694E-4</v>
      </c>
      <c r="T600" s="1" t="str">
        <f>IF(Table1[[#This Row],[Returns]]="Y","Quality Checked","")</f>
        <v/>
      </c>
      <c r="U600" t="str">
        <f>VLOOKUP(Table1[[#This Row],[% Sales]],$B$914:$C$918,2)</f>
        <v>Low Impact</v>
      </c>
    </row>
    <row r="601" spans="1:21" x14ac:dyDescent="0.2">
      <c r="A601" s="15">
        <v>31111</v>
      </c>
      <c r="B601" s="16" t="s">
        <v>21</v>
      </c>
      <c r="C601" s="17">
        <v>43336</v>
      </c>
      <c r="D601" s="16" t="s">
        <v>22</v>
      </c>
      <c r="E601" s="16">
        <v>27</v>
      </c>
      <c r="F601" s="16">
        <v>217.93</v>
      </c>
      <c r="G601" s="16">
        <v>0.03</v>
      </c>
      <c r="H601" s="16" t="s">
        <v>31</v>
      </c>
      <c r="I601" s="16">
        <v>-29.02</v>
      </c>
      <c r="J601" s="16">
        <v>7.64</v>
      </c>
      <c r="K601" s="16">
        <v>5.83</v>
      </c>
      <c r="L601" s="16" t="s">
        <v>359</v>
      </c>
      <c r="M601" s="16" t="s">
        <v>166</v>
      </c>
      <c r="N601" s="16" t="s">
        <v>26</v>
      </c>
      <c r="O601" s="16" t="s">
        <v>27</v>
      </c>
      <c r="P601" s="16" t="s">
        <v>42</v>
      </c>
      <c r="Q601" s="16" t="s">
        <v>29</v>
      </c>
      <c r="R601" s="17">
        <v>43338</v>
      </c>
      <c r="S601" s="18">
        <f>SUM(F601/$A$907)</f>
        <v>1.2490986466938387E-4</v>
      </c>
      <c r="T601" s="1" t="str">
        <f>IF(Table1[[#This Row],[Returns]]="Y","Quality Checked","")</f>
        <v/>
      </c>
      <c r="U601" t="str">
        <f>VLOOKUP(Table1[[#This Row],[% Sales]],$B$914:$C$918,2)</f>
        <v>Low Impact</v>
      </c>
    </row>
    <row r="602" spans="1:21" x14ac:dyDescent="0.2">
      <c r="A602" s="15">
        <v>13120</v>
      </c>
      <c r="B602" s="16" t="s">
        <v>21</v>
      </c>
      <c r="C602" s="17">
        <v>43448</v>
      </c>
      <c r="D602" s="16" t="s">
        <v>52</v>
      </c>
      <c r="E602" s="16">
        <v>8</v>
      </c>
      <c r="F602" s="16">
        <v>216.33</v>
      </c>
      <c r="G602" s="16">
        <v>0</v>
      </c>
      <c r="H602" s="16" t="s">
        <v>31</v>
      </c>
      <c r="I602" s="16">
        <v>-17.37</v>
      </c>
      <c r="J602" s="16">
        <v>24.92</v>
      </c>
      <c r="K602" s="16">
        <v>12.98</v>
      </c>
      <c r="L602" s="16" t="s">
        <v>213</v>
      </c>
      <c r="M602" s="16" t="s">
        <v>63</v>
      </c>
      <c r="N602" s="16" t="s">
        <v>64</v>
      </c>
      <c r="O602" s="16" t="s">
        <v>27</v>
      </c>
      <c r="P602" s="16" t="s">
        <v>48</v>
      </c>
      <c r="Q602" s="16" t="s">
        <v>40</v>
      </c>
      <c r="R602" s="17">
        <v>43448</v>
      </c>
      <c r="S602" s="18">
        <f>SUM(F602/$A$907)</f>
        <v>1.2399280055030429E-4</v>
      </c>
      <c r="T602" s="1" t="str">
        <f>IF(Table1[[#This Row],[Returns]]="Y","Quality Checked","")</f>
        <v/>
      </c>
      <c r="U602" t="str">
        <f>VLOOKUP(Table1[[#This Row],[% Sales]],$B$914:$C$918,2)</f>
        <v>Low Impact</v>
      </c>
    </row>
    <row r="603" spans="1:21" x14ac:dyDescent="0.2">
      <c r="A603" s="15">
        <v>22947</v>
      </c>
      <c r="B603" s="16" t="s">
        <v>30</v>
      </c>
      <c r="C603" s="17">
        <v>43452</v>
      </c>
      <c r="D603" s="16" t="s">
        <v>52</v>
      </c>
      <c r="E603" s="16">
        <v>19</v>
      </c>
      <c r="F603" s="16">
        <v>216.25</v>
      </c>
      <c r="G603" s="16">
        <v>0.09</v>
      </c>
      <c r="H603" s="16" t="s">
        <v>31</v>
      </c>
      <c r="I603" s="16">
        <v>58.84</v>
      </c>
      <c r="J603" s="16">
        <v>12.22</v>
      </c>
      <c r="K603" s="16">
        <v>2.85</v>
      </c>
      <c r="L603" s="16" t="s">
        <v>312</v>
      </c>
      <c r="M603" s="16" t="s">
        <v>63</v>
      </c>
      <c r="N603" s="16" t="s">
        <v>64</v>
      </c>
      <c r="O603" s="16" t="s">
        <v>32</v>
      </c>
      <c r="P603" s="16" t="s">
        <v>33</v>
      </c>
      <c r="Q603" s="16" t="s">
        <v>34</v>
      </c>
      <c r="R603" s="17">
        <v>43459</v>
      </c>
      <c r="S603" s="18">
        <f>SUM(F603/$A$907)</f>
        <v>1.2394694734435031E-4</v>
      </c>
      <c r="T603" s="1" t="str">
        <f>IF(Table1[[#This Row],[Returns]]="Y","Quality Checked","")</f>
        <v>Quality Checked</v>
      </c>
      <c r="U603" t="str">
        <f>VLOOKUP(Table1[[#This Row],[% Sales]],$B$914:$C$918,2)</f>
        <v>Low Impact</v>
      </c>
    </row>
    <row r="604" spans="1:21" x14ac:dyDescent="0.2">
      <c r="A604" s="15">
        <v>29667</v>
      </c>
      <c r="B604" s="16" t="s">
        <v>21</v>
      </c>
      <c r="C604" s="17">
        <v>43305</v>
      </c>
      <c r="D604" s="16" t="s">
        <v>22</v>
      </c>
      <c r="E604" s="16">
        <v>14</v>
      </c>
      <c r="F604" s="16">
        <v>215.31</v>
      </c>
      <c r="G604" s="16">
        <v>0.09</v>
      </c>
      <c r="H604" s="16" t="s">
        <v>31</v>
      </c>
      <c r="I604" s="16">
        <v>-51.75</v>
      </c>
      <c r="J604" s="16">
        <v>15.28</v>
      </c>
      <c r="K604" s="16">
        <v>10.91</v>
      </c>
      <c r="L604" s="16" t="s">
        <v>355</v>
      </c>
      <c r="M604" s="16" t="s">
        <v>63</v>
      </c>
      <c r="N604" s="16" t="s">
        <v>26</v>
      </c>
      <c r="O604" s="16" t="s">
        <v>27</v>
      </c>
      <c r="P604" s="16" t="s">
        <v>48</v>
      </c>
      <c r="Q604" s="16" t="s">
        <v>40</v>
      </c>
      <c r="R604" s="17">
        <v>43306</v>
      </c>
      <c r="S604" s="18">
        <f>SUM(F604/$A$907)</f>
        <v>1.2340817217439105E-4</v>
      </c>
      <c r="T604" s="1" t="str">
        <f>IF(Table1[[#This Row],[Returns]]="Y","Quality Checked","")</f>
        <v/>
      </c>
      <c r="U604" t="str">
        <f>VLOOKUP(Table1[[#This Row],[% Sales]],$B$914:$C$918,2)</f>
        <v>Low Impact</v>
      </c>
    </row>
    <row r="605" spans="1:21" x14ac:dyDescent="0.2">
      <c r="A605" s="15">
        <v>35776</v>
      </c>
      <c r="B605" s="16" t="s">
        <v>21</v>
      </c>
      <c r="C605" s="17">
        <v>43135</v>
      </c>
      <c r="D605" s="16" t="s">
        <v>55</v>
      </c>
      <c r="E605" s="16">
        <v>36</v>
      </c>
      <c r="F605" s="16">
        <v>213.74</v>
      </c>
      <c r="G605" s="16">
        <v>0.06</v>
      </c>
      <c r="H605" s="16" t="s">
        <v>31</v>
      </c>
      <c r="I605" s="16">
        <v>-32.15</v>
      </c>
      <c r="J605" s="16">
        <v>5.81</v>
      </c>
      <c r="K605" s="16">
        <v>3.37</v>
      </c>
      <c r="L605" s="16" t="s">
        <v>378</v>
      </c>
      <c r="M605" s="16" t="s">
        <v>25</v>
      </c>
      <c r="N605" s="16" t="s">
        <v>64</v>
      </c>
      <c r="O605" s="16" t="s">
        <v>27</v>
      </c>
      <c r="P605" s="16" t="s">
        <v>72</v>
      </c>
      <c r="Q605" s="16" t="s">
        <v>29</v>
      </c>
      <c r="R605" s="17">
        <v>43137</v>
      </c>
      <c r="S605" s="18">
        <f>SUM(F605/$A$907)</f>
        <v>1.225083030075442E-4</v>
      </c>
      <c r="T605" s="1" t="str">
        <f>IF(Table1[[#This Row],[Returns]]="Y","Quality Checked","")</f>
        <v/>
      </c>
      <c r="U605" t="str">
        <f>VLOOKUP(Table1[[#This Row],[% Sales]],$B$914:$C$918,2)</f>
        <v>Low Impact</v>
      </c>
    </row>
    <row r="606" spans="1:21" x14ac:dyDescent="0.2">
      <c r="A606" s="15">
        <v>25509</v>
      </c>
      <c r="B606" s="16" t="s">
        <v>21</v>
      </c>
      <c r="C606" s="17">
        <v>43242</v>
      </c>
      <c r="D606" s="16" t="s">
        <v>49</v>
      </c>
      <c r="E606" s="16">
        <v>43</v>
      </c>
      <c r="F606" s="16">
        <v>212.28</v>
      </c>
      <c r="G606" s="16">
        <v>0.06</v>
      </c>
      <c r="H606" s="16" t="s">
        <v>31</v>
      </c>
      <c r="I606" s="16">
        <v>-103.22</v>
      </c>
      <c r="J606" s="16">
        <v>4.9800000000000004</v>
      </c>
      <c r="K606" s="16">
        <v>4.95</v>
      </c>
      <c r="L606" s="16" t="s">
        <v>87</v>
      </c>
      <c r="M606" s="16" t="s">
        <v>25</v>
      </c>
      <c r="N606" s="16" t="s">
        <v>26</v>
      </c>
      <c r="O606" s="16" t="s">
        <v>27</v>
      </c>
      <c r="P606" s="16" t="s">
        <v>48</v>
      </c>
      <c r="Q606" s="16" t="s">
        <v>40</v>
      </c>
      <c r="R606" s="17">
        <v>43244</v>
      </c>
      <c r="S606" s="18">
        <f>SUM(F606/$A$907)</f>
        <v>1.2167148199888408E-4</v>
      </c>
      <c r="T606" s="1" t="str">
        <f>IF(Table1[[#This Row],[Returns]]="Y","Quality Checked","")</f>
        <v/>
      </c>
      <c r="U606" t="str">
        <f>VLOOKUP(Table1[[#This Row],[% Sales]],$B$914:$C$918,2)</f>
        <v>Low Impact</v>
      </c>
    </row>
    <row r="607" spans="1:21" x14ac:dyDescent="0.2">
      <c r="A607" s="15">
        <v>36807</v>
      </c>
      <c r="B607" s="16" t="s">
        <v>21</v>
      </c>
      <c r="C607" s="17">
        <v>43175</v>
      </c>
      <c r="D607" s="16" t="s">
        <v>55</v>
      </c>
      <c r="E607" s="16">
        <v>14</v>
      </c>
      <c r="F607" s="16">
        <v>211.88</v>
      </c>
      <c r="G607" s="16">
        <v>0.1</v>
      </c>
      <c r="H607" s="16" t="s">
        <v>31</v>
      </c>
      <c r="I607" s="16">
        <v>78.45</v>
      </c>
      <c r="J607" s="16">
        <v>15.57</v>
      </c>
      <c r="K607" s="16">
        <v>1.39</v>
      </c>
      <c r="L607" s="16" t="s">
        <v>387</v>
      </c>
      <c r="M607" s="16" t="s">
        <v>54</v>
      </c>
      <c r="N607" s="16" t="s">
        <v>26</v>
      </c>
      <c r="O607" s="16" t="s">
        <v>27</v>
      </c>
      <c r="P607" s="16" t="s">
        <v>51</v>
      </c>
      <c r="Q607" s="16" t="s">
        <v>40</v>
      </c>
      <c r="R607" s="17">
        <v>43176</v>
      </c>
      <c r="S607" s="18">
        <f>SUM(F607/$A$907)</f>
        <v>1.2144221596911418E-4</v>
      </c>
      <c r="T607" s="1" t="str">
        <f>IF(Table1[[#This Row],[Returns]]="Y","Quality Checked","")</f>
        <v/>
      </c>
      <c r="U607" t="str">
        <f>VLOOKUP(Table1[[#This Row],[% Sales]],$B$914:$C$918,2)</f>
        <v>Low Impact</v>
      </c>
    </row>
    <row r="608" spans="1:21" x14ac:dyDescent="0.2">
      <c r="A608" s="15">
        <v>26279</v>
      </c>
      <c r="B608" s="16" t="s">
        <v>21</v>
      </c>
      <c r="C608" s="17">
        <v>43311</v>
      </c>
      <c r="D608" s="16" t="s">
        <v>22</v>
      </c>
      <c r="E608" s="16">
        <v>7</v>
      </c>
      <c r="F608" s="16">
        <v>211.74350000000001</v>
      </c>
      <c r="G608" s="16">
        <v>0.04</v>
      </c>
      <c r="H608" s="16" t="s">
        <v>31</v>
      </c>
      <c r="I608" s="16">
        <v>-33.31</v>
      </c>
      <c r="J608" s="16">
        <v>35.99</v>
      </c>
      <c r="K608" s="16">
        <v>1.25</v>
      </c>
      <c r="L608" s="16" t="s">
        <v>172</v>
      </c>
      <c r="M608" s="16" t="s">
        <v>54</v>
      </c>
      <c r="N608" s="16" t="s">
        <v>37</v>
      </c>
      <c r="O608" s="16" t="s">
        <v>38</v>
      </c>
      <c r="P608" s="16" t="s">
        <v>39</v>
      </c>
      <c r="Q608" s="16" t="s">
        <v>34</v>
      </c>
      <c r="R608" s="17">
        <v>43313</v>
      </c>
      <c r="S608" s="18">
        <f>SUM(F608/$A$907)</f>
        <v>1.2136397893645521E-4</v>
      </c>
      <c r="T608" s="1" t="str">
        <f>IF(Table1[[#This Row],[Returns]]="Y","Quality Checked","")</f>
        <v/>
      </c>
      <c r="U608" t="str">
        <f>VLOOKUP(Table1[[#This Row],[% Sales]],$B$914:$C$918,2)</f>
        <v>Low Impact</v>
      </c>
    </row>
    <row r="609" spans="1:21" x14ac:dyDescent="0.2">
      <c r="A609" s="15">
        <v>42631</v>
      </c>
      <c r="B609" s="16" t="s">
        <v>21</v>
      </c>
      <c r="C609" s="17">
        <v>43229</v>
      </c>
      <c r="D609" s="16" t="s">
        <v>35</v>
      </c>
      <c r="E609" s="16">
        <v>18</v>
      </c>
      <c r="F609" s="16">
        <v>211.4</v>
      </c>
      <c r="G609" s="16">
        <v>0.09</v>
      </c>
      <c r="H609" s="16" t="s">
        <v>31</v>
      </c>
      <c r="I609" s="16">
        <v>91.63</v>
      </c>
      <c r="J609" s="16">
        <v>12.53</v>
      </c>
      <c r="K609" s="16">
        <v>0.5</v>
      </c>
      <c r="L609" s="16" t="s">
        <v>345</v>
      </c>
      <c r="M609" s="16" t="s">
        <v>25</v>
      </c>
      <c r="N609" s="16" t="s">
        <v>26</v>
      </c>
      <c r="O609" s="16" t="s">
        <v>27</v>
      </c>
      <c r="P609" s="16" t="s">
        <v>61</v>
      </c>
      <c r="Q609" s="16" t="s">
        <v>40</v>
      </c>
      <c r="R609" s="17">
        <v>43230</v>
      </c>
      <c r="S609" s="18">
        <f>SUM(F609/$A$907)</f>
        <v>1.2116709673339031E-4</v>
      </c>
      <c r="T609" s="1" t="str">
        <f>IF(Table1[[#This Row],[Returns]]="Y","Quality Checked","")</f>
        <v/>
      </c>
      <c r="U609" t="str">
        <f>VLOOKUP(Table1[[#This Row],[% Sales]],$B$914:$C$918,2)</f>
        <v>Low Impact</v>
      </c>
    </row>
    <row r="610" spans="1:21" x14ac:dyDescent="0.2">
      <c r="A610" s="15">
        <v>27555</v>
      </c>
      <c r="B610" s="16" t="s">
        <v>21</v>
      </c>
      <c r="C610" s="17">
        <v>43344</v>
      </c>
      <c r="D610" s="16" t="s">
        <v>49</v>
      </c>
      <c r="E610" s="16">
        <v>32</v>
      </c>
      <c r="F610" s="16">
        <v>209.42</v>
      </c>
      <c r="G610" s="16">
        <v>0.1</v>
      </c>
      <c r="H610" s="16" t="s">
        <v>31</v>
      </c>
      <c r="I610" s="16">
        <v>65.41</v>
      </c>
      <c r="J610" s="16">
        <v>6.74</v>
      </c>
      <c r="K610" s="16">
        <v>1.72</v>
      </c>
      <c r="L610" s="16" t="s">
        <v>341</v>
      </c>
      <c r="M610" s="16" t="s">
        <v>166</v>
      </c>
      <c r="N610" s="16" t="s">
        <v>64</v>
      </c>
      <c r="O610" s="16" t="s">
        <v>27</v>
      </c>
      <c r="P610" s="16" t="s">
        <v>42</v>
      </c>
      <c r="Q610" s="16" t="s">
        <v>29</v>
      </c>
      <c r="R610" s="17">
        <v>43346</v>
      </c>
      <c r="S610" s="18">
        <f>SUM(F610/$A$907)</f>
        <v>1.2003222988602931E-4</v>
      </c>
      <c r="T610" s="1" t="str">
        <f>IF(Table1[[#This Row],[Returns]]="Y","Quality Checked","")</f>
        <v/>
      </c>
      <c r="U610" t="str">
        <f>VLOOKUP(Table1[[#This Row],[% Sales]],$B$914:$C$918,2)</f>
        <v>Low Impact</v>
      </c>
    </row>
    <row r="611" spans="1:21" x14ac:dyDescent="0.2">
      <c r="A611" s="15">
        <v>41765</v>
      </c>
      <c r="B611" s="16" t="s">
        <v>21</v>
      </c>
      <c r="C611" s="17">
        <v>43443</v>
      </c>
      <c r="D611" s="16" t="s">
        <v>55</v>
      </c>
      <c r="E611" s="16">
        <v>41</v>
      </c>
      <c r="F611" s="16">
        <v>204.99</v>
      </c>
      <c r="G611" s="16">
        <v>0.03</v>
      </c>
      <c r="H611" s="16" t="s">
        <v>31</v>
      </c>
      <c r="I611" s="16">
        <v>-95.99</v>
      </c>
      <c r="J611" s="16">
        <v>4.9800000000000004</v>
      </c>
      <c r="K611" s="16">
        <v>4.95</v>
      </c>
      <c r="L611" s="16" t="s">
        <v>366</v>
      </c>
      <c r="M611" s="16" t="s">
        <v>54</v>
      </c>
      <c r="N611" s="16" t="s">
        <v>37</v>
      </c>
      <c r="O611" s="16" t="s">
        <v>27</v>
      </c>
      <c r="P611" s="16" t="s">
        <v>48</v>
      </c>
      <c r="Q611" s="16" t="s">
        <v>40</v>
      </c>
      <c r="R611" s="17">
        <v>43445</v>
      </c>
      <c r="S611" s="18">
        <f>SUM(F611/$A$907)</f>
        <v>1.1749310860632772E-4</v>
      </c>
      <c r="T611" s="1" t="str">
        <f>IF(Table1[[#This Row],[Returns]]="Y","Quality Checked","")</f>
        <v/>
      </c>
      <c r="U611" t="str">
        <f>VLOOKUP(Table1[[#This Row],[% Sales]],$B$914:$C$918,2)</f>
        <v>Low Impact</v>
      </c>
    </row>
    <row r="612" spans="1:21" x14ac:dyDescent="0.2">
      <c r="A612" s="15">
        <v>9954</v>
      </c>
      <c r="B612" s="16" t="s">
        <v>21</v>
      </c>
      <c r="C612" s="17">
        <v>43270</v>
      </c>
      <c r="D612" s="16" t="s">
        <v>22</v>
      </c>
      <c r="E612" s="16">
        <v>39</v>
      </c>
      <c r="F612" s="16">
        <v>203.6</v>
      </c>
      <c r="G612" s="16">
        <v>0</v>
      </c>
      <c r="H612" s="16" t="s">
        <v>31</v>
      </c>
      <c r="I612" s="16">
        <v>-166.44</v>
      </c>
      <c r="J612" s="16">
        <v>4.9800000000000004</v>
      </c>
      <c r="K612" s="16">
        <v>7.44</v>
      </c>
      <c r="L612" s="16" t="s">
        <v>174</v>
      </c>
      <c r="M612" s="16" t="s">
        <v>25</v>
      </c>
      <c r="N612" s="16" t="s">
        <v>26</v>
      </c>
      <c r="O612" s="16" t="s">
        <v>27</v>
      </c>
      <c r="P612" s="16" t="s">
        <v>42</v>
      </c>
      <c r="Q612" s="16" t="s">
        <v>40</v>
      </c>
      <c r="R612" s="17">
        <v>43272</v>
      </c>
      <c r="S612" s="18">
        <f>SUM(F612/$A$907)</f>
        <v>1.1669640915287732E-4</v>
      </c>
      <c r="T612" s="1" t="str">
        <f>IF(Table1[[#This Row],[Returns]]="Y","Quality Checked","")</f>
        <v/>
      </c>
      <c r="U612" t="str">
        <f>VLOOKUP(Table1[[#This Row],[% Sales]],$B$914:$C$918,2)</f>
        <v>Low Impact</v>
      </c>
    </row>
    <row r="613" spans="1:21" x14ac:dyDescent="0.2">
      <c r="A613" s="15">
        <v>28037</v>
      </c>
      <c r="B613" s="16" t="s">
        <v>30</v>
      </c>
      <c r="C613" s="17">
        <v>43446</v>
      </c>
      <c r="D613" s="16" t="s">
        <v>35</v>
      </c>
      <c r="E613" s="16">
        <v>31</v>
      </c>
      <c r="F613" s="16">
        <v>203.53</v>
      </c>
      <c r="G613" s="16">
        <v>0.06</v>
      </c>
      <c r="H613" s="16" t="s">
        <v>31</v>
      </c>
      <c r="I613" s="16">
        <v>-101.28</v>
      </c>
      <c r="J613" s="16">
        <v>6.68</v>
      </c>
      <c r="K613" s="16">
        <v>6.93</v>
      </c>
      <c r="L613" s="16" t="s">
        <v>113</v>
      </c>
      <c r="M613" s="16" t="s">
        <v>25</v>
      </c>
      <c r="N613" s="16" t="s">
        <v>26</v>
      </c>
      <c r="O613" s="16" t="s">
        <v>27</v>
      </c>
      <c r="P613" s="16" t="s">
        <v>42</v>
      </c>
      <c r="Q613" s="16" t="s">
        <v>40</v>
      </c>
      <c r="R613" s="17">
        <v>43447</v>
      </c>
      <c r="S613" s="18">
        <f>SUM(F613/$A$907)</f>
        <v>1.1665628759766759E-4</v>
      </c>
      <c r="T613" s="1" t="str">
        <f>IF(Table1[[#This Row],[Returns]]="Y","Quality Checked","")</f>
        <v>Quality Checked</v>
      </c>
      <c r="U613" t="str">
        <f>VLOOKUP(Table1[[#This Row],[% Sales]],$B$914:$C$918,2)</f>
        <v>Low Impact</v>
      </c>
    </row>
    <row r="614" spans="1:21" x14ac:dyDescent="0.2">
      <c r="A614" s="15">
        <v>29219</v>
      </c>
      <c r="B614" s="16" t="s">
        <v>21</v>
      </c>
      <c r="C614" s="17">
        <v>43200</v>
      </c>
      <c r="D614" s="16" t="s">
        <v>22</v>
      </c>
      <c r="E614" s="16">
        <v>29</v>
      </c>
      <c r="F614" s="16">
        <v>203.4</v>
      </c>
      <c r="G614" s="16">
        <v>0.04</v>
      </c>
      <c r="H614" s="16" t="s">
        <v>31</v>
      </c>
      <c r="I614" s="16">
        <v>24.59</v>
      </c>
      <c r="J614" s="16">
        <v>7.08</v>
      </c>
      <c r="K614" s="16">
        <v>2.35</v>
      </c>
      <c r="L614" s="16" t="s">
        <v>283</v>
      </c>
      <c r="M614" s="16" t="s">
        <v>54</v>
      </c>
      <c r="N614" s="16" t="s">
        <v>37</v>
      </c>
      <c r="O614" s="16" t="s">
        <v>27</v>
      </c>
      <c r="P614" s="16" t="s">
        <v>28</v>
      </c>
      <c r="Q614" s="16" t="s">
        <v>29</v>
      </c>
      <c r="R614" s="17">
        <v>43201</v>
      </c>
      <c r="S614" s="18">
        <f>SUM(F614/$A$907)</f>
        <v>1.1658177613799238E-4</v>
      </c>
      <c r="T614" s="1" t="str">
        <f>IF(Table1[[#This Row],[Returns]]="Y","Quality Checked","")</f>
        <v/>
      </c>
      <c r="U614" t="str">
        <f>VLOOKUP(Table1[[#This Row],[% Sales]],$B$914:$C$918,2)</f>
        <v>Low Impact</v>
      </c>
    </row>
    <row r="615" spans="1:21" x14ac:dyDescent="0.2">
      <c r="A615" s="15">
        <v>548</v>
      </c>
      <c r="B615" s="16" t="s">
        <v>21</v>
      </c>
      <c r="C615" s="17">
        <v>43363</v>
      </c>
      <c r="D615" s="16" t="s">
        <v>49</v>
      </c>
      <c r="E615" s="16">
        <v>29</v>
      </c>
      <c r="F615" s="16">
        <v>202.95</v>
      </c>
      <c r="G615" s="16">
        <v>0.02</v>
      </c>
      <c r="H615" s="16" t="s">
        <v>31</v>
      </c>
      <c r="I615" s="16">
        <v>-50.64</v>
      </c>
      <c r="J615" s="16">
        <v>6.48</v>
      </c>
      <c r="K615" s="16">
        <v>5.9</v>
      </c>
      <c r="L615" s="16" t="s">
        <v>60</v>
      </c>
      <c r="M615" s="16" t="s">
        <v>25</v>
      </c>
      <c r="N615" s="16" t="s">
        <v>37</v>
      </c>
      <c r="O615" s="16" t="s">
        <v>27</v>
      </c>
      <c r="P615" s="16" t="s">
        <v>42</v>
      </c>
      <c r="Q615" s="16" t="s">
        <v>40</v>
      </c>
      <c r="R615" s="17">
        <v>43364</v>
      </c>
      <c r="S615" s="18">
        <f>SUM(F615/$A$907)</f>
        <v>1.1632385185450124E-4</v>
      </c>
      <c r="T615" s="1" t="str">
        <f>IF(Table1[[#This Row],[Returns]]="Y","Quality Checked","")</f>
        <v/>
      </c>
      <c r="U615" t="str">
        <f>VLOOKUP(Table1[[#This Row],[% Sales]],$B$914:$C$918,2)</f>
        <v>Low Impact</v>
      </c>
    </row>
    <row r="616" spans="1:21" x14ac:dyDescent="0.2">
      <c r="A616" s="15">
        <v>12676</v>
      </c>
      <c r="B616" s="16" t="s">
        <v>21</v>
      </c>
      <c r="C616" s="17">
        <v>43115</v>
      </c>
      <c r="D616" s="16" t="s">
        <v>35</v>
      </c>
      <c r="E616" s="16">
        <v>25</v>
      </c>
      <c r="F616" s="16">
        <v>201.06</v>
      </c>
      <c r="G616" s="16">
        <v>0.08</v>
      </c>
      <c r="H616" s="16" t="s">
        <v>23</v>
      </c>
      <c r="I616" s="16">
        <v>-80.86</v>
      </c>
      <c r="J616" s="16">
        <v>8.09</v>
      </c>
      <c r="K616" s="16">
        <v>7.96</v>
      </c>
      <c r="L616" s="16" t="s">
        <v>208</v>
      </c>
      <c r="M616" s="16" t="s">
        <v>25</v>
      </c>
      <c r="N616" s="16" t="s">
        <v>37</v>
      </c>
      <c r="O616" s="16" t="s">
        <v>32</v>
      </c>
      <c r="P616" s="16" t="s">
        <v>33</v>
      </c>
      <c r="Q616" s="16" t="s">
        <v>40</v>
      </c>
      <c r="R616" s="17">
        <v>43116</v>
      </c>
      <c r="S616" s="18">
        <f>SUM(F616/$A$907)</f>
        <v>1.1524056986383848E-4</v>
      </c>
      <c r="T616" s="1" t="str">
        <f>IF(Table1[[#This Row],[Returns]]="Y","Quality Checked","")</f>
        <v/>
      </c>
      <c r="U616" t="str">
        <f>VLOOKUP(Table1[[#This Row],[% Sales]],$B$914:$C$918,2)</f>
        <v>Low Impact</v>
      </c>
    </row>
    <row r="617" spans="1:21" x14ac:dyDescent="0.2">
      <c r="A617" s="15">
        <v>34918</v>
      </c>
      <c r="B617" s="16" t="s">
        <v>21</v>
      </c>
      <c r="C617" s="17">
        <v>43396</v>
      </c>
      <c r="D617" s="16" t="s">
        <v>55</v>
      </c>
      <c r="E617" s="16">
        <v>25</v>
      </c>
      <c r="F617" s="16">
        <v>200.77</v>
      </c>
      <c r="G617" s="16">
        <v>0.01</v>
      </c>
      <c r="H617" s="16" t="s">
        <v>31</v>
      </c>
      <c r="I617" s="16">
        <v>-60.61</v>
      </c>
      <c r="J617" s="16">
        <v>7.28</v>
      </c>
      <c r="K617" s="16">
        <v>7.98</v>
      </c>
      <c r="L617" s="16" t="s">
        <v>376</v>
      </c>
      <c r="M617" s="16" t="s">
        <v>54</v>
      </c>
      <c r="N617" s="16" t="s">
        <v>26</v>
      </c>
      <c r="O617" s="16" t="s">
        <v>32</v>
      </c>
      <c r="P617" s="16" t="s">
        <v>33</v>
      </c>
      <c r="Q617" s="16" t="s">
        <v>29</v>
      </c>
      <c r="R617" s="17">
        <v>43398</v>
      </c>
      <c r="S617" s="18">
        <f>SUM(F617/$A$907)</f>
        <v>1.1507435199225532E-4</v>
      </c>
      <c r="T617" s="1" t="str">
        <f>IF(Table1[[#This Row],[Returns]]="Y","Quality Checked","")</f>
        <v/>
      </c>
      <c r="U617" t="str">
        <f>VLOOKUP(Table1[[#This Row],[% Sales]],$B$914:$C$918,2)</f>
        <v>Low Impact</v>
      </c>
    </row>
    <row r="618" spans="1:21" x14ac:dyDescent="0.2">
      <c r="A618" s="15">
        <v>11585</v>
      </c>
      <c r="B618" s="16" t="s">
        <v>21</v>
      </c>
      <c r="C618" s="17">
        <v>43174</v>
      </c>
      <c r="D618" s="16" t="s">
        <v>55</v>
      </c>
      <c r="E618" s="16">
        <v>2</v>
      </c>
      <c r="F618" s="16">
        <v>200.75299999999999</v>
      </c>
      <c r="G618" s="16">
        <v>0.09</v>
      </c>
      <c r="H618" s="16" t="s">
        <v>31</v>
      </c>
      <c r="I618" s="16">
        <v>-605.37</v>
      </c>
      <c r="J618" s="16">
        <v>125.99</v>
      </c>
      <c r="K618" s="16">
        <v>8.99</v>
      </c>
      <c r="L618" s="16" t="s">
        <v>198</v>
      </c>
      <c r="M618" s="16" t="s">
        <v>63</v>
      </c>
      <c r="N618" s="16" t="s">
        <v>64</v>
      </c>
      <c r="O618" s="16" t="s">
        <v>38</v>
      </c>
      <c r="P618" s="16" t="s">
        <v>39</v>
      </c>
      <c r="Q618" s="16" t="s">
        <v>40</v>
      </c>
      <c r="R618" s="17">
        <v>43175</v>
      </c>
      <c r="S618" s="18">
        <f>SUM(F618/$A$907)</f>
        <v>1.1506460818599008E-4</v>
      </c>
      <c r="T618" s="1" t="str">
        <f>IF(Table1[[#This Row],[Returns]]="Y","Quality Checked","")</f>
        <v/>
      </c>
      <c r="U618" t="str">
        <f>VLOOKUP(Table1[[#This Row],[% Sales]],$B$914:$C$918,2)</f>
        <v>Low Impact</v>
      </c>
    </row>
    <row r="619" spans="1:21" x14ac:dyDescent="0.2">
      <c r="A619" s="15">
        <v>9478</v>
      </c>
      <c r="B619" s="16" t="s">
        <v>21</v>
      </c>
      <c r="C619" s="17">
        <v>43187</v>
      </c>
      <c r="D619" s="16" t="s">
        <v>35</v>
      </c>
      <c r="E619" s="16">
        <v>48</v>
      </c>
      <c r="F619" s="16">
        <v>199.46</v>
      </c>
      <c r="G619" s="16">
        <v>0.08</v>
      </c>
      <c r="H619" s="16" t="s">
        <v>31</v>
      </c>
      <c r="I619" s="16">
        <v>-121.2</v>
      </c>
      <c r="J619" s="16">
        <v>4.28</v>
      </c>
      <c r="K619" s="16">
        <v>4.79</v>
      </c>
      <c r="L619" s="16" t="s">
        <v>133</v>
      </c>
      <c r="M619" s="16" t="s">
        <v>54</v>
      </c>
      <c r="N619" s="16" t="s">
        <v>26</v>
      </c>
      <c r="O619" s="16" t="s">
        <v>27</v>
      </c>
      <c r="P619" s="16" t="s">
        <v>42</v>
      </c>
      <c r="Q619" s="16" t="s">
        <v>40</v>
      </c>
      <c r="R619" s="17">
        <v>43189</v>
      </c>
      <c r="S619" s="18">
        <f>SUM(F619/$A$907)</f>
        <v>1.1432350574475891E-4</v>
      </c>
      <c r="T619" s="1" t="str">
        <f>IF(Table1[[#This Row],[Returns]]="Y","Quality Checked","")</f>
        <v/>
      </c>
      <c r="U619" t="str">
        <f>VLOOKUP(Table1[[#This Row],[% Sales]],$B$914:$C$918,2)</f>
        <v>Low Impact</v>
      </c>
    </row>
    <row r="620" spans="1:21" x14ac:dyDescent="0.2">
      <c r="A620" s="15">
        <v>14596</v>
      </c>
      <c r="B620" s="16" t="s">
        <v>21</v>
      </c>
      <c r="C620" s="17">
        <v>43110</v>
      </c>
      <c r="D620" s="16" t="s">
        <v>49</v>
      </c>
      <c r="E620" s="16">
        <v>24</v>
      </c>
      <c r="F620" s="16">
        <v>199.12</v>
      </c>
      <c r="G620" s="16">
        <v>0.01</v>
      </c>
      <c r="H620" s="16" t="s">
        <v>31</v>
      </c>
      <c r="I620" s="16">
        <v>73.33</v>
      </c>
      <c r="J620" s="16">
        <v>8.34</v>
      </c>
      <c r="K620" s="16">
        <v>0.96</v>
      </c>
      <c r="L620" s="16" t="s">
        <v>187</v>
      </c>
      <c r="M620" s="16" t="s">
        <v>54</v>
      </c>
      <c r="N620" s="16" t="s">
        <v>26</v>
      </c>
      <c r="O620" s="16" t="s">
        <v>32</v>
      </c>
      <c r="P620" s="16" t="s">
        <v>33</v>
      </c>
      <c r="Q620" s="16" t="s">
        <v>29</v>
      </c>
      <c r="R620" s="17">
        <v>43112</v>
      </c>
      <c r="S620" s="18">
        <f>SUM(F620/$A$907)</f>
        <v>1.1412862961945449E-4</v>
      </c>
      <c r="T620" s="1" t="str">
        <f>IF(Table1[[#This Row],[Returns]]="Y","Quality Checked","")</f>
        <v/>
      </c>
      <c r="U620" t="str">
        <f>VLOOKUP(Table1[[#This Row],[% Sales]],$B$914:$C$918,2)</f>
        <v>Low Impact</v>
      </c>
    </row>
    <row r="621" spans="1:21" x14ac:dyDescent="0.2">
      <c r="A621" s="15">
        <v>26689</v>
      </c>
      <c r="B621" s="16" t="s">
        <v>21</v>
      </c>
      <c r="C621" s="17">
        <v>43372</v>
      </c>
      <c r="D621" s="16" t="s">
        <v>35</v>
      </c>
      <c r="E621" s="16">
        <v>2</v>
      </c>
      <c r="F621" s="16">
        <v>198.44</v>
      </c>
      <c r="G621" s="16">
        <v>0.01</v>
      </c>
      <c r="H621" s="16" t="s">
        <v>31</v>
      </c>
      <c r="I621" s="16">
        <v>-87.46</v>
      </c>
      <c r="J621" s="16">
        <v>99.23</v>
      </c>
      <c r="K621" s="16">
        <v>8.99</v>
      </c>
      <c r="L621" s="16" t="s">
        <v>201</v>
      </c>
      <c r="M621" s="16" t="s">
        <v>25</v>
      </c>
      <c r="N621" s="16" t="s">
        <v>26</v>
      </c>
      <c r="O621" s="16" t="s">
        <v>32</v>
      </c>
      <c r="P621" s="16" t="s">
        <v>33</v>
      </c>
      <c r="Q621" s="16" t="s">
        <v>34</v>
      </c>
      <c r="R621" s="17">
        <v>43375</v>
      </c>
      <c r="S621" s="18">
        <f>SUM(F621/$A$907)</f>
        <v>1.1373887736884565E-4</v>
      </c>
      <c r="T621" s="1" t="str">
        <f>IF(Table1[[#This Row],[Returns]]="Y","Quality Checked","")</f>
        <v/>
      </c>
      <c r="U621" t="str">
        <f>VLOOKUP(Table1[[#This Row],[% Sales]],$B$914:$C$918,2)</f>
        <v>Low Impact</v>
      </c>
    </row>
    <row r="622" spans="1:21" x14ac:dyDescent="0.2">
      <c r="A622" s="15">
        <v>23333</v>
      </c>
      <c r="B622" s="16" t="s">
        <v>21</v>
      </c>
      <c r="C622" s="17">
        <v>43317</v>
      </c>
      <c r="D622" s="16" t="s">
        <v>55</v>
      </c>
      <c r="E622" s="16">
        <v>32</v>
      </c>
      <c r="F622" s="16">
        <v>196.84</v>
      </c>
      <c r="G622" s="16">
        <v>0.04</v>
      </c>
      <c r="H622" s="16" t="s">
        <v>31</v>
      </c>
      <c r="I622" s="16">
        <v>-69.290000000000006</v>
      </c>
      <c r="J622" s="16">
        <v>5.98</v>
      </c>
      <c r="K622" s="16">
        <v>5.79</v>
      </c>
      <c r="L622" s="16" t="s">
        <v>200</v>
      </c>
      <c r="M622" s="16" t="s">
        <v>54</v>
      </c>
      <c r="N622" s="16" t="s">
        <v>37</v>
      </c>
      <c r="O622" s="16" t="s">
        <v>27</v>
      </c>
      <c r="P622" s="16" t="s">
        <v>42</v>
      </c>
      <c r="Q622" s="16" t="s">
        <v>40</v>
      </c>
      <c r="R622" s="17">
        <v>43319</v>
      </c>
      <c r="S622" s="18">
        <f>SUM(F622/$A$907)</f>
        <v>1.1282181324976608E-4</v>
      </c>
      <c r="T622" s="1" t="str">
        <f>IF(Table1[[#This Row],[Returns]]="Y","Quality Checked","")</f>
        <v/>
      </c>
      <c r="U622" t="str">
        <f>VLOOKUP(Table1[[#This Row],[% Sales]],$B$914:$C$918,2)</f>
        <v>Low Impact</v>
      </c>
    </row>
    <row r="623" spans="1:21" x14ac:dyDescent="0.2">
      <c r="A623" s="15">
        <v>33699</v>
      </c>
      <c r="B623" s="16" t="s">
        <v>21</v>
      </c>
      <c r="C623" s="17">
        <v>43307</v>
      </c>
      <c r="D623" s="16" t="s">
        <v>52</v>
      </c>
      <c r="E623" s="16">
        <v>31</v>
      </c>
      <c r="F623" s="16">
        <v>196.81</v>
      </c>
      <c r="G623" s="16">
        <v>0.06</v>
      </c>
      <c r="H623" s="16" t="s">
        <v>31</v>
      </c>
      <c r="I623" s="16">
        <v>70.39</v>
      </c>
      <c r="J623" s="16">
        <v>6.45</v>
      </c>
      <c r="K623" s="16">
        <v>1.34</v>
      </c>
      <c r="L623" s="16" t="s">
        <v>259</v>
      </c>
      <c r="M623" s="16" t="s">
        <v>63</v>
      </c>
      <c r="N623" s="16" t="s">
        <v>45</v>
      </c>
      <c r="O623" s="16" t="s">
        <v>27</v>
      </c>
      <c r="P623" s="16" t="s">
        <v>42</v>
      </c>
      <c r="Q623" s="16" t="s">
        <v>29</v>
      </c>
      <c r="R623" s="17">
        <v>43312</v>
      </c>
      <c r="S623" s="18">
        <f>SUM(F623/$A$907)</f>
        <v>1.1280461829753333E-4</v>
      </c>
      <c r="T623" s="1" t="str">
        <f>IF(Table1[[#This Row],[Returns]]="Y","Quality Checked","")</f>
        <v/>
      </c>
      <c r="U623" t="str">
        <f>VLOOKUP(Table1[[#This Row],[% Sales]],$B$914:$C$918,2)</f>
        <v>Low Impact</v>
      </c>
    </row>
    <row r="624" spans="1:21" x14ac:dyDescent="0.2">
      <c r="A624" s="15">
        <v>27460</v>
      </c>
      <c r="B624" s="16" t="s">
        <v>21</v>
      </c>
      <c r="C624" s="17">
        <v>43232</v>
      </c>
      <c r="D624" s="16" t="s">
        <v>22</v>
      </c>
      <c r="E624" s="16">
        <v>31</v>
      </c>
      <c r="F624" s="16">
        <v>196.58</v>
      </c>
      <c r="G624" s="16">
        <v>0.04</v>
      </c>
      <c r="H624" s="16" t="s">
        <v>31</v>
      </c>
      <c r="I624" s="16">
        <v>-102.16</v>
      </c>
      <c r="J624" s="16">
        <v>5.98</v>
      </c>
      <c r="K624" s="16">
        <v>4.38</v>
      </c>
      <c r="L624" s="16" t="s">
        <v>339</v>
      </c>
      <c r="M624" s="16" t="s">
        <v>25</v>
      </c>
      <c r="N624" s="16" t="s">
        <v>26</v>
      </c>
      <c r="O624" s="16" t="s">
        <v>38</v>
      </c>
      <c r="P624" s="16" t="s">
        <v>89</v>
      </c>
      <c r="Q624" s="16" t="s">
        <v>34</v>
      </c>
      <c r="R624" s="17">
        <v>43234</v>
      </c>
      <c r="S624" s="18">
        <f>SUM(F624/$A$907)</f>
        <v>1.1267279033041565E-4</v>
      </c>
      <c r="T624" s="1" t="str">
        <f>IF(Table1[[#This Row],[Returns]]="Y","Quality Checked","")</f>
        <v/>
      </c>
      <c r="U624" t="str">
        <f>VLOOKUP(Table1[[#This Row],[% Sales]],$B$914:$C$918,2)</f>
        <v>Low Impact</v>
      </c>
    </row>
    <row r="625" spans="1:21" x14ac:dyDescent="0.2">
      <c r="A625" s="15">
        <v>32199</v>
      </c>
      <c r="B625" s="16" t="s">
        <v>21</v>
      </c>
      <c r="C625" s="17">
        <v>43296</v>
      </c>
      <c r="D625" s="16" t="s">
        <v>35</v>
      </c>
      <c r="E625" s="16">
        <v>40</v>
      </c>
      <c r="F625" s="16">
        <v>196.5</v>
      </c>
      <c r="G625" s="16">
        <v>0.08</v>
      </c>
      <c r="H625" s="16" t="s">
        <v>31</v>
      </c>
      <c r="I625" s="16">
        <v>-99.76</v>
      </c>
      <c r="J625" s="16">
        <v>4.91</v>
      </c>
      <c r="K625" s="16">
        <v>4.97</v>
      </c>
      <c r="L625" s="16" t="s">
        <v>110</v>
      </c>
      <c r="M625" s="16" t="s">
        <v>63</v>
      </c>
      <c r="N625" s="16" t="s">
        <v>26</v>
      </c>
      <c r="O625" s="16" t="s">
        <v>27</v>
      </c>
      <c r="P625" s="16" t="s">
        <v>48</v>
      </c>
      <c r="Q625" s="16" t="s">
        <v>40</v>
      </c>
      <c r="R625" s="17">
        <v>43297</v>
      </c>
      <c r="S625" s="18">
        <f>SUM(F625/$A$907)</f>
        <v>1.1262693712446166E-4</v>
      </c>
      <c r="T625" s="1" t="str">
        <f>IF(Table1[[#This Row],[Returns]]="Y","Quality Checked","")</f>
        <v/>
      </c>
      <c r="U625" t="str">
        <f>VLOOKUP(Table1[[#This Row],[% Sales]],$B$914:$C$918,2)</f>
        <v>Low Impact</v>
      </c>
    </row>
    <row r="626" spans="1:21" x14ac:dyDescent="0.2">
      <c r="A626" s="15">
        <v>43620</v>
      </c>
      <c r="B626" s="16" t="s">
        <v>21</v>
      </c>
      <c r="C626" s="17">
        <v>43117</v>
      </c>
      <c r="D626" s="16" t="s">
        <v>55</v>
      </c>
      <c r="E626" s="16">
        <v>13</v>
      </c>
      <c r="F626" s="16">
        <v>196.22</v>
      </c>
      <c r="G626" s="16">
        <v>0.05</v>
      </c>
      <c r="H626" s="16" t="s">
        <v>31</v>
      </c>
      <c r="I626" s="16">
        <v>-89.35</v>
      </c>
      <c r="J626" s="16">
        <v>14.81</v>
      </c>
      <c r="K626" s="16">
        <v>13.32</v>
      </c>
      <c r="L626" s="16" t="s">
        <v>413</v>
      </c>
      <c r="M626" s="16" t="s">
        <v>25</v>
      </c>
      <c r="N626" s="16" t="s">
        <v>37</v>
      </c>
      <c r="O626" s="16" t="s">
        <v>27</v>
      </c>
      <c r="P626" s="16" t="s">
        <v>46</v>
      </c>
      <c r="Q626" s="16" t="s">
        <v>40</v>
      </c>
      <c r="R626" s="17">
        <v>43120</v>
      </c>
      <c r="S626" s="18">
        <f>SUM(F626/$A$907)</f>
        <v>1.1246645090362274E-4</v>
      </c>
      <c r="T626" s="1" t="str">
        <f>IF(Table1[[#This Row],[Returns]]="Y","Quality Checked","")</f>
        <v/>
      </c>
      <c r="U626" t="str">
        <f>VLOOKUP(Table1[[#This Row],[% Sales]],$B$914:$C$918,2)</f>
        <v>Low Impact</v>
      </c>
    </row>
    <row r="627" spans="1:21" x14ac:dyDescent="0.2">
      <c r="A627" s="15">
        <v>6592</v>
      </c>
      <c r="B627" s="16" t="s">
        <v>21</v>
      </c>
      <c r="C627" s="17">
        <v>43435</v>
      </c>
      <c r="D627" s="16" t="s">
        <v>52</v>
      </c>
      <c r="E627" s="16">
        <v>29</v>
      </c>
      <c r="F627" s="16">
        <v>194.29</v>
      </c>
      <c r="G627" s="16">
        <v>0.09</v>
      </c>
      <c r="H627" s="16" t="s">
        <v>31</v>
      </c>
      <c r="I627" s="16">
        <v>-177.17</v>
      </c>
      <c r="J627" s="16">
        <v>6.84</v>
      </c>
      <c r="K627" s="16">
        <v>8.3699999999999992</v>
      </c>
      <c r="L627" s="16" t="s">
        <v>135</v>
      </c>
      <c r="M627" s="16" t="s">
        <v>54</v>
      </c>
      <c r="N627" s="16" t="s">
        <v>64</v>
      </c>
      <c r="O627" s="16" t="s">
        <v>27</v>
      </c>
      <c r="P627" s="16" t="s">
        <v>66</v>
      </c>
      <c r="Q627" s="16" t="s">
        <v>34</v>
      </c>
      <c r="R627" s="17">
        <v>43442</v>
      </c>
      <c r="S627" s="18">
        <f>SUM(F627/$A$907)</f>
        <v>1.1136024230998298E-4</v>
      </c>
      <c r="T627" s="1" t="str">
        <f>IF(Table1[[#This Row],[Returns]]="Y","Quality Checked","")</f>
        <v/>
      </c>
      <c r="U627" t="str">
        <f>VLOOKUP(Table1[[#This Row],[% Sales]],$B$914:$C$918,2)</f>
        <v>Low Impact</v>
      </c>
    </row>
    <row r="628" spans="1:21" x14ac:dyDescent="0.2">
      <c r="A628" s="15">
        <v>9893</v>
      </c>
      <c r="B628" s="16" t="s">
        <v>21</v>
      </c>
      <c r="C628" s="17">
        <v>43328</v>
      </c>
      <c r="D628" s="16" t="s">
        <v>55</v>
      </c>
      <c r="E628" s="16">
        <v>1</v>
      </c>
      <c r="F628" s="16">
        <v>192.49</v>
      </c>
      <c r="G628" s="16">
        <v>0.02</v>
      </c>
      <c r="H628" s="16" t="s">
        <v>56</v>
      </c>
      <c r="I628" s="16">
        <v>-98.3</v>
      </c>
      <c r="J628" s="16">
        <v>160.97999999999999</v>
      </c>
      <c r="K628" s="16">
        <v>30</v>
      </c>
      <c r="L628" s="16" t="s">
        <v>172</v>
      </c>
      <c r="M628" s="16" t="s">
        <v>54</v>
      </c>
      <c r="N628" s="16" t="s">
        <v>37</v>
      </c>
      <c r="O628" s="16" t="s">
        <v>32</v>
      </c>
      <c r="P628" s="16" t="s">
        <v>86</v>
      </c>
      <c r="Q628" s="16" t="s">
        <v>59</v>
      </c>
      <c r="R628" s="17">
        <v>43331</v>
      </c>
      <c r="S628" s="18">
        <f>SUM(F628/$A$907)</f>
        <v>1.1032854517601846E-4</v>
      </c>
      <c r="T628" s="1" t="str">
        <f>IF(Table1[[#This Row],[Returns]]="Y","Quality Checked","")</f>
        <v/>
      </c>
      <c r="U628" t="str">
        <f>VLOOKUP(Table1[[#This Row],[% Sales]],$B$914:$C$918,2)</f>
        <v>Low Impact</v>
      </c>
    </row>
    <row r="629" spans="1:21" x14ac:dyDescent="0.2">
      <c r="A629" s="15">
        <v>14311</v>
      </c>
      <c r="B629" s="16" t="s">
        <v>21</v>
      </c>
      <c r="C629" s="17">
        <v>43313</v>
      </c>
      <c r="D629" s="16" t="s">
        <v>49</v>
      </c>
      <c r="E629" s="16">
        <v>30</v>
      </c>
      <c r="F629" s="16">
        <v>192.41</v>
      </c>
      <c r="G629" s="16">
        <v>0.03</v>
      </c>
      <c r="H629" s="16" t="s">
        <v>31</v>
      </c>
      <c r="I629" s="16">
        <v>-55.95</v>
      </c>
      <c r="J629" s="16">
        <v>6.37</v>
      </c>
      <c r="K629" s="16">
        <v>5.19</v>
      </c>
      <c r="L629" s="16" t="s">
        <v>218</v>
      </c>
      <c r="M629" s="16" t="s">
        <v>25</v>
      </c>
      <c r="N629" s="16" t="s">
        <v>26</v>
      </c>
      <c r="O629" s="16" t="s">
        <v>27</v>
      </c>
      <c r="P629" s="16" t="s">
        <v>48</v>
      </c>
      <c r="Q629" s="16" t="s">
        <v>40</v>
      </c>
      <c r="R629" s="17">
        <v>43314</v>
      </c>
      <c r="S629" s="18">
        <f>SUM(F629/$A$907)</f>
        <v>1.1028269197006447E-4</v>
      </c>
      <c r="T629" s="1" t="str">
        <f>IF(Table1[[#This Row],[Returns]]="Y","Quality Checked","")</f>
        <v/>
      </c>
      <c r="U629" t="str">
        <f>VLOOKUP(Table1[[#This Row],[% Sales]],$B$914:$C$918,2)</f>
        <v>Low Impact</v>
      </c>
    </row>
    <row r="630" spans="1:21" x14ac:dyDescent="0.2">
      <c r="A630" s="15">
        <v>40902</v>
      </c>
      <c r="B630" s="16" t="s">
        <v>21</v>
      </c>
      <c r="C630" s="17">
        <v>43288</v>
      </c>
      <c r="D630" s="16" t="s">
        <v>52</v>
      </c>
      <c r="E630" s="16">
        <v>25</v>
      </c>
      <c r="F630" s="16">
        <v>192.18</v>
      </c>
      <c r="G630" s="16">
        <v>0.02</v>
      </c>
      <c r="H630" s="16" t="s">
        <v>31</v>
      </c>
      <c r="I630" s="16">
        <v>-48.88</v>
      </c>
      <c r="J630" s="16">
        <v>7.1</v>
      </c>
      <c r="K630" s="16">
        <v>6.05</v>
      </c>
      <c r="L630" s="16" t="s">
        <v>405</v>
      </c>
      <c r="M630" s="16" t="s">
        <v>166</v>
      </c>
      <c r="N630" s="16" t="s">
        <v>37</v>
      </c>
      <c r="O630" s="16" t="s">
        <v>27</v>
      </c>
      <c r="P630" s="16" t="s">
        <v>48</v>
      </c>
      <c r="Q630" s="16" t="s">
        <v>40</v>
      </c>
      <c r="R630" s="17">
        <v>43290</v>
      </c>
      <c r="S630" s="18">
        <f>SUM(F630/$A$907)</f>
        <v>1.1015086400294678E-4</v>
      </c>
      <c r="T630" s="1" t="str">
        <f>IF(Table1[[#This Row],[Returns]]="Y","Quality Checked","")</f>
        <v/>
      </c>
      <c r="U630" t="str">
        <f>VLOOKUP(Table1[[#This Row],[% Sales]],$B$914:$C$918,2)</f>
        <v>Low Impact</v>
      </c>
    </row>
    <row r="631" spans="1:21" x14ac:dyDescent="0.2">
      <c r="A631" s="15">
        <v>10658</v>
      </c>
      <c r="B631" s="16" t="s">
        <v>21</v>
      </c>
      <c r="C631" s="17">
        <v>43339</v>
      </c>
      <c r="D631" s="16" t="s">
        <v>52</v>
      </c>
      <c r="E631" s="16">
        <v>12</v>
      </c>
      <c r="F631" s="16">
        <v>190.73</v>
      </c>
      <c r="G631" s="16">
        <v>0.1</v>
      </c>
      <c r="H631" s="16" t="s">
        <v>31</v>
      </c>
      <c r="I631" s="16">
        <v>-69.64</v>
      </c>
      <c r="J631" s="16">
        <v>15.99</v>
      </c>
      <c r="K631" s="16">
        <v>9.4</v>
      </c>
      <c r="L631" s="16" t="s">
        <v>188</v>
      </c>
      <c r="M631" s="16" t="s">
        <v>25</v>
      </c>
      <c r="N631" s="16" t="s">
        <v>64</v>
      </c>
      <c r="O631" s="16" t="s">
        <v>38</v>
      </c>
      <c r="P631" s="16" t="s">
        <v>58</v>
      </c>
      <c r="Q631" s="16" t="s">
        <v>40</v>
      </c>
      <c r="R631" s="17">
        <v>43339</v>
      </c>
      <c r="S631" s="18">
        <f>SUM(F631/$A$907)</f>
        <v>1.093197746450309E-4</v>
      </c>
      <c r="T631" s="1" t="str">
        <f>IF(Table1[[#This Row],[Returns]]="Y","Quality Checked","")</f>
        <v/>
      </c>
      <c r="U631" t="str">
        <f>VLOOKUP(Table1[[#This Row],[% Sales]],$B$914:$C$918,2)</f>
        <v>Low Impact</v>
      </c>
    </row>
    <row r="632" spans="1:21" x14ac:dyDescent="0.2">
      <c r="A632" s="15">
        <v>8868</v>
      </c>
      <c r="B632" s="16" t="s">
        <v>21</v>
      </c>
      <c r="C632" s="17">
        <v>43128</v>
      </c>
      <c r="D632" s="16" t="s">
        <v>52</v>
      </c>
      <c r="E632" s="16">
        <v>3</v>
      </c>
      <c r="F632" s="16">
        <v>190.45</v>
      </c>
      <c r="G632" s="16">
        <v>0.02</v>
      </c>
      <c r="H632" s="16" t="s">
        <v>31</v>
      </c>
      <c r="I632" s="16">
        <v>-44.05</v>
      </c>
      <c r="J632" s="16">
        <v>59.98</v>
      </c>
      <c r="K632" s="16">
        <v>3.99</v>
      </c>
      <c r="L632" s="16" t="s">
        <v>158</v>
      </c>
      <c r="M632" s="16" t="s">
        <v>25</v>
      </c>
      <c r="N632" s="16" t="s">
        <v>26</v>
      </c>
      <c r="O632" s="16" t="s">
        <v>27</v>
      </c>
      <c r="P632" s="16" t="s">
        <v>46</v>
      </c>
      <c r="Q632" s="16" t="s">
        <v>40</v>
      </c>
      <c r="R632" s="17">
        <v>43137</v>
      </c>
      <c r="S632" s="18">
        <f>SUM(F632/$A$907)</f>
        <v>1.0915928842419198E-4</v>
      </c>
      <c r="T632" s="1" t="str">
        <f>IF(Table1[[#This Row],[Returns]]="Y","Quality Checked","")</f>
        <v/>
      </c>
      <c r="U632" t="str">
        <f>VLOOKUP(Table1[[#This Row],[% Sales]],$B$914:$C$918,2)</f>
        <v>Low Impact</v>
      </c>
    </row>
    <row r="633" spans="1:21" x14ac:dyDescent="0.2">
      <c r="A633" s="15">
        <v>15751</v>
      </c>
      <c r="B633" s="16" t="s">
        <v>21</v>
      </c>
      <c r="C633" s="17">
        <v>43327</v>
      </c>
      <c r="D633" s="16" t="s">
        <v>49</v>
      </c>
      <c r="E633" s="16">
        <v>37</v>
      </c>
      <c r="F633" s="16">
        <v>189.6</v>
      </c>
      <c r="G633" s="16">
        <v>0.02</v>
      </c>
      <c r="H633" s="16" t="s">
        <v>31</v>
      </c>
      <c r="I633" s="16">
        <v>89.65</v>
      </c>
      <c r="J633" s="16">
        <v>4.9800000000000004</v>
      </c>
      <c r="K633" s="16">
        <v>0.49</v>
      </c>
      <c r="L633" s="16" t="s">
        <v>195</v>
      </c>
      <c r="M633" s="16" t="s">
        <v>25</v>
      </c>
      <c r="N633" s="16" t="s">
        <v>26</v>
      </c>
      <c r="O633" s="16" t="s">
        <v>27</v>
      </c>
      <c r="P633" s="16" t="s">
        <v>61</v>
      </c>
      <c r="Q633" s="16" t="s">
        <v>40</v>
      </c>
      <c r="R633" s="17">
        <v>43328</v>
      </c>
      <c r="S633" s="18">
        <f>SUM(F633/$A$907)</f>
        <v>1.0867209811093094E-4</v>
      </c>
      <c r="T633" s="1" t="str">
        <f>IF(Table1[[#This Row],[Returns]]="Y","Quality Checked","")</f>
        <v/>
      </c>
      <c r="U633" t="str">
        <f>VLOOKUP(Table1[[#This Row],[% Sales]],$B$914:$C$918,2)</f>
        <v>Low Impact</v>
      </c>
    </row>
    <row r="634" spans="1:21" x14ac:dyDescent="0.2">
      <c r="A634" s="15">
        <v>12389</v>
      </c>
      <c r="B634" s="16" t="s">
        <v>21</v>
      </c>
      <c r="C634" s="17">
        <v>43316</v>
      </c>
      <c r="D634" s="16" t="s">
        <v>55</v>
      </c>
      <c r="E634" s="16">
        <v>16</v>
      </c>
      <c r="F634" s="16">
        <v>189.04</v>
      </c>
      <c r="G634" s="16">
        <v>0.08</v>
      </c>
      <c r="H634" s="16" t="s">
        <v>31</v>
      </c>
      <c r="I634" s="16">
        <v>-74.77</v>
      </c>
      <c r="J634" s="16">
        <v>11.35</v>
      </c>
      <c r="K634" s="16">
        <v>8.6</v>
      </c>
      <c r="L634" s="16" t="s">
        <v>162</v>
      </c>
      <c r="M634" s="16" t="s">
        <v>63</v>
      </c>
      <c r="N634" s="16" t="s">
        <v>26</v>
      </c>
      <c r="O634" s="16" t="s">
        <v>27</v>
      </c>
      <c r="P634" s="16" t="s">
        <v>43</v>
      </c>
      <c r="Q634" s="16" t="s">
        <v>40</v>
      </c>
      <c r="R634" s="17">
        <v>43317</v>
      </c>
      <c r="S634" s="18">
        <f>SUM(F634/$A$907)</f>
        <v>1.0835112566925309E-4</v>
      </c>
      <c r="T634" s="1" t="str">
        <f>IF(Table1[[#This Row],[Returns]]="Y","Quality Checked","")</f>
        <v/>
      </c>
      <c r="U634" t="str">
        <f>VLOOKUP(Table1[[#This Row],[% Sales]],$B$914:$C$918,2)</f>
        <v>Low Impact</v>
      </c>
    </row>
    <row r="635" spans="1:21" x14ac:dyDescent="0.2">
      <c r="A635" s="15">
        <v>13927</v>
      </c>
      <c r="B635" s="16" t="s">
        <v>21</v>
      </c>
      <c r="C635" s="17">
        <v>43338</v>
      </c>
      <c r="D635" s="16" t="s">
        <v>52</v>
      </c>
      <c r="E635" s="16">
        <v>26</v>
      </c>
      <c r="F635" s="16">
        <v>188.05</v>
      </c>
      <c r="G635" s="16">
        <v>0.04</v>
      </c>
      <c r="H635" s="16" t="s">
        <v>23</v>
      </c>
      <c r="I635" s="16">
        <v>-21.41</v>
      </c>
      <c r="J635" s="16">
        <v>6.48</v>
      </c>
      <c r="K635" s="16">
        <v>5.16</v>
      </c>
      <c r="L635" s="16" t="s">
        <v>223</v>
      </c>
      <c r="M635" s="16" t="s">
        <v>63</v>
      </c>
      <c r="N635" s="16" t="s">
        <v>26</v>
      </c>
      <c r="O635" s="16" t="s">
        <v>27</v>
      </c>
      <c r="P635" s="16" t="s">
        <v>42</v>
      </c>
      <c r="Q635" s="16" t="s">
        <v>40</v>
      </c>
      <c r="R635" s="17">
        <v>43345</v>
      </c>
      <c r="S635" s="18">
        <f>SUM(F635/$A$907)</f>
        <v>1.077836922455726E-4</v>
      </c>
      <c r="T635" s="1" t="str">
        <f>IF(Table1[[#This Row],[Returns]]="Y","Quality Checked","")</f>
        <v/>
      </c>
      <c r="U635" t="str">
        <f>VLOOKUP(Table1[[#This Row],[% Sales]],$B$914:$C$918,2)</f>
        <v>Low Impact</v>
      </c>
    </row>
    <row r="636" spans="1:21" x14ac:dyDescent="0.2">
      <c r="A636" s="15">
        <v>31910</v>
      </c>
      <c r="B636" s="16" t="s">
        <v>21</v>
      </c>
      <c r="C636" s="17">
        <v>43402</v>
      </c>
      <c r="D636" s="16" t="s">
        <v>55</v>
      </c>
      <c r="E636" s="16">
        <v>6</v>
      </c>
      <c r="F636" s="16">
        <v>187.63749999999999</v>
      </c>
      <c r="G636" s="16">
        <v>0.03</v>
      </c>
      <c r="H636" s="16" t="s">
        <v>31</v>
      </c>
      <c r="I636" s="16">
        <v>-190.03</v>
      </c>
      <c r="J636" s="16">
        <v>35.99</v>
      </c>
      <c r="K636" s="16">
        <v>5</v>
      </c>
      <c r="L636" s="16" t="s">
        <v>364</v>
      </c>
      <c r="M636" s="16" t="s">
        <v>25</v>
      </c>
      <c r="N636" s="16" t="s">
        <v>45</v>
      </c>
      <c r="O636" s="16" t="s">
        <v>38</v>
      </c>
      <c r="P636" s="16" t="s">
        <v>39</v>
      </c>
      <c r="Q636" s="16" t="s">
        <v>40</v>
      </c>
      <c r="R636" s="17">
        <v>43403</v>
      </c>
      <c r="S636" s="18">
        <f>SUM(F636/$A$907)</f>
        <v>1.0754726165237238E-4</v>
      </c>
      <c r="T636" s="1" t="str">
        <f>IF(Table1[[#This Row],[Returns]]="Y","Quality Checked","")</f>
        <v/>
      </c>
      <c r="U636" t="str">
        <f>VLOOKUP(Table1[[#This Row],[% Sales]],$B$914:$C$918,2)</f>
        <v>Low Impact</v>
      </c>
    </row>
    <row r="637" spans="1:21" x14ac:dyDescent="0.2">
      <c r="A637" s="15">
        <v>18178</v>
      </c>
      <c r="B637" s="16" t="s">
        <v>21</v>
      </c>
      <c r="C637" s="17">
        <v>43406</v>
      </c>
      <c r="D637" s="16" t="s">
        <v>52</v>
      </c>
      <c r="E637" s="16">
        <v>10</v>
      </c>
      <c r="F637" s="16">
        <v>187.46</v>
      </c>
      <c r="G637" s="16">
        <v>0</v>
      </c>
      <c r="H637" s="16" t="s">
        <v>31</v>
      </c>
      <c r="I637" s="16">
        <v>49.85</v>
      </c>
      <c r="J637" s="16">
        <v>17.670000000000002</v>
      </c>
      <c r="K637" s="16">
        <v>8.99</v>
      </c>
      <c r="L637" s="16" t="s">
        <v>262</v>
      </c>
      <c r="M637" s="16" t="s">
        <v>54</v>
      </c>
      <c r="N637" s="16" t="s">
        <v>45</v>
      </c>
      <c r="O637" s="16" t="s">
        <v>32</v>
      </c>
      <c r="P637" s="16" t="s">
        <v>33</v>
      </c>
      <c r="Q637" s="16" t="s">
        <v>34</v>
      </c>
      <c r="R637" s="17">
        <v>43413</v>
      </c>
      <c r="S637" s="18">
        <f>SUM(F637/$A$907)</f>
        <v>1.0744552485166201E-4</v>
      </c>
      <c r="T637" s="1" t="str">
        <f>IF(Table1[[#This Row],[Returns]]="Y","Quality Checked","")</f>
        <v/>
      </c>
      <c r="U637" t="str">
        <f>VLOOKUP(Table1[[#This Row],[% Sales]],$B$914:$C$918,2)</f>
        <v>Low Impact</v>
      </c>
    </row>
    <row r="638" spans="1:21" x14ac:dyDescent="0.2">
      <c r="A638" s="15">
        <v>7815</v>
      </c>
      <c r="B638" s="16" t="s">
        <v>30</v>
      </c>
      <c r="C638" s="17">
        <v>43122</v>
      </c>
      <c r="D638" s="16" t="s">
        <v>49</v>
      </c>
      <c r="E638" s="16">
        <v>6</v>
      </c>
      <c r="F638" s="16">
        <v>187.37</v>
      </c>
      <c r="G638" s="16">
        <v>0.09</v>
      </c>
      <c r="H638" s="16" t="s">
        <v>31</v>
      </c>
      <c r="I638" s="16">
        <v>-125.96</v>
      </c>
      <c r="J638" s="16">
        <v>32.979999999999997</v>
      </c>
      <c r="K638" s="16">
        <v>5.5</v>
      </c>
      <c r="L638" s="16" t="s">
        <v>142</v>
      </c>
      <c r="M638" s="16" t="s">
        <v>25</v>
      </c>
      <c r="N638" s="16" t="s">
        <v>37</v>
      </c>
      <c r="O638" s="16" t="s">
        <v>38</v>
      </c>
      <c r="P638" s="16" t="s">
        <v>89</v>
      </c>
      <c r="Q638" s="16" t="s">
        <v>40</v>
      </c>
      <c r="R638" s="17">
        <v>43123</v>
      </c>
      <c r="S638" s="18">
        <f>SUM(F638/$A$907)</f>
        <v>1.0739393999496378E-4</v>
      </c>
      <c r="T638" s="1" t="str">
        <f>IF(Table1[[#This Row],[Returns]]="Y","Quality Checked","")</f>
        <v>Quality Checked</v>
      </c>
      <c r="U638" t="str">
        <f>VLOOKUP(Table1[[#This Row],[% Sales]],$B$914:$C$918,2)</f>
        <v>Low Impact</v>
      </c>
    </row>
    <row r="639" spans="1:21" x14ac:dyDescent="0.2">
      <c r="A639" s="15">
        <v>8551</v>
      </c>
      <c r="B639" s="16" t="s">
        <v>21</v>
      </c>
      <c r="C639" s="17">
        <v>43310</v>
      </c>
      <c r="D639" s="16" t="s">
        <v>49</v>
      </c>
      <c r="E639" s="16">
        <v>25</v>
      </c>
      <c r="F639" s="16">
        <v>185.64</v>
      </c>
      <c r="G639" s="16">
        <v>0.1</v>
      </c>
      <c r="H639" s="16" t="s">
        <v>31</v>
      </c>
      <c r="I639" s="16">
        <v>-69.87</v>
      </c>
      <c r="J639" s="16">
        <v>7.45</v>
      </c>
      <c r="K639" s="16">
        <v>6.28</v>
      </c>
      <c r="L639" s="16" t="s">
        <v>153</v>
      </c>
      <c r="M639" s="16" t="s">
        <v>25</v>
      </c>
      <c r="N639" s="16" t="s">
        <v>26</v>
      </c>
      <c r="O639" s="16" t="s">
        <v>27</v>
      </c>
      <c r="P639" s="16" t="s">
        <v>48</v>
      </c>
      <c r="Q639" s="16" t="s">
        <v>40</v>
      </c>
      <c r="R639" s="17">
        <v>43313</v>
      </c>
      <c r="S639" s="18">
        <f>SUM(F639/$A$907)</f>
        <v>1.0640236441620896E-4</v>
      </c>
      <c r="T639" s="1" t="str">
        <f>IF(Table1[[#This Row],[Returns]]="Y","Quality Checked","")</f>
        <v/>
      </c>
      <c r="U639" t="str">
        <f>VLOOKUP(Table1[[#This Row],[% Sales]],$B$914:$C$918,2)</f>
        <v>Low Impact</v>
      </c>
    </row>
    <row r="640" spans="1:21" x14ac:dyDescent="0.2">
      <c r="A640" s="15">
        <v>224</v>
      </c>
      <c r="B640" s="16" t="s">
        <v>21</v>
      </c>
      <c r="C640" s="17">
        <v>43268</v>
      </c>
      <c r="D640" s="16" t="s">
        <v>22</v>
      </c>
      <c r="E640" s="16">
        <v>25</v>
      </c>
      <c r="F640" s="16">
        <v>184.86</v>
      </c>
      <c r="G640" s="16">
        <v>0.06</v>
      </c>
      <c r="H640" s="16" t="s">
        <v>31</v>
      </c>
      <c r="I640" s="16">
        <v>-33.950000000000003</v>
      </c>
      <c r="J640" s="16">
        <v>7.38</v>
      </c>
      <c r="K640" s="16">
        <v>5.21</v>
      </c>
      <c r="L640" s="16" t="s">
        <v>41</v>
      </c>
      <c r="M640" s="16" t="s">
        <v>25</v>
      </c>
      <c r="N640" s="16" t="s">
        <v>26</v>
      </c>
      <c r="O640" s="16" t="s">
        <v>32</v>
      </c>
      <c r="P640" s="16" t="s">
        <v>33</v>
      </c>
      <c r="Q640" s="16" t="s">
        <v>40</v>
      </c>
      <c r="R640" s="17">
        <v>43269</v>
      </c>
      <c r="S640" s="18">
        <f>SUM(F640/$A$907)</f>
        <v>1.0595529565815768E-4</v>
      </c>
      <c r="T640" s="1" t="str">
        <f>IF(Table1[[#This Row],[Returns]]="Y","Quality Checked","")</f>
        <v/>
      </c>
      <c r="U640" t="str">
        <f>VLOOKUP(Table1[[#This Row],[% Sales]],$B$914:$C$918,2)</f>
        <v>Low Impact</v>
      </c>
    </row>
    <row r="641" spans="1:21" x14ac:dyDescent="0.2">
      <c r="A641" s="15">
        <v>36707</v>
      </c>
      <c r="B641" s="16" t="s">
        <v>30</v>
      </c>
      <c r="C641" s="17">
        <v>43433</v>
      </c>
      <c r="D641" s="16" t="s">
        <v>55</v>
      </c>
      <c r="E641" s="16">
        <v>47</v>
      </c>
      <c r="F641" s="16">
        <v>181.78</v>
      </c>
      <c r="G641" s="16">
        <v>0.02</v>
      </c>
      <c r="H641" s="16" t="s">
        <v>31</v>
      </c>
      <c r="I641" s="16">
        <v>71.56</v>
      </c>
      <c r="J641" s="16">
        <v>3.78</v>
      </c>
      <c r="K641" s="16">
        <v>0.71</v>
      </c>
      <c r="L641" s="16" t="s">
        <v>336</v>
      </c>
      <c r="M641" s="16" t="s">
        <v>166</v>
      </c>
      <c r="N641" s="16" t="s">
        <v>37</v>
      </c>
      <c r="O641" s="16" t="s">
        <v>27</v>
      </c>
      <c r="P641" s="16" t="s">
        <v>72</v>
      </c>
      <c r="Q641" s="16" t="s">
        <v>29</v>
      </c>
      <c r="R641" s="17">
        <v>43434</v>
      </c>
      <c r="S641" s="18">
        <f>SUM(F641/$A$907)</f>
        <v>1.0418994722892948E-4</v>
      </c>
      <c r="T641" s="1" t="str">
        <f>IF(Table1[[#This Row],[Returns]]="Y","Quality Checked","")</f>
        <v>Quality Checked</v>
      </c>
      <c r="U641" t="str">
        <f>VLOOKUP(Table1[[#This Row],[% Sales]],$B$914:$C$918,2)</f>
        <v>Low Impact</v>
      </c>
    </row>
    <row r="642" spans="1:21" x14ac:dyDescent="0.2">
      <c r="A642" s="15">
        <v>8868</v>
      </c>
      <c r="B642" s="16" t="s">
        <v>21</v>
      </c>
      <c r="C642" s="17">
        <v>43128</v>
      </c>
      <c r="D642" s="16" t="s">
        <v>52</v>
      </c>
      <c r="E642" s="16">
        <v>34</v>
      </c>
      <c r="F642" s="16">
        <v>179.99</v>
      </c>
      <c r="G642" s="16">
        <v>0.03</v>
      </c>
      <c r="H642" s="16" t="s">
        <v>31</v>
      </c>
      <c r="I642" s="16">
        <v>-102.27</v>
      </c>
      <c r="J642" s="16">
        <v>5.18</v>
      </c>
      <c r="K642" s="16">
        <v>5.74</v>
      </c>
      <c r="L642" s="16" t="s">
        <v>158</v>
      </c>
      <c r="M642" s="16" t="s">
        <v>25</v>
      </c>
      <c r="N642" s="16" t="s">
        <v>26</v>
      </c>
      <c r="O642" s="16" t="s">
        <v>27</v>
      </c>
      <c r="P642" s="16" t="s">
        <v>48</v>
      </c>
      <c r="Q642" s="16" t="s">
        <v>40</v>
      </c>
      <c r="R642" s="17">
        <v>43132</v>
      </c>
      <c r="S642" s="18">
        <f>SUM(F642/$A$907)</f>
        <v>1.0316398174570918E-4</v>
      </c>
      <c r="T642" s="1" t="str">
        <f>IF(Table1[[#This Row],[Returns]]="Y","Quality Checked","")</f>
        <v/>
      </c>
      <c r="U642" t="str">
        <f>VLOOKUP(Table1[[#This Row],[% Sales]],$B$914:$C$918,2)</f>
        <v>Low Impact</v>
      </c>
    </row>
    <row r="643" spans="1:21" x14ac:dyDescent="0.2">
      <c r="A643" s="15">
        <v>25120</v>
      </c>
      <c r="B643" s="16" t="s">
        <v>21</v>
      </c>
      <c r="C643" s="17">
        <v>43135</v>
      </c>
      <c r="D643" s="16" t="s">
        <v>55</v>
      </c>
      <c r="E643" s="16">
        <v>22</v>
      </c>
      <c r="F643" s="16">
        <v>179.22</v>
      </c>
      <c r="G643" s="16">
        <v>0.01</v>
      </c>
      <c r="H643" s="16" t="s">
        <v>31</v>
      </c>
      <c r="I643" s="16">
        <v>-139.9</v>
      </c>
      <c r="J643" s="16">
        <v>7.28</v>
      </c>
      <c r="K643" s="16">
        <v>11.15</v>
      </c>
      <c r="L643" s="16" t="s">
        <v>185</v>
      </c>
      <c r="M643" s="16" t="s">
        <v>25</v>
      </c>
      <c r="N643" s="16" t="s">
        <v>26</v>
      </c>
      <c r="O643" s="16" t="s">
        <v>27</v>
      </c>
      <c r="P643" s="16" t="s">
        <v>42</v>
      </c>
      <c r="Q643" s="16" t="s">
        <v>40</v>
      </c>
      <c r="R643" s="17">
        <v>43136</v>
      </c>
      <c r="S643" s="18">
        <f>SUM(F643/$A$907)</f>
        <v>1.0272264463840213E-4</v>
      </c>
      <c r="T643" s="1" t="str">
        <f>IF(Table1[[#This Row],[Returns]]="Y","Quality Checked","")</f>
        <v/>
      </c>
      <c r="U643" t="str">
        <f>VLOOKUP(Table1[[#This Row],[% Sales]],$B$914:$C$918,2)</f>
        <v>Low Impact</v>
      </c>
    </row>
    <row r="644" spans="1:21" x14ac:dyDescent="0.2">
      <c r="A644" s="15">
        <v>19073</v>
      </c>
      <c r="B644" s="16" t="s">
        <v>21</v>
      </c>
      <c r="C644" s="17">
        <v>43275</v>
      </c>
      <c r="D644" s="16" t="s">
        <v>22</v>
      </c>
      <c r="E644" s="16">
        <v>16</v>
      </c>
      <c r="F644" s="16">
        <v>178.4</v>
      </c>
      <c r="G644" s="16">
        <v>0.04</v>
      </c>
      <c r="H644" s="16" t="s">
        <v>31</v>
      </c>
      <c r="I644" s="16">
        <v>20.079999999999998</v>
      </c>
      <c r="J644" s="16">
        <v>10.64</v>
      </c>
      <c r="K644" s="16">
        <v>5.16</v>
      </c>
      <c r="L644" s="16" t="s">
        <v>273</v>
      </c>
      <c r="M644" s="16" t="s">
        <v>63</v>
      </c>
      <c r="N644" s="16" t="s">
        <v>26</v>
      </c>
      <c r="O644" s="16" t="s">
        <v>32</v>
      </c>
      <c r="P644" s="16" t="s">
        <v>33</v>
      </c>
      <c r="Q644" s="16" t="s">
        <v>40</v>
      </c>
      <c r="R644" s="17">
        <v>43276</v>
      </c>
      <c r="S644" s="18">
        <f>SUM(F644/$A$907)</f>
        <v>1.0225264927737385E-4</v>
      </c>
      <c r="T644" s="1" t="str">
        <f>IF(Table1[[#This Row],[Returns]]="Y","Quality Checked","")</f>
        <v/>
      </c>
      <c r="U644" t="str">
        <f>VLOOKUP(Table1[[#This Row],[% Sales]],$B$914:$C$918,2)</f>
        <v>Low Impact</v>
      </c>
    </row>
    <row r="645" spans="1:21" x14ac:dyDescent="0.2">
      <c r="A645" s="15">
        <v>11206</v>
      </c>
      <c r="B645" s="16" t="s">
        <v>21</v>
      </c>
      <c r="C645" s="17">
        <v>43462</v>
      </c>
      <c r="D645" s="16" t="s">
        <v>52</v>
      </c>
      <c r="E645" s="16">
        <v>6</v>
      </c>
      <c r="F645" s="16">
        <v>177.67</v>
      </c>
      <c r="G645" s="16">
        <v>0.03</v>
      </c>
      <c r="H645" s="16" t="s">
        <v>31</v>
      </c>
      <c r="I645" s="16">
        <v>39.630000000000003</v>
      </c>
      <c r="J645" s="16">
        <v>28.53</v>
      </c>
      <c r="K645" s="16">
        <v>1.49</v>
      </c>
      <c r="L645" s="16" t="s">
        <v>127</v>
      </c>
      <c r="M645" s="16" t="s">
        <v>63</v>
      </c>
      <c r="N645" s="16" t="s">
        <v>45</v>
      </c>
      <c r="O645" s="16" t="s">
        <v>27</v>
      </c>
      <c r="P645" s="16" t="s">
        <v>48</v>
      </c>
      <c r="Q645" s="16" t="s">
        <v>40</v>
      </c>
      <c r="R645" s="17">
        <v>42005</v>
      </c>
      <c r="S645" s="18">
        <f>SUM(F645/$A$907)</f>
        <v>1.0183423877304378E-4</v>
      </c>
      <c r="T645" s="1" t="str">
        <f>IF(Table1[[#This Row],[Returns]]="Y","Quality Checked","")</f>
        <v/>
      </c>
      <c r="U645" t="str">
        <f>VLOOKUP(Table1[[#This Row],[% Sales]],$B$914:$C$918,2)</f>
        <v>Low Impact</v>
      </c>
    </row>
    <row r="646" spans="1:21" x14ac:dyDescent="0.2">
      <c r="A646" s="15">
        <v>34497</v>
      </c>
      <c r="B646" s="16" t="s">
        <v>21</v>
      </c>
      <c r="C646" s="17">
        <v>43169</v>
      </c>
      <c r="D646" s="16" t="s">
        <v>55</v>
      </c>
      <c r="E646" s="16">
        <v>36</v>
      </c>
      <c r="F646" s="16">
        <v>175.35</v>
      </c>
      <c r="G646" s="16">
        <v>0.1</v>
      </c>
      <c r="H646" s="16" t="s">
        <v>31</v>
      </c>
      <c r="I646" s="16">
        <v>-174.18</v>
      </c>
      <c r="J646" s="16">
        <v>4.9800000000000004</v>
      </c>
      <c r="K646" s="16">
        <v>7.54</v>
      </c>
      <c r="L646" s="16" t="s">
        <v>372</v>
      </c>
      <c r="M646" s="16" t="s">
        <v>25</v>
      </c>
      <c r="N646" s="16" t="s">
        <v>64</v>
      </c>
      <c r="O646" s="16" t="s">
        <v>27</v>
      </c>
      <c r="P646" s="16" t="s">
        <v>42</v>
      </c>
      <c r="Q646" s="16" t="s">
        <v>40</v>
      </c>
      <c r="R646" s="17">
        <v>43170</v>
      </c>
      <c r="S646" s="18">
        <f>SUM(F646/$A$907)</f>
        <v>1.0050449580037839E-4</v>
      </c>
      <c r="T646" s="1" t="str">
        <f>IF(Table1[[#This Row],[Returns]]="Y","Quality Checked","")</f>
        <v/>
      </c>
      <c r="U646" t="str">
        <f>VLOOKUP(Table1[[#This Row],[% Sales]],$B$914:$C$918,2)</f>
        <v>Low Impact</v>
      </c>
    </row>
    <row r="647" spans="1:21" x14ac:dyDescent="0.2">
      <c r="A647" s="15">
        <v>32420</v>
      </c>
      <c r="B647" s="16" t="s">
        <v>21</v>
      </c>
      <c r="C647" s="17">
        <v>43310</v>
      </c>
      <c r="D647" s="16" t="s">
        <v>55</v>
      </c>
      <c r="E647" s="16">
        <v>35</v>
      </c>
      <c r="F647" s="16">
        <v>175.08</v>
      </c>
      <c r="G647" s="16">
        <v>7.0000000000000007E-2</v>
      </c>
      <c r="H647" s="16" t="s">
        <v>31</v>
      </c>
      <c r="I647" s="16">
        <v>-168.72</v>
      </c>
      <c r="J647" s="16">
        <v>5.0199999999999996</v>
      </c>
      <c r="K647" s="16">
        <v>5.14</v>
      </c>
      <c r="L647" s="16" t="s">
        <v>95</v>
      </c>
      <c r="M647" s="16" t="s">
        <v>63</v>
      </c>
      <c r="N647" s="16" t="s">
        <v>64</v>
      </c>
      <c r="O647" s="16" t="s">
        <v>38</v>
      </c>
      <c r="P647" s="16" t="s">
        <v>89</v>
      </c>
      <c r="Q647" s="16" t="s">
        <v>34</v>
      </c>
      <c r="R647" s="17">
        <v>43312</v>
      </c>
      <c r="S647" s="18">
        <f>SUM(F647/$A$907)</f>
        <v>1.0034974123028371E-4</v>
      </c>
      <c r="T647" s="1" t="str">
        <f>IF(Table1[[#This Row],[Returns]]="Y","Quality Checked","")</f>
        <v/>
      </c>
      <c r="U647" t="str">
        <f>VLOOKUP(Table1[[#This Row],[% Sales]],$B$914:$C$918,2)</f>
        <v>Low Impact</v>
      </c>
    </row>
    <row r="648" spans="1:21" x14ac:dyDescent="0.2">
      <c r="A648" s="15">
        <v>14336</v>
      </c>
      <c r="B648" s="16" t="s">
        <v>21</v>
      </c>
      <c r="C648" s="17">
        <v>43422</v>
      </c>
      <c r="D648" s="16" t="s">
        <v>35</v>
      </c>
      <c r="E648" s="16">
        <v>4</v>
      </c>
      <c r="F648" s="16">
        <v>174.55</v>
      </c>
      <c r="G648" s="16">
        <v>0.05</v>
      </c>
      <c r="H648" s="16" t="s">
        <v>23</v>
      </c>
      <c r="I648" s="16">
        <v>-114.39</v>
      </c>
      <c r="J648" s="16">
        <v>39.99</v>
      </c>
      <c r="K648" s="16">
        <v>10.25</v>
      </c>
      <c r="L648" s="16" t="s">
        <v>228</v>
      </c>
      <c r="M648" s="16" t="s">
        <v>25</v>
      </c>
      <c r="N648" s="16" t="s">
        <v>64</v>
      </c>
      <c r="O648" s="16" t="s">
        <v>38</v>
      </c>
      <c r="P648" s="16" t="s">
        <v>89</v>
      </c>
      <c r="Q648" s="16" t="s">
        <v>40</v>
      </c>
      <c r="R648" s="17">
        <v>43423</v>
      </c>
      <c r="S648" s="18">
        <f>SUM(F648/$A$907)</f>
        <v>1.0004596374083859E-4</v>
      </c>
      <c r="T648" s="1" t="str">
        <f>IF(Table1[[#This Row],[Returns]]="Y","Quality Checked","")</f>
        <v/>
      </c>
      <c r="U648" t="str">
        <f>VLOOKUP(Table1[[#This Row],[% Sales]],$B$914:$C$918,2)</f>
        <v>Low Impact</v>
      </c>
    </row>
    <row r="649" spans="1:21" x14ac:dyDescent="0.2">
      <c r="A649" s="15">
        <v>37696</v>
      </c>
      <c r="B649" s="16" t="s">
        <v>21</v>
      </c>
      <c r="C649" s="17">
        <v>43290</v>
      </c>
      <c r="D649" s="16" t="s">
        <v>22</v>
      </c>
      <c r="E649" s="16">
        <v>41</v>
      </c>
      <c r="F649" s="16">
        <v>173.27</v>
      </c>
      <c r="G649" s="16">
        <v>0.02</v>
      </c>
      <c r="H649" s="16" t="s">
        <v>31</v>
      </c>
      <c r="I649" s="16">
        <v>51.29</v>
      </c>
      <c r="J649" s="16">
        <v>4</v>
      </c>
      <c r="K649" s="16">
        <v>1.3</v>
      </c>
      <c r="L649" s="16" t="s">
        <v>331</v>
      </c>
      <c r="M649" s="16" t="s">
        <v>25</v>
      </c>
      <c r="N649" s="16" t="s">
        <v>26</v>
      </c>
      <c r="O649" s="16" t="s">
        <v>27</v>
      </c>
      <c r="P649" s="16" t="s">
        <v>42</v>
      </c>
      <c r="Q649" s="16" t="s">
        <v>29</v>
      </c>
      <c r="R649" s="17">
        <v>43290</v>
      </c>
      <c r="S649" s="18">
        <f>SUM(F649/$A$907)</f>
        <v>9.9312312445574933E-5</v>
      </c>
      <c r="T649" s="1" t="str">
        <f>IF(Table1[[#This Row],[Returns]]="Y","Quality Checked","")</f>
        <v/>
      </c>
      <c r="U649" t="str">
        <f>VLOOKUP(Table1[[#This Row],[% Sales]],$B$914:$C$918,2)</f>
        <v>Low Impact</v>
      </c>
    </row>
    <row r="650" spans="1:21" x14ac:dyDescent="0.2">
      <c r="A650" s="15">
        <v>646</v>
      </c>
      <c r="B650" s="16" t="s">
        <v>21</v>
      </c>
      <c r="C650" s="17">
        <v>43425</v>
      </c>
      <c r="D650" s="16" t="s">
        <v>35</v>
      </c>
      <c r="E650" s="16">
        <v>18</v>
      </c>
      <c r="F650" s="16">
        <v>173.2</v>
      </c>
      <c r="G650" s="16">
        <v>0.01</v>
      </c>
      <c r="H650" s="16" t="s">
        <v>31</v>
      </c>
      <c r="I650" s="16">
        <v>-10.9</v>
      </c>
      <c r="J650" s="16">
        <v>9.31</v>
      </c>
      <c r="K650" s="16">
        <v>3.98</v>
      </c>
      <c r="L650" s="16" t="s">
        <v>65</v>
      </c>
      <c r="M650" s="16" t="s">
        <v>54</v>
      </c>
      <c r="N650" s="16" t="s">
        <v>45</v>
      </c>
      <c r="O650" s="16" t="s">
        <v>27</v>
      </c>
      <c r="P650" s="16" t="s">
        <v>66</v>
      </c>
      <c r="Q650" s="16" t="s">
        <v>34</v>
      </c>
      <c r="R650" s="17">
        <v>43426</v>
      </c>
      <c r="S650" s="18">
        <f>SUM(F650/$A$907)</f>
        <v>9.9272190890365182E-5</v>
      </c>
      <c r="T650" s="1" t="str">
        <f>IF(Table1[[#This Row],[Returns]]="Y","Quality Checked","")</f>
        <v/>
      </c>
      <c r="U650" t="str">
        <f>VLOOKUP(Table1[[#This Row],[% Sales]],$B$914:$C$918,2)</f>
        <v>Low Impact</v>
      </c>
    </row>
    <row r="651" spans="1:21" x14ac:dyDescent="0.2">
      <c r="A651" s="15">
        <v>44387</v>
      </c>
      <c r="B651" s="16" t="s">
        <v>21</v>
      </c>
      <c r="C651" s="17">
        <v>43135</v>
      </c>
      <c r="D651" s="16" t="s">
        <v>52</v>
      </c>
      <c r="E651" s="16">
        <v>20</v>
      </c>
      <c r="F651" s="16">
        <v>173.09</v>
      </c>
      <c r="G651" s="16">
        <v>0.03</v>
      </c>
      <c r="H651" s="16" t="s">
        <v>31</v>
      </c>
      <c r="I651" s="16">
        <v>-6.71</v>
      </c>
      <c r="J651" s="16">
        <v>8.34</v>
      </c>
      <c r="K651" s="16">
        <v>4.82</v>
      </c>
      <c r="L651" s="16" t="s">
        <v>110</v>
      </c>
      <c r="M651" s="16" t="s">
        <v>63</v>
      </c>
      <c r="N651" s="16" t="s">
        <v>26</v>
      </c>
      <c r="O651" s="16" t="s">
        <v>27</v>
      </c>
      <c r="P651" s="16" t="s">
        <v>42</v>
      </c>
      <c r="Q651" s="16" t="s">
        <v>40</v>
      </c>
      <c r="R651" s="17">
        <v>43139</v>
      </c>
      <c r="S651" s="18">
        <f>SUM(F651/$A$907)</f>
        <v>9.9209142732178471E-5</v>
      </c>
      <c r="T651" s="1" t="str">
        <f>IF(Table1[[#This Row],[Returns]]="Y","Quality Checked","")</f>
        <v/>
      </c>
      <c r="U651" t="str">
        <f>VLOOKUP(Table1[[#This Row],[% Sales]],$B$914:$C$918,2)</f>
        <v>Low Impact</v>
      </c>
    </row>
    <row r="652" spans="1:21" x14ac:dyDescent="0.2">
      <c r="A652" s="15">
        <v>19105</v>
      </c>
      <c r="B652" s="16" t="s">
        <v>21</v>
      </c>
      <c r="C652" s="17">
        <v>43401</v>
      </c>
      <c r="D652" s="16" t="s">
        <v>35</v>
      </c>
      <c r="E652" s="16">
        <v>29</v>
      </c>
      <c r="F652" s="16">
        <v>172.98</v>
      </c>
      <c r="G652" s="16">
        <v>0.08</v>
      </c>
      <c r="H652" s="16" t="s">
        <v>31</v>
      </c>
      <c r="I652" s="16">
        <v>-59.75</v>
      </c>
      <c r="J652" s="16">
        <v>5.98</v>
      </c>
      <c r="K652" s="16">
        <v>5.46</v>
      </c>
      <c r="L652" s="16" t="s">
        <v>276</v>
      </c>
      <c r="M652" s="16" t="s">
        <v>25</v>
      </c>
      <c r="N652" s="16" t="s">
        <v>26</v>
      </c>
      <c r="O652" s="16" t="s">
        <v>27</v>
      </c>
      <c r="P652" s="16" t="s">
        <v>42</v>
      </c>
      <c r="Q652" s="16" t="s">
        <v>40</v>
      </c>
      <c r="R652" s="17">
        <v>43401</v>
      </c>
      <c r="S652" s="18">
        <f>SUM(F652/$A$907)</f>
        <v>9.9146094573991748E-5</v>
      </c>
      <c r="T652" s="1" t="str">
        <f>IF(Table1[[#This Row],[Returns]]="Y","Quality Checked","")</f>
        <v/>
      </c>
      <c r="U652" t="str">
        <f>VLOOKUP(Table1[[#This Row],[% Sales]],$B$914:$C$918,2)</f>
        <v>Low Impact</v>
      </c>
    </row>
    <row r="653" spans="1:21" x14ac:dyDescent="0.2">
      <c r="A653" s="15">
        <v>34177</v>
      </c>
      <c r="B653" s="16" t="s">
        <v>21</v>
      </c>
      <c r="C653" s="17">
        <v>43327</v>
      </c>
      <c r="D653" s="16" t="s">
        <v>35</v>
      </c>
      <c r="E653" s="16">
        <v>26</v>
      </c>
      <c r="F653" s="16">
        <v>172.76</v>
      </c>
      <c r="G653" s="16">
        <v>0.1</v>
      </c>
      <c r="H653" s="16" t="s">
        <v>31</v>
      </c>
      <c r="I653" s="16">
        <v>73.180000000000007</v>
      </c>
      <c r="J653" s="16">
        <v>7.31</v>
      </c>
      <c r="K653" s="16">
        <v>0.49</v>
      </c>
      <c r="L653" s="16" t="s">
        <v>369</v>
      </c>
      <c r="M653" s="16" t="s">
        <v>166</v>
      </c>
      <c r="N653" s="16" t="s">
        <v>26</v>
      </c>
      <c r="O653" s="16" t="s">
        <v>27</v>
      </c>
      <c r="P653" s="16" t="s">
        <v>61</v>
      </c>
      <c r="Q653" s="16" t="s">
        <v>40</v>
      </c>
      <c r="R653" s="17">
        <v>43328</v>
      </c>
      <c r="S653" s="18">
        <f>SUM(F653/$A$907)</f>
        <v>9.90199982576183E-5</v>
      </c>
      <c r="T653" s="1" t="str">
        <f>IF(Table1[[#This Row],[Returns]]="Y","Quality Checked","")</f>
        <v/>
      </c>
      <c r="U653" t="str">
        <f>VLOOKUP(Table1[[#This Row],[% Sales]],$B$914:$C$918,2)</f>
        <v>Low Impact</v>
      </c>
    </row>
    <row r="654" spans="1:21" x14ac:dyDescent="0.2">
      <c r="A654" s="15">
        <v>40354</v>
      </c>
      <c r="B654" s="16" t="s">
        <v>30</v>
      </c>
      <c r="C654" s="17">
        <v>43103</v>
      </c>
      <c r="D654" s="16" t="s">
        <v>35</v>
      </c>
      <c r="E654" s="16">
        <v>29</v>
      </c>
      <c r="F654" s="16">
        <v>172.51</v>
      </c>
      <c r="G654" s="16">
        <v>0.03</v>
      </c>
      <c r="H654" s="16" t="s">
        <v>31</v>
      </c>
      <c r="I654" s="16">
        <v>12.55</v>
      </c>
      <c r="J654" s="16">
        <v>5.58</v>
      </c>
      <c r="K654" s="16">
        <v>2.99</v>
      </c>
      <c r="L654" s="16" t="s">
        <v>296</v>
      </c>
      <c r="M654" s="16" t="s">
        <v>63</v>
      </c>
      <c r="N654" s="16" t="s">
        <v>37</v>
      </c>
      <c r="O654" s="16" t="s">
        <v>27</v>
      </c>
      <c r="P654" s="16" t="s">
        <v>48</v>
      </c>
      <c r="Q654" s="16" t="s">
        <v>40</v>
      </c>
      <c r="R654" s="17">
        <v>43104</v>
      </c>
      <c r="S654" s="18">
        <f>SUM(F654/$A$907)</f>
        <v>9.8876706989012113E-5</v>
      </c>
      <c r="T654" s="1" t="str">
        <f>IF(Table1[[#This Row],[Returns]]="Y","Quality Checked","")</f>
        <v>Quality Checked</v>
      </c>
      <c r="U654" t="str">
        <f>VLOOKUP(Table1[[#This Row],[% Sales]],$B$914:$C$918,2)</f>
        <v>Low Impact</v>
      </c>
    </row>
    <row r="655" spans="1:21" x14ac:dyDescent="0.2">
      <c r="A655" s="15">
        <v>4931</v>
      </c>
      <c r="B655" s="16" t="s">
        <v>21</v>
      </c>
      <c r="C655" s="17">
        <v>43420</v>
      </c>
      <c r="D655" s="16" t="s">
        <v>49</v>
      </c>
      <c r="E655" s="16">
        <v>22</v>
      </c>
      <c r="F655" s="16">
        <v>168.31</v>
      </c>
      <c r="G655" s="16">
        <v>0.1</v>
      </c>
      <c r="H655" s="16" t="s">
        <v>31</v>
      </c>
      <c r="I655" s="16">
        <v>46.49</v>
      </c>
      <c r="J655" s="16">
        <v>8.17</v>
      </c>
      <c r="K655" s="16">
        <v>1.69</v>
      </c>
      <c r="L655" s="16" t="s">
        <v>119</v>
      </c>
      <c r="M655" s="16" t="s">
        <v>25</v>
      </c>
      <c r="N655" s="16" t="s">
        <v>26</v>
      </c>
      <c r="O655" s="16" t="s">
        <v>27</v>
      </c>
      <c r="P655" s="16" t="s">
        <v>42</v>
      </c>
      <c r="Q655" s="16" t="s">
        <v>29</v>
      </c>
      <c r="R655" s="17">
        <v>43420</v>
      </c>
      <c r="S655" s="18">
        <f>SUM(F655/$A$907)</f>
        <v>9.646941367642821E-5</v>
      </c>
      <c r="T655" s="1" t="str">
        <f>IF(Table1[[#This Row],[Returns]]="Y","Quality Checked","")</f>
        <v/>
      </c>
      <c r="U655" t="str">
        <f>VLOOKUP(Table1[[#This Row],[% Sales]],$B$914:$C$918,2)</f>
        <v>Low Impact</v>
      </c>
    </row>
    <row r="656" spans="1:21" x14ac:dyDescent="0.2">
      <c r="A656" s="15">
        <v>25638</v>
      </c>
      <c r="B656" s="16" t="s">
        <v>21</v>
      </c>
      <c r="C656" s="17">
        <v>43318</v>
      </c>
      <c r="D656" s="16" t="s">
        <v>35</v>
      </c>
      <c r="E656" s="16">
        <v>31</v>
      </c>
      <c r="F656" s="16">
        <v>163.89</v>
      </c>
      <c r="G656" s="16">
        <v>0.02</v>
      </c>
      <c r="H656" s="16" t="s">
        <v>31</v>
      </c>
      <c r="I656" s="16">
        <v>-108.55</v>
      </c>
      <c r="J656" s="16">
        <v>4.8899999999999997</v>
      </c>
      <c r="K656" s="16">
        <v>4.93</v>
      </c>
      <c r="L656" s="16" t="s">
        <v>332</v>
      </c>
      <c r="M656" s="16" t="s">
        <v>25</v>
      </c>
      <c r="N656" s="16" t="s">
        <v>26</v>
      </c>
      <c r="O656" s="16" t="s">
        <v>38</v>
      </c>
      <c r="P656" s="16" t="s">
        <v>89</v>
      </c>
      <c r="Q656" s="16" t="s">
        <v>34</v>
      </c>
      <c r="R656" s="17">
        <v>43319</v>
      </c>
      <c r="S656" s="18">
        <f>SUM(F656/$A$907)</f>
        <v>9.3936024047470846E-5</v>
      </c>
      <c r="T656" s="1" t="str">
        <f>IF(Table1[[#This Row],[Returns]]="Y","Quality Checked","")</f>
        <v/>
      </c>
      <c r="U656" t="str">
        <f>VLOOKUP(Table1[[#This Row],[% Sales]],$B$914:$C$918,2)</f>
        <v>Low Impact</v>
      </c>
    </row>
    <row r="657" spans="1:21" x14ac:dyDescent="0.2">
      <c r="A657" s="15">
        <v>10052</v>
      </c>
      <c r="B657" s="16" t="s">
        <v>21</v>
      </c>
      <c r="C657" s="17">
        <v>43350</v>
      </c>
      <c r="D657" s="16" t="s">
        <v>22</v>
      </c>
      <c r="E657" s="16">
        <v>46</v>
      </c>
      <c r="F657" s="16">
        <v>162.28</v>
      </c>
      <c r="G657" s="16">
        <v>0.02</v>
      </c>
      <c r="H657" s="16" t="s">
        <v>31</v>
      </c>
      <c r="I657" s="16">
        <v>-216.15</v>
      </c>
      <c r="J657" s="16">
        <v>3.36</v>
      </c>
      <c r="K657" s="16">
        <v>6.27</v>
      </c>
      <c r="L657" s="16" t="s">
        <v>176</v>
      </c>
      <c r="M657" s="16" t="s">
        <v>25</v>
      </c>
      <c r="N657" s="16" t="s">
        <v>26</v>
      </c>
      <c r="O657" s="16" t="s">
        <v>27</v>
      </c>
      <c r="P657" s="16" t="s">
        <v>48</v>
      </c>
      <c r="Q657" s="16" t="s">
        <v>40</v>
      </c>
      <c r="R657" s="17">
        <v>43352</v>
      </c>
      <c r="S657" s="18">
        <f>SUM(F657/$A$907)</f>
        <v>9.3013228277647015E-5</v>
      </c>
      <c r="T657" s="1" t="str">
        <f>IF(Table1[[#This Row],[Returns]]="Y","Quality Checked","")</f>
        <v/>
      </c>
      <c r="U657" t="str">
        <f>VLOOKUP(Table1[[#This Row],[% Sales]],$B$914:$C$918,2)</f>
        <v>Low Impact</v>
      </c>
    </row>
    <row r="658" spans="1:21" x14ac:dyDescent="0.2">
      <c r="A658" s="15">
        <v>9057</v>
      </c>
      <c r="B658" s="16" t="s">
        <v>21</v>
      </c>
      <c r="C658" s="17">
        <v>43408</v>
      </c>
      <c r="D658" s="16" t="s">
        <v>49</v>
      </c>
      <c r="E658" s="16">
        <v>20</v>
      </c>
      <c r="F658" s="16">
        <v>160.29</v>
      </c>
      <c r="G658" s="16">
        <v>0.01</v>
      </c>
      <c r="H658" s="16" t="s">
        <v>31</v>
      </c>
      <c r="I658" s="16">
        <v>1.35</v>
      </c>
      <c r="J658" s="16">
        <v>7.59</v>
      </c>
      <c r="K658" s="16">
        <v>4</v>
      </c>
      <c r="L658" s="16" t="s">
        <v>162</v>
      </c>
      <c r="M658" s="16" t="s">
        <v>63</v>
      </c>
      <c r="N658" s="16" t="s">
        <v>37</v>
      </c>
      <c r="O658" s="16" t="s">
        <v>32</v>
      </c>
      <c r="P658" s="16" t="s">
        <v>33</v>
      </c>
      <c r="Q658" s="16" t="s">
        <v>29</v>
      </c>
      <c r="R658" s="17">
        <v>43408</v>
      </c>
      <c r="S658" s="18">
        <f>SUM(F658/$A$907)</f>
        <v>9.187262977954178E-5</v>
      </c>
      <c r="T658" s="1" t="str">
        <f>IF(Table1[[#This Row],[Returns]]="Y","Quality Checked","")</f>
        <v/>
      </c>
      <c r="U658" t="str">
        <f>VLOOKUP(Table1[[#This Row],[% Sales]],$B$914:$C$918,2)</f>
        <v>Low Impact</v>
      </c>
    </row>
    <row r="659" spans="1:21" x14ac:dyDescent="0.2">
      <c r="A659" s="15">
        <v>12228</v>
      </c>
      <c r="B659" s="16" t="s">
        <v>21</v>
      </c>
      <c r="C659" s="17">
        <v>43276</v>
      </c>
      <c r="D659" s="16" t="s">
        <v>22</v>
      </c>
      <c r="E659" s="16">
        <v>1</v>
      </c>
      <c r="F659" s="16">
        <v>159.51</v>
      </c>
      <c r="G659" s="16">
        <v>0.04</v>
      </c>
      <c r="H659" s="16" t="s">
        <v>56</v>
      </c>
      <c r="I659" s="16">
        <v>-103.63</v>
      </c>
      <c r="J659" s="16">
        <v>130.97999999999999</v>
      </c>
      <c r="K659" s="16">
        <v>30</v>
      </c>
      <c r="L659" s="16" t="s">
        <v>206</v>
      </c>
      <c r="M659" s="16" t="s">
        <v>63</v>
      </c>
      <c r="N659" s="16" t="s">
        <v>26</v>
      </c>
      <c r="O659" s="16" t="s">
        <v>32</v>
      </c>
      <c r="P659" s="16" t="s">
        <v>86</v>
      </c>
      <c r="Q659" s="16" t="s">
        <v>59</v>
      </c>
      <c r="R659" s="17">
        <v>43279</v>
      </c>
      <c r="S659" s="18">
        <f>SUM(F659/$A$907)</f>
        <v>9.142556102149048E-5</v>
      </c>
      <c r="T659" s="1" t="str">
        <f>IF(Table1[[#This Row],[Returns]]="Y","Quality Checked","")</f>
        <v/>
      </c>
      <c r="U659" t="str">
        <f>VLOOKUP(Table1[[#This Row],[% Sales]],$B$914:$C$918,2)</f>
        <v>Low Impact</v>
      </c>
    </row>
    <row r="660" spans="1:21" x14ac:dyDescent="0.2">
      <c r="A660" s="15">
        <v>17315</v>
      </c>
      <c r="B660" s="16" t="s">
        <v>21</v>
      </c>
      <c r="C660" s="17">
        <v>43212</v>
      </c>
      <c r="D660" s="16" t="s">
        <v>52</v>
      </c>
      <c r="E660" s="16">
        <v>29</v>
      </c>
      <c r="F660" s="16">
        <v>159.11000000000001</v>
      </c>
      <c r="G660" s="16">
        <v>7.0000000000000007E-2</v>
      </c>
      <c r="H660" s="16" t="s">
        <v>31</v>
      </c>
      <c r="I660" s="16">
        <v>64.010000000000005</v>
      </c>
      <c r="J660" s="16">
        <v>5.43</v>
      </c>
      <c r="K660" s="16">
        <v>0.95</v>
      </c>
      <c r="L660" s="16" t="s">
        <v>213</v>
      </c>
      <c r="M660" s="16" t="s">
        <v>63</v>
      </c>
      <c r="N660" s="16" t="s">
        <v>64</v>
      </c>
      <c r="O660" s="16" t="s">
        <v>27</v>
      </c>
      <c r="P660" s="16" t="s">
        <v>42</v>
      </c>
      <c r="Q660" s="16" t="s">
        <v>29</v>
      </c>
      <c r="R660" s="17">
        <v>43216</v>
      </c>
      <c r="S660" s="18">
        <f>SUM(F660/$A$907)</f>
        <v>9.1196294991720598E-5</v>
      </c>
      <c r="T660" s="1" t="str">
        <f>IF(Table1[[#This Row],[Returns]]="Y","Quality Checked","")</f>
        <v/>
      </c>
      <c r="U660" t="str">
        <f>VLOOKUP(Table1[[#This Row],[% Sales]],$B$914:$C$918,2)</f>
        <v>Low Impact</v>
      </c>
    </row>
    <row r="661" spans="1:21" x14ac:dyDescent="0.2">
      <c r="A661" s="15">
        <v>14115</v>
      </c>
      <c r="B661" s="16" t="s">
        <v>21</v>
      </c>
      <c r="C661" s="17">
        <v>43326</v>
      </c>
      <c r="D661" s="16" t="s">
        <v>22</v>
      </c>
      <c r="E661" s="16">
        <v>24</v>
      </c>
      <c r="F661" s="16">
        <v>158.78</v>
      </c>
      <c r="G661" s="16">
        <v>0.04</v>
      </c>
      <c r="H661" s="16" t="s">
        <v>31</v>
      </c>
      <c r="I661" s="16">
        <v>-38.380000000000003</v>
      </c>
      <c r="J661" s="16">
        <v>6.28</v>
      </c>
      <c r="K661" s="16">
        <v>5.41</v>
      </c>
      <c r="L661" s="16" t="s">
        <v>224</v>
      </c>
      <c r="M661" s="16" t="s">
        <v>54</v>
      </c>
      <c r="N661" s="16" t="s">
        <v>64</v>
      </c>
      <c r="O661" s="16" t="s">
        <v>32</v>
      </c>
      <c r="P661" s="16" t="s">
        <v>33</v>
      </c>
      <c r="Q661" s="16" t="s">
        <v>40</v>
      </c>
      <c r="R661" s="17">
        <v>43328</v>
      </c>
      <c r="S661" s="18">
        <f>SUM(F661/$A$907)</f>
        <v>9.1007150517160426E-5</v>
      </c>
      <c r="T661" s="1" t="str">
        <f>IF(Table1[[#This Row],[Returns]]="Y","Quality Checked","")</f>
        <v/>
      </c>
      <c r="U661" t="str">
        <f>VLOOKUP(Table1[[#This Row],[% Sales]],$B$914:$C$918,2)</f>
        <v>Low Impact</v>
      </c>
    </row>
    <row r="662" spans="1:21" x14ac:dyDescent="0.2">
      <c r="A662" s="15">
        <v>18405</v>
      </c>
      <c r="B662" s="16" t="s">
        <v>21</v>
      </c>
      <c r="C662" s="17">
        <v>43107</v>
      </c>
      <c r="D662" s="16" t="s">
        <v>55</v>
      </c>
      <c r="E662" s="16">
        <v>2</v>
      </c>
      <c r="F662" s="16">
        <v>158.04</v>
      </c>
      <c r="G662" s="16">
        <v>0.03</v>
      </c>
      <c r="H662" s="16" t="s">
        <v>31</v>
      </c>
      <c r="I662" s="16">
        <v>-263.08999999999997</v>
      </c>
      <c r="J662" s="16">
        <v>73.98</v>
      </c>
      <c r="K662" s="16">
        <v>14.52</v>
      </c>
      <c r="L662" s="16" t="s">
        <v>265</v>
      </c>
      <c r="M662" s="16" t="s">
        <v>54</v>
      </c>
      <c r="N662" s="16" t="s">
        <v>64</v>
      </c>
      <c r="O662" s="16" t="s">
        <v>38</v>
      </c>
      <c r="P662" s="16" t="s">
        <v>89</v>
      </c>
      <c r="Q662" s="16" t="s">
        <v>40</v>
      </c>
      <c r="R662" s="17">
        <v>43110</v>
      </c>
      <c r="S662" s="18">
        <f>SUM(F662/$A$907)</f>
        <v>9.0583008362086112E-5</v>
      </c>
      <c r="T662" s="1" t="str">
        <f>IF(Table1[[#This Row],[Returns]]="Y","Quality Checked","")</f>
        <v/>
      </c>
      <c r="U662" t="str">
        <f>VLOOKUP(Table1[[#This Row],[% Sales]],$B$914:$C$918,2)</f>
        <v>Low Impact</v>
      </c>
    </row>
    <row r="663" spans="1:21" x14ac:dyDescent="0.2">
      <c r="A663" s="15">
        <v>35813</v>
      </c>
      <c r="B663" s="16" t="s">
        <v>21</v>
      </c>
      <c r="C663" s="17">
        <v>43211</v>
      </c>
      <c r="D663" s="16" t="s">
        <v>49</v>
      </c>
      <c r="E663" s="16">
        <v>21</v>
      </c>
      <c r="F663" s="16">
        <v>156.31</v>
      </c>
      <c r="G663" s="16">
        <v>0.06</v>
      </c>
      <c r="H663" s="16" t="s">
        <v>23</v>
      </c>
      <c r="I663" s="16">
        <v>-9.81</v>
      </c>
      <c r="J663" s="16">
        <v>7.59</v>
      </c>
      <c r="K663" s="16">
        <v>4</v>
      </c>
      <c r="L663" s="16" t="s">
        <v>379</v>
      </c>
      <c r="M663" s="16" t="s">
        <v>25</v>
      </c>
      <c r="N663" s="16" t="s">
        <v>26</v>
      </c>
      <c r="O663" s="16" t="s">
        <v>32</v>
      </c>
      <c r="P663" s="16" t="s">
        <v>33</v>
      </c>
      <c r="Q663" s="16" t="s">
        <v>29</v>
      </c>
      <c r="R663" s="17">
        <v>43211</v>
      </c>
      <c r="S663" s="18">
        <f>SUM(F663/$A$907)</f>
        <v>8.9591432783331311E-5</v>
      </c>
      <c r="T663" s="1" t="str">
        <f>IF(Table1[[#This Row],[Returns]]="Y","Quality Checked","")</f>
        <v/>
      </c>
      <c r="U663" t="str">
        <f>VLOOKUP(Table1[[#This Row],[% Sales]],$B$914:$C$918,2)</f>
        <v>Low Impact</v>
      </c>
    </row>
    <row r="664" spans="1:21" x14ac:dyDescent="0.2">
      <c r="A664" s="15">
        <v>28933</v>
      </c>
      <c r="B664" s="16" t="s">
        <v>21</v>
      </c>
      <c r="C664" s="17">
        <v>43290</v>
      </c>
      <c r="D664" s="16" t="s">
        <v>49</v>
      </c>
      <c r="E664" s="16">
        <v>38</v>
      </c>
      <c r="F664" s="16">
        <v>156.19999999999999</v>
      </c>
      <c r="G664" s="16">
        <v>0.03</v>
      </c>
      <c r="H664" s="16" t="s">
        <v>31</v>
      </c>
      <c r="I664" s="16">
        <v>43</v>
      </c>
      <c r="J664" s="16">
        <v>3.98</v>
      </c>
      <c r="K664" s="16">
        <v>0.7</v>
      </c>
      <c r="L664" s="16" t="s">
        <v>350</v>
      </c>
      <c r="M664" s="16" t="s">
        <v>25</v>
      </c>
      <c r="N664" s="16" t="s">
        <v>26</v>
      </c>
      <c r="O664" s="16" t="s">
        <v>27</v>
      </c>
      <c r="P664" s="16" t="s">
        <v>28</v>
      </c>
      <c r="Q664" s="16" t="s">
        <v>29</v>
      </c>
      <c r="R664" s="17">
        <v>43291</v>
      </c>
      <c r="S664" s="18">
        <f>SUM(F664/$A$907)</f>
        <v>8.9528384625144587E-5</v>
      </c>
      <c r="T664" s="1" t="str">
        <f>IF(Table1[[#This Row],[Returns]]="Y","Quality Checked","")</f>
        <v/>
      </c>
      <c r="U664" t="str">
        <f>VLOOKUP(Table1[[#This Row],[% Sales]],$B$914:$C$918,2)</f>
        <v>Low Impact</v>
      </c>
    </row>
    <row r="665" spans="1:21" x14ac:dyDescent="0.2">
      <c r="A665" s="15">
        <v>10371</v>
      </c>
      <c r="B665" s="16" t="s">
        <v>21</v>
      </c>
      <c r="C665" s="17">
        <v>43359</v>
      </c>
      <c r="D665" s="16" t="s">
        <v>35</v>
      </c>
      <c r="E665" s="16">
        <v>10</v>
      </c>
      <c r="F665" s="16">
        <v>156.15</v>
      </c>
      <c r="G665" s="16">
        <v>0.08</v>
      </c>
      <c r="H665" s="16" t="s">
        <v>23</v>
      </c>
      <c r="I665" s="16">
        <v>-37.6</v>
      </c>
      <c r="J665" s="16">
        <v>15.73</v>
      </c>
      <c r="K665" s="16">
        <v>7.42</v>
      </c>
      <c r="L665" s="16" t="s">
        <v>182</v>
      </c>
      <c r="M665" s="16" t="s">
        <v>54</v>
      </c>
      <c r="N665" s="16" t="s">
        <v>26</v>
      </c>
      <c r="O665" s="16" t="s">
        <v>27</v>
      </c>
      <c r="P665" s="16" t="s">
        <v>66</v>
      </c>
      <c r="Q665" s="16" t="s">
        <v>34</v>
      </c>
      <c r="R665" s="17">
        <v>43361</v>
      </c>
      <c r="S665" s="18">
        <f>SUM(F665/$A$907)</f>
        <v>8.9499726371423355E-5</v>
      </c>
      <c r="T665" s="1" t="str">
        <f>IF(Table1[[#This Row],[Returns]]="Y","Quality Checked","")</f>
        <v/>
      </c>
      <c r="U665" t="str">
        <f>VLOOKUP(Table1[[#This Row],[% Sales]],$B$914:$C$918,2)</f>
        <v>Low Impact</v>
      </c>
    </row>
    <row r="666" spans="1:21" x14ac:dyDescent="0.2">
      <c r="A666" s="15">
        <v>26016</v>
      </c>
      <c r="B666" s="16" t="s">
        <v>21</v>
      </c>
      <c r="C666" s="17">
        <v>43380</v>
      </c>
      <c r="D666" s="16" t="s">
        <v>35</v>
      </c>
      <c r="E666" s="16">
        <v>2</v>
      </c>
      <c r="F666" s="16">
        <v>154.94</v>
      </c>
      <c r="G666" s="16">
        <v>0.09</v>
      </c>
      <c r="H666" s="16" t="s">
        <v>31</v>
      </c>
      <c r="I666" s="16">
        <v>-358.43</v>
      </c>
      <c r="J666" s="16">
        <v>77.510000000000005</v>
      </c>
      <c r="K666" s="16">
        <v>4</v>
      </c>
      <c r="L666" s="16" t="s">
        <v>334</v>
      </c>
      <c r="M666" s="16" t="s">
        <v>25</v>
      </c>
      <c r="N666" s="16" t="s">
        <v>64</v>
      </c>
      <c r="O666" s="16" t="s">
        <v>38</v>
      </c>
      <c r="P666" s="16" t="s">
        <v>89</v>
      </c>
      <c r="Q666" s="16" t="s">
        <v>40</v>
      </c>
      <c r="R666" s="17">
        <v>43382</v>
      </c>
      <c r="S666" s="18">
        <f>SUM(F666/$A$907)</f>
        <v>8.8806196631369407E-5</v>
      </c>
      <c r="T666" s="1" t="str">
        <f>IF(Table1[[#This Row],[Returns]]="Y","Quality Checked","")</f>
        <v/>
      </c>
      <c r="U666" t="str">
        <f>VLOOKUP(Table1[[#This Row],[% Sales]],$B$914:$C$918,2)</f>
        <v>Low Impact</v>
      </c>
    </row>
    <row r="667" spans="1:21" x14ac:dyDescent="0.2">
      <c r="A667" s="15">
        <v>8835</v>
      </c>
      <c r="B667" s="16" t="s">
        <v>21</v>
      </c>
      <c r="C667" s="17">
        <v>43386</v>
      </c>
      <c r="D667" s="16" t="s">
        <v>49</v>
      </c>
      <c r="E667" s="16">
        <v>12</v>
      </c>
      <c r="F667" s="16">
        <v>153.44</v>
      </c>
      <c r="G667" s="16">
        <v>0.05</v>
      </c>
      <c r="H667" s="16" t="s">
        <v>31</v>
      </c>
      <c r="I667" s="16">
        <v>-6.15</v>
      </c>
      <c r="J667" s="16">
        <v>12.2</v>
      </c>
      <c r="K667" s="16">
        <v>6.02</v>
      </c>
      <c r="L667" s="16" t="s">
        <v>147</v>
      </c>
      <c r="M667" s="16" t="s">
        <v>54</v>
      </c>
      <c r="N667" s="16" t="s">
        <v>26</v>
      </c>
      <c r="O667" s="16" t="s">
        <v>32</v>
      </c>
      <c r="P667" s="16" t="s">
        <v>33</v>
      </c>
      <c r="Q667" s="16" t="s">
        <v>34</v>
      </c>
      <c r="R667" s="17">
        <v>43387</v>
      </c>
      <c r="S667" s="18">
        <f>SUM(F667/$A$907)</f>
        <v>8.7946449019732299E-5</v>
      </c>
      <c r="T667" s="1" t="str">
        <f>IF(Table1[[#This Row],[Returns]]="Y","Quality Checked","")</f>
        <v/>
      </c>
      <c r="U667" t="str">
        <f>VLOOKUP(Table1[[#This Row],[% Sales]],$B$914:$C$918,2)</f>
        <v>Low Impact</v>
      </c>
    </row>
    <row r="668" spans="1:21" x14ac:dyDescent="0.2">
      <c r="A668" s="15">
        <v>26337</v>
      </c>
      <c r="B668" s="16" t="s">
        <v>21</v>
      </c>
      <c r="C668" s="17">
        <v>43411</v>
      </c>
      <c r="D668" s="16" t="s">
        <v>49</v>
      </c>
      <c r="E668" s="16">
        <v>45</v>
      </c>
      <c r="F668" s="16">
        <v>153.27000000000001</v>
      </c>
      <c r="G668" s="16">
        <v>0.08</v>
      </c>
      <c r="H668" s="16" t="s">
        <v>31</v>
      </c>
      <c r="I668" s="16">
        <v>60.29</v>
      </c>
      <c r="J668" s="16">
        <v>3.69</v>
      </c>
      <c r="K668" s="16">
        <v>0.5</v>
      </c>
      <c r="L668" s="16" t="s">
        <v>132</v>
      </c>
      <c r="M668" s="16" t="s">
        <v>25</v>
      </c>
      <c r="N668" s="16" t="s">
        <v>45</v>
      </c>
      <c r="O668" s="16" t="s">
        <v>27</v>
      </c>
      <c r="P668" s="16" t="s">
        <v>61</v>
      </c>
      <c r="Q668" s="16" t="s">
        <v>40</v>
      </c>
      <c r="R668" s="17">
        <v>43414</v>
      </c>
      <c r="S668" s="18">
        <f>SUM(F668/$A$907)</f>
        <v>8.7849010957080097E-5</v>
      </c>
      <c r="T668" s="1" t="str">
        <f>IF(Table1[[#This Row],[Returns]]="Y","Quality Checked","")</f>
        <v/>
      </c>
      <c r="U668" t="str">
        <f>VLOOKUP(Table1[[#This Row],[% Sales]],$B$914:$C$918,2)</f>
        <v>Low Impact</v>
      </c>
    </row>
    <row r="669" spans="1:21" x14ac:dyDescent="0.2">
      <c r="A669" s="15">
        <v>38852</v>
      </c>
      <c r="B669" s="16" t="s">
        <v>21</v>
      </c>
      <c r="C669" s="17">
        <v>43405</v>
      </c>
      <c r="D669" s="16" t="s">
        <v>22</v>
      </c>
      <c r="E669" s="16">
        <v>25</v>
      </c>
      <c r="F669" s="16">
        <v>152.31</v>
      </c>
      <c r="G669" s="16">
        <v>0.03</v>
      </c>
      <c r="H669" s="16" t="s">
        <v>31</v>
      </c>
      <c r="I669" s="16">
        <v>38.08</v>
      </c>
      <c r="J669" s="16">
        <v>5.98</v>
      </c>
      <c r="K669" s="16">
        <v>1.49</v>
      </c>
      <c r="L669" s="16" t="s">
        <v>127</v>
      </c>
      <c r="M669" s="16" t="s">
        <v>25</v>
      </c>
      <c r="N669" s="16" t="s">
        <v>45</v>
      </c>
      <c r="O669" s="16" t="s">
        <v>27</v>
      </c>
      <c r="P669" s="16" t="s">
        <v>48</v>
      </c>
      <c r="Q669" s="16" t="s">
        <v>40</v>
      </c>
      <c r="R669" s="17">
        <v>43407</v>
      </c>
      <c r="S669" s="18">
        <f>SUM(F669/$A$907)</f>
        <v>8.7298772485632349E-5</v>
      </c>
      <c r="T669" s="1" t="str">
        <f>IF(Table1[[#This Row],[Returns]]="Y","Quality Checked","")</f>
        <v/>
      </c>
      <c r="U669" t="str">
        <f>VLOOKUP(Table1[[#This Row],[% Sales]],$B$914:$C$918,2)</f>
        <v>Low Impact</v>
      </c>
    </row>
    <row r="670" spans="1:21" x14ac:dyDescent="0.2">
      <c r="A670" s="15">
        <v>12007</v>
      </c>
      <c r="B670" s="16" t="s">
        <v>21</v>
      </c>
      <c r="C670" s="17">
        <v>43370</v>
      </c>
      <c r="D670" s="16" t="s">
        <v>22</v>
      </c>
      <c r="E670" s="16">
        <v>42</v>
      </c>
      <c r="F670" s="16">
        <v>152.26</v>
      </c>
      <c r="G670" s="16">
        <v>0.04</v>
      </c>
      <c r="H670" s="16" t="s">
        <v>31</v>
      </c>
      <c r="I670" s="16">
        <v>64.989999999999995</v>
      </c>
      <c r="J670" s="16">
        <v>3.69</v>
      </c>
      <c r="K670" s="16">
        <v>0.5</v>
      </c>
      <c r="L670" s="16" t="s">
        <v>203</v>
      </c>
      <c r="M670" s="16" t="s">
        <v>25</v>
      </c>
      <c r="N670" s="16" t="s">
        <v>26</v>
      </c>
      <c r="O670" s="16" t="s">
        <v>27</v>
      </c>
      <c r="P670" s="16" t="s">
        <v>61</v>
      </c>
      <c r="Q670" s="16" t="s">
        <v>40</v>
      </c>
      <c r="R670" s="17">
        <v>43372</v>
      </c>
      <c r="S670" s="18">
        <f>SUM(F670/$A$907)</f>
        <v>8.7270114231911104E-5</v>
      </c>
      <c r="T670" s="1" t="str">
        <f>IF(Table1[[#This Row],[Returns]]="Y","Quality Checked","")</f>
        <v/>
      </c>
      <c r="U670" t="str">
        <f>VLOOKUP(Table1[[#This Row],[% Sales]],$B$914:$C$918,2)</f>
        <v>Low Impact</v>
      </c>
    </row>
    <row r="671" spans="1:21" x14ac:dyDescent="0.2">
      <c r="A671" s="15">
        <v>8710</v>
      </c>
      <c r="B671" s="16" t="s">
        <v>21</v>
      </c>
      <c r="C671" s="17">
        <v>43104</v>
      </c>
      <c r="D671" s="16" t="s">
        <v>49</v>
      </c>
      <c r="E671" s="16">
        <v>42</v>
      </c>
      <c r="F671" s="16">
        <v>151.35</v>
      </c>
      <c r="G671" s="16">
        <v>7.0000000000000007E-2</v>
      </c>
      <c r="H671" s="16" t="s">
        <v>23</v>
      </c>
      <c r="I671" s="16">
        <v>8.33</v>
      </c>
      <c r="J671" s="16">
        <v>3.71</v>
      </c>
      <c r="K671" s="16">
        <v>1.93</v>
      </c>
      <c r="L671" s="16" t="s">
        <v>157</v>
      </c>
      <c r="M671" s="16" t="s">
        <v>54</v>
      </c>
      <c r="N671" s="16" t="s">
        <v>26</v>
      </c>
      <c r="O671" s="16" t="s">
        <v>27</v>
      </c>
      <c r="P671" s="16" t="s">
        <v>42</v>
      </c>
      <c r="Q671" s="16" t="s">
        <v>29</v>
      </c>
      <c r="R671" s="17">
        <v>43106</v>
      </c>
      <c r="S671" s="18">
        <f>SUM(F671/$A$907)</f>
        <v>8.6748534014184588E-5</v>
      </c>
      <c r="T671" s="1" t="str">
        <f>IF(Table1[[#This Row],[Returns]]="Y","Quality Checked","")</f>
        <v/>
      </c>
      <c r="U671" t="str">
        <f>VLOOKUP(Table1[[#This Row],[% Sales]],$B$914:$C$918,2)</f>
        <v>Low Impact</v>
      </c>
    </row>
    <row r="672" spans="1:21" x14ac:dyDescent="0.2">
      <c r="A672" s="15">
        <v>6116</v>
      </c>
      <c r="B672" s="16" t="s">
        <v>21</v>
      </c>
      <c r="C672" s="17">
        <v>43179</v>
      </c>
      <c r="D672" s="16" t="s">
        <v>55</v>
      </c>
      <c r="E672" s="16">
        <v>7</v>
      </c>
      <c r="F672" s="16">
        <v>150.77000000000001</v>
      </c>
      <c r="G672" s="16">
        <v>0.01</v>
      </c>
      <c r="H672" s="16" t="s">
        <v>31</v>
      </c>
      <c r="I672" s="16">
        <v>-72.23</v>
      </c>
      <c r="J672" s="16">
        <v>19.98</v>
      </c>
      <c r="K672" s="16">
        <v>4</v>
      </c>
      <c r="L672" s="16" t="s">
        <v>129</v>
      </c>
      <c r="M672" s="16" t="s">
        <v>63</v>
      </c>
      <c r="N672" s="16" t="s">
        <v>26</v>
      </c>
      <c r="O672" s="16" t="s">
        <v>38</v>
      </c>
      <c r="P672" s="16" t="s">
        <v>89</v>
      </c>
      <c r="Q672" s="16" t="s">
        <v>40</v>
      </c>
      <c r="R672" s="17">
        <v>43179</v>
      </c>
      <c r="S672" s="18">
        <f>SUM(F672/$A$907)</f>
        <v>8.6416098271018243E-5</v>
      </c>
      <c r="T672" s="1" t="str">
        <f>IF(Table1[[#This Row],[Returns]]="Y","Quality Checked","")</f>
        <v/>
      </c>
      <c r="U672" t="str">
        <f>VLOOKUP(Table1[[#This Row],[% Sales]],$B$914:$C$918,2)</f>
        <v>Low Impact</v>
      </c>
    </row>
    <row r="673" spans="1:21" x14ac:dyDescent="0.2">
      <c r="A673" s="15">
        <v>8320</v>
      </c>
      <c r="B673" s="16" t="s">
        <v>21</v>
      </c>
      <c r="C673" s="17">
        <v>43362</v>
      </c>
      <c r="D673" s="16" t="s">
        <v>22</v>
      </c>
      <c r="E673" s="16">
        <v>22</v>
      </c>
      <c r="F673" s="16">
        <v>150.34</v>
      </c>
      <c r="G673" s="16">
        <v>0.06</v>
      </c>
      <c r="H673" s="16" t="s">
        <v>23</v>
      </c>
      <c r="I673" s="16">
        <v>-28.45</v>
      </c>
      <c r="J673" s="16">
        <v>6.48</v>
      </c>
      <c r="K673" s="16">
        <v>5.14</v>
      </c>
      <c r="L673" s="16" t="s">
        <v>150</v>
      </c>
      <c r="M673" s="16" t="s">
        <v>25</v>
      </c>
      <c r="N673" s="16" t="s">
        <v>37</v>
      </c>
      <c r="O673" s="16" t="s">
        <v>27</v>
      </c>
      <c r="P673" s="16" t="s">
        <v>42</v>
      </c>
      <c r="Q673" s="16" t="s">
        <v>40</v>
      </c>
      <c r="R673" s="17">
        <v>43364</v>
      </c>
      <c r="S673" s="18">
        <f>SUM(F673/$A$907)</f>
        <v>8.6169637289015607E-5</v>
      </c>
      <c r="T673" s="1" t="str">
        <f>IF(Table1[[#This Row],[Returns]]="Y","Quality Checked","")</f>
        <v/>
      </c>
      <c r="U673" t="str">
        <f>VLOOKUP(Table1[[#This Row],[% Sales]],$B$914:$C$918,2)</f>
        <v>Low Impact</v>
      </c>
    </row>
    <row r="674" spans="1:21" x14ac:dyDescent="0.2">
      <c r="A674" s="15">
        <v>35200</v>
      </c>
      <c r="B674" s="16" t="s">
        <v>21</v>
      </c>
      <c r="C674" s="17">
        <v>43136</v>
      </c>
      <c r="D674" s="16" t="s">
        <v>55</v>
      </c>
      <c r="E674" s="16">
        <v>15</v>
      </c>
      <c r="F674" s="16">
        <v>150.24</v>
      </c>
      <c r="G674" s="16">
        <v>0.08</v>
      </c>
      <c r="H674" s="16" t="s">
        <v>31</v>
      </c>
      <c r="I674" s="16">
        <v>-102.93</v>
      </c>
      <c r="J674" s="16">
        <v>9.98</v>
      </c>
      <c r="K674" s="16">
        <v>12.52</v>
      </c>
      <c r="L674" s="16" t="s">
        <v>317</v>
      </c>
      <c r="M674" s="16" t="s">
        <v>25</v>
      </c>
      <c r="N674" s="16" t="s">
        <v>26</v>
      </c>
      <c r="O674" s="16" t="s">
        <v>32</v>
      </c>
      <c r="P674" s="16" t="s">
        <v>33</v>
      </c>
      <c r="Q674" s="16" t="s">
        <v>40</v>
      </c>
      <c r="R674" s="17">
        <v>43138</v>
      </c>
      <c r="S674" s="18">
        <f>SUM(F674/$A$907)</f>
        <v>8.611232078157313E-5</v>
      </c>
      <c r="T674" s="1" t="str">
        <f>IF(Table1[[#This Row],[Returns]]="Y","Quality Checked","")</f>
        <v/>
      </c>
      <c r="U674" t="str">
        <f>VLOOKUP(Table1[[#This Row],[% Sales]],$B$914:$C$918,2)</f>
        <v>Low Impact</v>
      </c>
    </row>
    <row r="675" spans="1:21" x14ac:dyDescent="0.2">
      <c r="A675" s="15">
        <v>29380</v>
      </c>
      <c r="B675" s="16" t="s">
        <v>30</v>
      </c>
      <c r="C675" s="17">
        <v>43217</v>
      </c>
      <c r="D675" s="16" t="s">
        <v>22</v>
      </c>
      <c r="E675" s="16">
        <v>13</v>
      </c>
      <c r="F675" s="16">
        <v>150.13</v>
      </c>
      <c r="G675" s="16">
        <v>0.09</v>
      </c>
      <c r="H675" s="16" t="s">
        <v>31</v>
      </c>
      <c r="I675" s="16">
        <v>1.73</v>
      </c>
      <c r="J675" s="16">
        <v>12.28</v>
      </c>
      <c r="K675" s="16">
        <v>4.8600000000000003</v>
      </c>
      <c r="L675" s="16" t="s">
        <v>123</v>
      </c>
      <c r="M675" s="16" t="s">
        <v>54</v>
      </c>
      <c r="N675" s="16" t="s">
        <v>26</v>
      </c>
      <c r="O675" s="16" t="s">
        <v>27</v>
      </c>
      <c r="P675" s="16" t="s">
        <v>42</v>
      </c>
      <c r="Q675" s="16" t="s">
        <v>40</v>
      </c>
      <c r="R675" s="17">
        <v>43218</v>
      </c>
      <c r="S675" s="18">
        <f>SUM(F675/$A$907)</f>
        <v>8.6049272623386406E-5</v>
      </c>
      <c r="T675" s="1" t="str">
        <f>IF(Table1[[#This Row],[Returns]]="Y","Quality Checked","")</f>
        <v>Quality Checked</v>
      </c>
      <c r="U675" t="str">
        <f>VLOOKUP(Table1[[#This Row],[% Sales]],$B$914:$C$918,2)</f>
        <v>Low Impact</v>
      </c>
    </row>
    <row r="676" spans="1:21" x14ac:dyDescent="0.2">
      <c r="A676" s="15">
        <v>17408</v>
      </c>
      <c r="B676" s="16" t="s">
        <v>21</v>
      </c>
      <c r="C676" s="17">
        <v>43247</v>
      </c>
      <c r="D676" s="16" t="s">
        <v>22</v>
      </c>
      <c r="E676" s="16">
        <v>26</v>
      </c>
      <c r="F676" s="16">
        <v>149.69999999999999</v>
      </c>
      <c r="G676" s="16">
        <v>0.05</v>
      </c>
      <c r="H676" s="16" t="s">
        <v>23</v>
      </c>
      <c r="I676" s="16">
        <v>-132.63</v>
      </c>
      <c r="J676" s="16">
        <v>5.4</v>
      </c>
      <c r="K676" s="16">
        <v>7.78</v>
      </c>
      <c r="L676" s="16" t="s">
        <v>255</v>
      </c>
      <c r="M676" s="16" t="s">
        <v>63</v>
      </c>
      <c r="N676" s="16" t="s">
        <v>26</v>
      </c>
      <c r="O676" s="16" t="s">
        <v>27</v>
      </c>
      <c r="P676" s="16" t="s">
        <v>48</v>
      </c>
      <c r="Q676" s="16" t="s">
        <v>40</v>
      </c>
      <c r="R676" s="17">
        <v>43249</v>
      </c>
      <c r="S676" s="18">
        <f>SUM(F676/$A$907)</f>
        <v>8.5802811641383757E-5</v>
      </c>
      <c r="T676" s="1" t="str">
        <f>IF(Table1[[#This Row],[Returns]]="Y","Quality Checked","")</f>
        <v/>
      </c>
      <c r="U676" t="str">
        <f>VLOOKUP(Table1[[#This Row],[% Sales]],$B$914:$C$918,2)</f>
        <v>Low Impact</v>
      </c>
    </row>
    <row r="677" spans="1:21" x14ac:dyDescent="0.2">
      <c r="A677" s="15">
        <v>13635</v>
      </c>
      <c r="B677" s="16" t="s">
        <v>21</v>
      </c>
      <c r="C677" s="17">
        <v>43221</v>
      </c>
      <c r="D677" s="16" t="s">
        <v>49</v>
      </c>
      <c r="E677" s="16">
        <v>28</v>
      </c>
      <c r="F677" s="16">
        <v>149</v>
      </c>
      <c r="G677" s="16">
        <v>0.06</v>
      </c>
      <c r="H677" s="16" t="s">
        <v>31</v>
      </c>
      <c r="I677" s="16">
        <v>-119.48</v>
      </c>
      <c r="J677" s="16">
        <v>4.9800000000000004</v>
      </c>
      <c r="K677" s="16">
        <v>7.44</v>
      </c>
      <c r="L677" s="16" t="s">
        <v>219</v>
      </c>
      <c r="M677" s="16" t="s">
        <v>25</v>
      </c>
      <c r="N677" s="16" t="s">
        <v>37</v>
      </c>
      <c r="O677" s="16" t="s">
        <v>27</v>
      </c>
      <c r="P677" s="16" t="s">
        <v>42</v>
      </c>
      <c r="Q677" s="16" t="s">
        <v>40</v>
      </c>
      <c r="R677" s="17">
        <v>43222</v>
      </c>
      <c r="S677" s="18">
        <f>SUM(F677/$A$907)</f>
        <v>8.5401596089286456E-5</v>
      </c>
      <c r="T677" s="1" t="str">
        <f>IF(Table1[[#This Row],[Returns]]="Y","Quality Checked","")</f>
        <v/>
      </c>
      <c r="U677" t="str">
        <f>VLOOKUP(Table1[[#This Row],[% Sales]],$B$914:$C$918,2)</f>
        <v>Low Impact</v>
      </c>
    </row>
    <row r="678" spans="1:21" x14ac:dyDescent="0.2">
      <c r="A678" s="15">
        <v>45731</v>
      </c>
      <c r="B678" s="16" t="s">
        <v>21</v>
      </c>
      <c r="C678" s="17">
        <v>43322</v>
      </c>
      <c r="D678" s="16" t="s">
        <v>49</v>
      </c>
      <c r="E678" s="16">
        <v>19</v>
      </c>
      <c r="F678" s="16">
        <v>146.63</v>
      </c>
      <c r="G678" s="16">
        <v>0.01</v>
      </c>
      <c r="H678" s="16" t="s">
        <v>23</v>
      </c>
      <c r="I678" s="16">
        <v>-30.06</v>
      </c>
      <c r="J678" s="16">
        <v>6.48</v>
      </c>
      <c r="K678" s="16">
        <v>6.22</v>
      </c>
      <c r="L678" s="16" t="s">
        <v>418</v>
      </c>
      <c r="M678" s="16" t="s">
        <v>63</v>
      </c>
      <c r="N678" s="16" t="s">
        <v>64</v>
      </c>
      <c r="O678" s="16" t="s">
        <v>27</v>
      </c>
      <c r="P678" s="16" t="s">
        <v>42</v>
      </c>
      <c r="Q678" s="16" t="s">
        <v>40</v>
      </c>
      <c r="R678" s="17">
        <v>43323</v>
      </c>
      <c r="S678" s="18">
        <f>SUM(F678/$A$907)</f>
        <v>8.4043194862899818E-5</v>
      </c>
      <c r="T678" s="1" t="str">
        <f>IF(Table1[[#This Row],[Returns]]="Y","Quality Checked","")</f>
        <v/>
      </c>
      <c r="U678" t="str">
        <f>VLOOKUP(Table1[[#This Row],[% Sales]],$B$914:$C$918,2)</f>
        <v>Low Impact</v>
      </c>
    </row>
    <row r="679" spans="1:21" x14ac:dyDescent="0.2">
      <c r="A679" s="15">
        <v>28897</v>
      </c>
      <c r="B679" s="16" t="s">
        <v>21</v>
      </c>
      <c r="C679" s="17">
        <v>43336</v>
      </c>
      <c r="D679" s="16" t="s">
        <v>55</v>
      </c>
      <c r="E679" s="16">
        <v>35</v>
      </c>
      <c r="F679" s="16">
        <v>146.15</v>
      </c>
      <c r="G679" s="16">
        <v>0.02</v>
      </c>
      <c r="H679" s="16" t="s">
        <v>31</v>
      </c>
      <c r="I679" s="16">
        <v>-180.26</v>
      </c>
      <c r="J679" s="16">
        <v>4.0599999999999996</v>
      </c>
      <c r="K679" s="16">
        <v>6.89</v>
      </c>
      <c r="L679" s="16" t="s">
        <v>349</v>
      </c>
      <c r="M679" s="16" t="s">
        <v>54</v>
      </c>
      <c r="N679" s="16" t="s">
        <v>64</v>
      </c>
      <c r="O679" s="16" t="s">
        <v>27</v>
      </c>
      <c r="P679" s="16" t="s">
        <v>46</v>
      </c>
      <c r="Q679" s="16" t="s">
        <v>40</v>
      </c>
      <c r="R679" s="17">
        <v>43338</v>
      </c>
      <c r="S679" s="18">
        <f>SUM(F679/$A$907)</f>
        <v>8.3768075627175937E-5</v>
      </c>
      <c r="T679" s="1" t="str">
        <f>IF(Table1[[#This Row],[Returns]]="Y","Quality Checked","")</f>
        <v/>
      </c>
      <c r="U679" t="str">
        <f>VLOOKUP(Table1[[#This Row],[% Sales]],$B$914:$C$918,2)</f>
        <v>Low Impact</v>
      </c>
    </row>
    <row r="680" spans="1:21" x14ac:dyDescent="0.2">
      <c r="A680" s="15">
        <v>8930</v>
      </c>
      <c r="B680" s="16" t="s">
        <v>21</v>
      </c>
      <c r="C680" s="17">
        <v>43239</v>
      </c>
      <c r="D680" s="16" t="s">
        <v>55</v>
      </c>
      <c r="E680" s="16">
        <v>14</v>
      </c>
      <c r="F680" s="16">
        <v>145.86000000000001</v>
      </c>
      <c r="G680" s="16">
        <v>0.04</v>
      </c>
      <c r="H680" s="16" t="s">
        <v>31</v>
      </c>
      <c r="I680" s="16">
        <v>-92.32</v>
      </c>
      <c r="J680" s="16">
        <v>9.99</v>
      </c>
      <c r="K680" s="16">
        <v>11.59</v>
      </c>
      <c r="L680" s="16" t="s">
        <v>159</v>
      </c>
      <c r="M680" s="16" t="s">
        <v>25</v>
      </c>
      <c r="N680" s="16" t="s">
        <v>26</v>
      </c>
      <c r="O680" s="16" t="s">
        <v>27</v>
      </c>
      <c r="P680" s="16" t="s">
        <v>42</v>
      </c>
      <c r="Q680" s="16" t="s">
        <v>40</v>
      </c>
      <c r="R680" s="17">
        <v>43241</v>
      </c>
      <c r="S680" s="18">
        <f>SUM(F680/$A$907)</f>
        <v>8.3601857755592765E-5</v>
      </c>
      <c r="T680" s="1" t="str">
        <f>IF(Table1[[#This Row],[Returns]]="Y","Quality Checked","")</f>
        <v/>
      </c>
      <c r="U680" t="str">
        <f>VLOOKUP(Table1[[#This Row],[% Sales]],$B$914:$C$918,2)</f>
        <v>Low Impact</v>
      </c>
    </row>
    <row r="681" spans="1:21" x14ac:dyDescent="0.2">
      <c r="A681" s="15">
        <v>26240</v>
      </c>
      <c r="B681" s="16" t="s">
        <v>30</v>
      </c>
      <c r="C681" s="17">
        <v>43453</v>
      </c>
      <c r="D681" s="16" t="s">
        <v>49</v>
      </c>
      <c r="E681" s="16">
        <v>39</v>
      </c>
      <c r="F681" s="16">
        <v>145.68</v>
      </c>
      <c r="G681" s="16">
        <v>0.04</v>
      </c>
      <c r="H681" s="16" t="s">
        <v>31</v>
      </c>
      <c r="I681" s="16">
        <v>12</v>
      </c>
      <c r="J681" s="16">
        <v>3.7</v>
      </c>
      <c r="K681" s="16">
        <v>1.61</v>
      </c>
      <c r="L681" s="16" t="s">
        <v>210</v>
      </c>
      <c r="M681" s="16" t="s">
        <v>63</v>
      </c>
      <c r="N681" s="16" t="s">
        <v>64</v>
      </c>
      <c r="O681" s="16" t="s">
        <v>32</v>
      </c>
      <c r="P681" s="16" t="s">
        <v>33</v>
      </c>
      <c r="Q681" s="16" t="s">
        <v>29</v>
      </c>
      <c r="R681" s="17">
        <v>43454</v>
      </c>
      <c r="S681" s="18">
        <f>SUM(F681/$A$907)</f>
        <v>8.3498688042196316E-5</v>
      </c>
      <c r="T681" s="1" t="str">
        <f>IF(Table1[[#This Row],[Returns]]="Y","Quality Checked","")</f>
        <v>Quality Checked</v>
      </c>
      <c r="U681" t="str">
        <f>VLOOKUP(Table1[[#This Row],[% Sales]],$B$914:$C$918,2)</f>
        <v>Low Impact</v>
      </c>
    </row>
    <row r="682" spans="1:21" x14ac:dyDescent="0.2">
      <c r="A682" s="15">
        <v>11714</v>
      </c>
      <c r="B682" s="16" t="s">
        <v>21</v>
      </c>
      <c r="C682" s="17">
        <v>43316</v>
      </c>
      <c r="D682" s="16" t="s">
        <v>49</v>
      </c>
      <c r="E682" s="16">
        <v>9</v>
      </c>
      <c r="F682" s="16">
        <v>141.83000000000001</v>
      </c>
      <c r="G682" s="16">
        <v>0.06</v>
      </c>
      <c r="H682" s="16" t="s">
        <v>31</v>
      </c>
      <c r="I682" s="16">
        <v>-35.69</v>
      </c>
      <c r="J682" s="16">
        <v>15.73</v>
      </c>
      <c r="K682" s="16">
        <v>7.42</v>
      </c>
      <c r="L682" s="16" t="s">
        <v>201</v>
      </c>
      <c r="M682" s="16" t="s">
        <v>25</v>
      </c>
      <c r="N682" s="16" t="s">
        <v>26</v>
      </c>
      <c r="O682" s="16" t="s">
        <v>27</v>
      </c>
      <c r="P682" s="16" t="s">
        <v>66</v>
      </c>
      <c r="Q682" s="16" t="s">
        <v>34</v>
      </c>
      <c r="R682" s="17">
        <v>43317</v>
      </c>
      <c r="S682" s="18">
        <f>SUM(F682/$A$907)</f>
        <v>8.1292002505661064E-5</v>
      </c>
      <c r="T682" s="1" t="str">
        <f>IF(Table1[[#This Row],[Returns]]="Y","Quality Checked","")</f>
        <v/>
      </c>
      <c r="U682" t="str">
        <f>VLOOKUP(Table1[[#This Row],[% Sales]],$B$914:$C$918,2)</f>
        <v>Low Impact</v>
      </c>
    </row>
    <row r="683" spans="1:21" x14ac:dyDescent="0.2">
      <c r="A683" s="15">
        <v>31873</v>
      </c>
      <c r="B683" s="16" t="s">
        <v>21</v>
      </c>
      <c r="C683" s="17">
        <v>43412</v>
      </c>
      <c r="D683" s="16" t="s">
        <v>52</v>
      </c>
      <c r="E683" s="16">
        <v>2</v>
      </c>
      <c r="F683" s="16">
        <v>141.59</v>
      </c>
      <c r="G683" s="16">
        <v>0.05</v>
      </c>
      <c r="H683" s="16" t="s">
        <v>31</v>
      </c>
      <c r="I683" s="16">
        <v>-91.09</v>
      </c>
      <c r="J683" s="16">
        <v>70.97</v>
      </c>
      <c r="K683" s="16">
        <v>3.5</v>
      </c>
      <c r="L683" s="16" t="s">
        <v>363</v>
      </c>
      <c r="M683" s="16" t="s">
        <v>54</v>
      </c>
      <c r="N683" s="16" t="s">
        <v>37</v>
      </c>
      <c r="O683" s="16" t="s">
        <v>27</v>
      </c>
      <c r="P683" s="16" t="s">
        <v>46</v>
      </c>
      <c r="Q683" s="16" t="s">
        <v>40</v>
      </c>
      <c r="R683" s="17">
        <v>43417</v>
      </c>
      <c r="S683" s="18">
        <f>SUM(F683/$A$907)</f>
        <v>8.1154442887799123E-5</v>
      </c>
      <c r="T683" s="1" t="str">
        <f>IF(Table1[[#This Row],[Returns]]="Y","Quality Checked","")</f>
        <v/>
      </c>
      <c r="U683" t="str">
        <f>VLOOKUP(Table1[[#This Row],[% Sales]],$B$914:$C$918,2)</f>
        <v>Low Impact</v>
      </c>
    </row>
    <row r="684" spans="1:21" x14ac:dyDescent="0.2">
      <c r="A684" s="15">
        <v>37447</v>
      </c>
      <c r="B684" s="16" t="s">
        <v>21</v>
      </c>
      <c r="C684" s="17">
        <v>43289</v>
      </c>
      <c r="D684" s="16" t="s">
        <v>52</v>
      </c>
      <c r="E684" s="16">
        <v>23</v>
      </c>
      <c r="F684" s="16">
        <v>139.44999999999999</v>
      </c>
      <c r="G684" s="16">
        <v>0.02</v>
      </c>
      <c r="H684" s="16" t="s">
        <v>31</v>
      </c>
      <c r="I684" s="16">
        <v>-137.49</v>
      </c>
      <c r="J684" s="16">
        <v>5.81</v>
      </c>
      <c r="K684" s="16">
        <v>8.49</v>
      </c>
      <c r="L684" s="16" t="s">
        <v>81</v>
      </c>
      <c r="M684" s="16" t="s">
        <v>63</v>
      </c>
      <c r="N684" s="16" t="s">
        <v>37</v>
      </c>
      <c r="O684" s="16" t="s">
        <v>27</v>
      </c>
      <c r="P684" s="16" t="s">
        <v>48</v>
      </c>
      <c r="Q684" s="16" t="s">
        <v>40</v>
      </c>
      <c r="R684" s="17">
        <v>43293</v>
      </c>
      <c r="S684" s="18">
        <f>SUM(F684/$A$907)</f>
        <v>7.9927869628530166E-5</v>
      </c>
      <c r="T684" s="1" t="str">
        <f>IF(Table1[[#This Row],[Returns]]="Y","Quality Checked","")</f>
        <v/>
      </c>
      <c r="U684" t="str">
        <f>VLOOKUP(Table1[[#This Row],[% Sales]],$B$914:$C$918,2)</f>
        <v>Low Impact</v>
      </c>
    </row>
    <row r="685" spans="1:21" x14ac:dyDescent="0.2">
      <c r="A685" s="15">
        <v>41604</v>
      </c>
      <c r="B685" s="16" t="s">
        <v>21</v>
      </c>
      <c r="C685" s="17">
        <v>43141</v>
      </c>
      <c r="D685" s="16" t="s">
        <v>55</v>
      </c>
      <c r="E685" s="16">
        <v>22</v>
      </c>
      <c r="F685" s="16">
        <v>138.24</v>
      </c>
      <c r="G685" s="16">
        <v>0.06</v>
      </c>
      <c r="H685" s="16" t="s">
        <v>31</v>
      </c>
      <c r="I685" s="16">
        <v>-48.22</v>
      </c>
      <c r="J685" s="16">
        <v>6.37</v>
      </c>
      <c r="K685" s="16">
        <v>5.19</v>
      </c>
      <c r="L685" s="16" t="s">
        <v>220</v>
      </c>
      <c r="M685" s="16" t="s">
        <v>54</v>
      </c>
      <c r="N685" s="16" t="s">
        <v>26</v>
      </c>
      <c r="O685" s="16" t="s">
        <v>27</v>
      </c>
      <c r="P685" s="16" t="s">
        <v>48</v>
      </c>
      <c r="Q685" s="16" t="s">
        <v>40</v>
      </c>
      <c r="R685" s="17">
        <v>43142</v>
      </c>
      <c r="S685" s="18">
        <f>SUM(F685/$A$907)</f>
        <v>7.9234339888476245E-5</v>
      </c>
      <c r="T685" s="1" t="str">
        <f>IF(Table1[[#This Row],[Returns]]="Y","Quality Checked","")</f>
        <v/>
      </c>
      <c r="U685" t="str">
        <f>VLOOKUP(Table1[[#This Row],[% Sales]],$B$914:$C$918,2)</f>
        <v>Low Impact</v>
      </c>
    </row>
    <row r="686" spans="1:21" x14ac:dyDescent="0.2">
      <c r="A686" s="15">
        <v>263</v>
      </c>
      <c r="B686" s="16" t="s">
        <v>21</v>
      </c>
      <c r="C686" s="17">
        <v>43236</v>
      </c>
      <c r="D686" s="16" t="s">
        <v>35</v>
      </c>
      <c r="E686" s="16">
        <v>25</v>
      </c>
      <c r="F686" s="16">
        <v>136.77000000000001</v>
      </c>
      <c r="G686" s="16">
        <v>0.09</v>
      </c>
      <c r="H686" s="16" t="s">
        <v>31</v>
      </c>
      <c r="I686" s="16">
        <v>-136.25</v>
      </c>
      <c r="J686" s="16">
        <v>5.4</v>
      </c>
      <c r="K686" s="16">
        <v>7.78</v>
      </c>
      <c r="L686" s="16" t="s">
        <v>47</v>
      </c>
      <c r="M686" s="16" t="s">
        <v>25</v>
      </c>
      <c r="N686" s="16" t="s">
        <v>26</v>
      </c>
      <c r="O686" s="16" t="s">
        <v>27</v>
      </c>
      <c r="P686" s="16" t="s">
        <v>48</v>
      </c>
      <c r="Q686" s="16" t="s">
        <v>40</v>
      </c>
      <c r="R686" s="17">
        <v>43237</v>
      </c>
      <c r="S686" s="18">
        <f>SUM(F686/$A$907)</f>
        <v>7.8391787229071876E-5</v>
      </c>
      <c r="T686" s="1" t="str">
        <f>IF(Table1[[#This Row],[Returns]]="Y","Quality Checked","")</f>
        <v/>
      </c>
      <c r="U686" t="str">
        <f>VLOOKUP(Table1[[#This Row],[% Sales]],$B$914:$C$918,2)</f>
        <v>Low Impact</v>
      </c>
    </row>
    <row r="687" spans="1:21" x14ac:dyDescent="0.2">
      <c r="A687" s="15">
        <v>13030</v>
      </c>
      <c r="B687" s="16" t="s">
        <v>21</v>
      </c>
      <c r="C687" s="17">
        <v>43303</v>
      </c>
      <c r="D687" s="16" t="s">
        <v>55</v>
      </c>
      <c r="E687" s="16">
        <v>32</v>
      </c>
      <c r="F687" s="16">
        <v>136.19999999999999</v>
      </c>
      <c r="G687" s="16">
        <v>0.09</v>
      </c>
      <c r="H687" s="16" t="s">
        <v>23</v>
      </c>
      <c r="I687" s="16">
        <v>-154.31</v>
      </c>
      <c r="J687" s="16">
        <v>3.89</v>
      </c>
      <c r="K687" s="16">
        <v>7.01</v>
      </c>
      <c r="L687" s="16" t="s">
        <v>124</v>
      </c>
      <c r="M687" s="16" t="s">
        <v>54</v>
      </c>
      <c r="N687" s="16" t="s">
        <v>37</v>
      </c>
      <c r="O687" s="16" t="s">
        <v>27</v>
      </c>
      <c r="P687" s="16" t="s">
        <v>48</v>
      </c>
      <c r="Q687" s="16" t="s">
        <v>40</v>
      </c>
      <c r="R687" s="17">
        <v>43305</v>
      </c>
      <c r="S687" s="18">
        <f>SUM(F687/$A$907)</f>
        <v>7.8065083136649751E-5</v>
      </c>
      <c r="T687" s="1" t="str">
        <f>IF(Table1[[#This Row],[Returns]]="Y","Quality Checked","")</f>
        <v/>
      </c>
      <c r="U687" t="str">
        <f>VLOOKUP(Table1[[#This Row],[% Sales]],$B$914:$C$918,2)</f>
        <v>Low Impact</v>
      </c>
    </row>
    <row r="688" spans="1:21" x14ac:dyDescent="0.2">
      <c r="A688" s="15">
        <v>6241</v>
      </c>
      <c r="B688" s="16" t="s">
        <v>30</v>
      </c>
      <c r="C688" s="17">
        <v>43463</v>
      </c>
      <c r="D688" s="16" t="s">
        <v>52</v>
      </c>
      <c r="E688" s="16">
        <v>24</v>
      </c>
      <c r="F688" s="16">
        <v>133.94</v>
      </c>
      <c r="G688" s="16">
        <v>0.08</v>
      </c>
      <c r="H688" s="16" t="s">
        <v>23</v>
      </c>
      <c r="I688" s="16">
        <v>45</v>
      </c>
      <c r="J688" s="16">
        <v>5.84</v>
      </c>
      <c r="K688" s="16">
        <v>1</v>
      </c>
      <c r="L688" s="16" t="s">
        <v>132</v>
      </c>
      <c r="M688" s="16" t="s">
        <v>25</v>
      </c>
      <c r="N688" s="16" t="s">
        <v>45</v>
      </c>
      <c r="O688" s="16" t="s">
        <v>27</v>
      </c>
      <c r="P688" s="16" t="s">
        <v>28</v>
      </c>
      <c r="Q688" s="16" t="s">
        <v>29</v>
      </c>
      <c r="R688" s="17">
        <v>42007</v>
      </c>
      <c r="S688" s="18">
        <f>SUM(F688/$A$907)</f>
        <v>7.676973006844985E-5</v>
      </c>
      <c r="T688" s="1" t="str">
        <f>IF(Table1[[#This Row],[Returns]]="Y","Quality Checked","")</f>
        <v>Quality Checked</v>
      </c>
      <c r="U688" t="str">
        <f>VLOOKUP(Table1[[#This Row],[% Sales]],$B$914:$C$918,2)</f>
        <v>Low Impact</v>
      </c>
    </row>
    <row r="689" spans="1:21" x14ac:dyDescent="0.2">
      <c r="A689" s="15">
        <v>28419</v>
      </c>
      <c r="B689" s="16" t="s">
        <v>30</v>
      </c>
      <c r="C689" s="17">
        <v>43404</v>
      </c>
      <c r="D689" s="16" t="s">
        <v>52</v>
      </c>
      <c r="E689" s="16">
        <v>9</v>
      </c>
      <c r="F689" s="16">
        <v>133.85</v>
      </c>
      <c r="G689" s="16">
        <v>0.03</v>
      </c>
      <c r="H689" s="16" t="s">
        <v>23</v>
      </c>
      <c r="I689" s="16">
        <v>-5.28</v>
      </c>
      <c r="J689" s="16">
        <v>13.48</v>
      </c>
      <c r="K689" s="16">
        <v>4.51</v>
      </c>
      <c r="L689" s="16" t="s">
        <v>346</v>
      </c>
      <c r="M689" s="16" t="s">
        <v>25</v>
      </c>
      <c r="N689" s="16" t="s">
        <v>64</v>
      </c>
      <c r="O689" s="16" t="s">
        <v>27</v>
      </c>
      <c r="P689" s="16" t="s">
        <v>43</v>
      </c>
      <c r="Q689" s="16" t="s">
        <v>40</v>
      </c>
      <c r="R689" s="17">
        <v>43408</v>
      </c>
      <c r="S689" s="18">
        <f>SUM(F689/$A$907)</f>
        <v>7.6718145211751619E-5</v>
      </c>
      <c r="T689" s="1" t="str">
        <f>IF(Table1[[#This Row],[Returns]]="Y","Quality Checked","")</f>
        <v>Quality Checked</v>
      </c>
      <c r="U689" t="str">
        <f>VLOOKUP(Table1[[#This Row],[% Sales]],$B$914:$C$918,2)</f>
        <v>Low Impact</v>
      </c>
    </row>
    <row r="690" spans="1:21" x14ac:dyDescent="0.2">
      <c r="A690" s="15">
        <v>1829</v>
      </c>
      <c r="B690" s="16" t="s">
        <v>21</v>
      </c>
      <c r="C690" s="17">
        <v>43227</v>
      </c>
      <c r="D690" s="16" t="s">
        <v>35</v>
      </c>
      <c r="E690" s="16">
        <v>48</v>
      </c>
      <c r="F690" s="16">
        <v>133.04</v>
      </c>
      <c r="G690" s="16">
        <v>7.0000000000000007E-2</v>
      </c>
      <c r="H690" s="16" t="s">
        <v>31</v>
      </c>
      <c r="I690" s="16">
        <v>6.73</v>
      </c>
      <c r="J690" s="16">
        <v>2.78</v>
      </c>
      <c r="K690" s="16">
        <v>1.49</v>
      </c>
      <c r="L690" s="16" t="s">
        <v>83</v>
      </c>
      <c r="M690" s="16" t="s">
        <v>25</v>
      </c>
      <c r="N690" s="16" t="s">
        <v>45</v>
      </c>
      <c r="O690" s="16" t="s">
        <v>27</v>
      </c>
      <c r="P690" s="16" t="s">
        <v>48</v>
      </c>
      <c r="Q690" s="16" t="s">
        <v>40</v>
      </c>
      <c r="R690" s="17">
        <v>43228</v>
      </c>
      <c r="S690" s="18">
        <f>SUM(F690/$A$907)</f>
        <v>7.6253881501467581E-5</v>
      </c>
      <c r="T690" s="1" t="str">
        <f>IF(Table1[[#This Row],[Returns]]="Y","Quality Checked","")</f>
        <v/>
      </c>
      <c r="U690" t="str">
        <f>VLOOKUP(Table1[[#This Row],[% Sales]],$B$914:$C$918,2)</f>
        <v>Low Impact</v>
      </c>
    </row>
    <row r="691" spans="1:21" x14ac:dyDescent="0.2">
      <c r="A691" s="15">
        <v>24869</v>
      </c>
      <c r="B691" s="16" t="s">
        <v>21</v>
      </c>
      <c r="C691" s="17">
        <v>43261</v>
      </c>
      <c r="D691" s="16" t="s">
        <v>22</v>
      </c>
      <c r="E691" s="16">
        <v>14</v>
      </c>
      <c r="F691" s="16">
        <v>132.72</v>
      </c>
      <c r="G691" s="16">
        <v>0.05</v>
      </c>
      <c r="H691" s="16" t="s">
        <v>31</v>
      </c>
      <c r="I691" s="16">
        <v>-9.18</v>
      </c>
      <c r="J691" s="16">
        <v>8.85</v>
      </c>
      <c r="K691" s="16">
        <v>5.6</v>
      </c>
      <c r="L691" s="16" t="s">
        <v>125</v>
      </c>
      <c r="M691" s="16" t="s">
        <v>54</v>
      </c>
      <c r="N691" s="16" t="s">
        <v>64</v>
      </c>
      <c r="O691" s="16" t="s">
        <v>27</v>
      </c>
      <c r="P691" s="16" t="s">
        <v>48</v>
      </c>
      <c r="Q691" s="16" t="s">
        <v>40</v>
      </c>
      <c r="R691" s="17">
        <v>43262</v>
      </c>
      <c r="S691" s="18">
        <f>SUM(F691/$A$907)</f>
        <v>7.6070468677651669E-5</v>
      </c>
      <c r="T691" s="1" t="str">
        <f>IF(Table1[[#This Row],[Returns]]="Y","Quality Checked","")</f>
        <v/>
      </c>
      <c r="U691" t="str">
        <f>VLOOKUP(Table1[[#This Row],[% Sales]],$B$914:$C$918,2)</f>
        <v>Low Impact</v>
      </c>
    </row>
    <row r="692" spans="1:21" x14ac:dyDescent="0.2">
      <c r="A692" s="15">
        <v>994</v>
      </c>
      <c r="B692" s="16" t="s">
        <v>21</v>
      </c>
      <c r="C692" s="17">
        <v>43209</v>
      </c>
      <c r="D692" s="16" t="s">
        <v>52</v>
      </c>
      <c r="E692" s="16">
        <v>38</v>
      </c>
      <c r="F692" s="16">
        <v>132.07</v>
      </c>
      <c r="G692" s="16">
        <v>0.06</v>
      </c>
      <c r="H692" s="16" t="s">
        <v>31</v>
      </c>
      <c r="I692" s="16">
        <v>14</v>
      </c>
      <c r="J692" s="16">
        <v>3.58</v>
      </c>
      <c r="K692" s="16">
        <v>1.63</v>
      </c>
      <c r="L692" s="16" t="s">
        <v>71</v>
      </c>
      <c r="M692" s="16" t="s">
        <v>54</v>
      </c>
      <c r="N692" s="16" t="s">
        <v>26</v>
      </c>
      <c r="O692" s="16" t="s">
        <v>27</v>
      </c>
      <c r="P692" s="16" t="s">
        <v>72</v>
      </c>
      <c r="Q692" s="16" t="s">
        <v>29</v>
      </c>
      <c r="R692" s="17">
        <v>43213</v>
      </c>
      <c r="S692" s="18">
        <f>SUM(F692/$A$907)</f>
        <v>7.5697911379275573E-5</v>
      </c>
      <c r="T692" s="1" t="str">
        <f>IF(Table1[[#This Row],[Returns]]="Y","Quality Checked","")</f>
        <v/>
      </c>
      <c r="U692" t="str">
        <f>VLOOKUP(Table1[[#This Row],[% Sales]],$B$914:$C$918,2)</f>
        <v>Low Impact</v>
      </c>
    </row>
    <row r="693" spans="1:21" x14ac:dyDescent="0.2">
      <c r="A693" s="15">
        <v>36131</v>
      </c>
      <c r="B693" s="16" t="s">
        <v>21</v>
      </c>
      <c r="C693" s="17">
        <v>43237</v>
      </c>
      <c r="D693" s="16" t="s">
        <v>35</v>
      </c>
      <c r="E693" s="16">
        <v>26</v>
      </c>
      <c r="F693" s="16">
        <v>130.97</v>
      </c>
      <c r="G693" s="16">
        <v>0.09</v>
      </c>
      <c r="H693" s="16" t="s">
        <v>31</v>
      </c>
      <c r="I693" s="16">
        <v>-83.42</v>
      </c>
      <c r="J693" s="16">
        <v>4.9800000000000004</v>
      </c>
      <c r="K693" s="16">
        <v>6.07</v>
      </c>
      <c r="L693" s="16" t="s">
        <v>199</v>
      </c>
      <c r="M693" s="16" t="s">
        <v>25</v>
      </c>
      <c r="N693" s="16" t="s">
        <v>37</v>
      </c>
      <c r="O693" s="16" t="s">
        <v>27</v>
      </c>
      <c r="P693" s="16" t="s">
        <v>42</v>
      </c>
      <c r="Q693" s="16" t="s">
        <v>40</v>
      </c>
      <c r="R693" s="17">
        <v>43238</v>
      </c>
      <c r="S693" s="18">
        <f>SUM(F693/$A$907)</f>
        <v>7.5067429797408362E-5</v>
      </c>
      <c r="T693" s="1" t="str">
        <f>IF(Table1[[#This Row],[Returns]]="Y","Quality Checked","")</f>
        <v/>
      </c>
      <c r="U693" t="str">
        <f>VLOOKUP(Table1[[#This Row],[% Sales]],$B$914:$C$918,2)</f>
        <v>Low Impact</v>
      </c>
    </row>
    <row r="694" spans="1:21" x14ac:dyDescent="0.2">
      <c r="A694" s="15">
        <v>6854</v>
      </c>
      <c r="B694" s="16" t="s">
        <v>21</v>
      </c>
      <c r="C694" s="17">
        <v>43106</v>
      </c>
      <c r="D694" s="16" t="s">
        <v>55</v>
      </c>
      <c r="E694" s="16">
        <v>19</v>
      </c>
      <c r="F694" s="16">
        <v>129.84</v>
      </c>
      <c r="G694" s="16">
        <v>0.05</v>
      </c>
      <c r="H694" s="16" t="s">
        <v>23</v>
      </c>
      <c r="I694" s="16">
        <v>2.39</v>
      </c>
      <c r="J694" s="16">
        <v>6.64</v>
      </c>
      <c r="K694" s="16">
        <v>4.95</v>
      </c>
      <c r="L694" s="16" t="s">
        <v>137</v>
      </c>
      <c r="M694" s="16" t="s">
        <v>25</v>
      </c>
      <c r="N694" s="16" t="s">
        <v>64</v>
      </c>
      <c r="O694" s="16" t="s">
        <v>32</v>
      </c>
      <c r="P694" s="16" t="s">
        <v>33</v>
      </c>
      <c r="Q694" s="16" t="s">
        <v>34</v>
      </c>
      <c r="R694" s="17">
        <v>43108</v>
      </c>
      <c r="S694" s="18">
        <f>SUM(F694/$A$907)</f>
        <v>7.4419753263308411E-5</v>
      </c>
      <c r="T694" s="1" t="str">
        <f>IF(Table1[[#This Row],[Returns]]="Y","Quality Checked","")</f>
        <v/>
      </c>
      <c r="U694" t="str">
        <f>VLOOKUP(Table1[[#This Row],[% Sales]],$B$914:$C$918,2)</f>
        <v>Low Impact</v>
      </c>
    </row>
    <row r="695" spans="1:21" x14ac:dyDescent="0.2">
      <c r="A695" s="15">
        <v>24003</v>
      </c>
      <c r="B695" s="16" t="s">
        <v>21</v>
      </c>
      <c r="C695" s="17">
        <v>43404</v>
      </c>
      <c r="D695" s="16" t="s">
        <v>49</v>
      </c>
      <c r="E695" s="16">
        <v>4</v>
      </c>
      <c r="F695" s="16">
        <v>129.78649999999999</v>
      </c>
      <c r="G695" s="16">
        <v>0.05</v>
      </c>
      <c r="H695" s="16" t="s">
        <v>23</v>
      </c>
      <c r="I695" s="16">
        <v>-116.51</v>
      </c>
      <c r="J695" s="16">
        <v>35.99</v>
      </c>
      <c r="K695" s="16">
        <v>5.99</v>
      </c>
      <c r="L695" s="16" t="s">
        <v>176</v>
      </c>
      <c r="M695" s="16" t="s">
        <v>63</v>
      </c>
      <c r="N695" s="16" t="s">
        <v>26</v>
      </c>
      <c r="O695" s="16" t="s">
        <v>38</v>
      </c>
      <c r="P695" s="16" t="s">
        <v>39</v>
      </c>
      <c r="Q695" s="16" t="s">
        <v>29</v>
      </c>
      <c r="R695" s="17">
        <v>43406</v>
      </c>
      <c r="S695" s="18">
        <f>SUM(F695/$A$907)</f>
        <v>7.4389088931826674E-5</v>
      </c>
      <c r="T695" s="1" t="str">
        <f>IF(Table1[[#This Row],[Returns]]="Y","Quality Checked","")</f>
        <v/>
      </c>
      <c r="U695" t="str">
        <f>VLOOKUP(Table1[[#This Row],[% Sales]],$B$914:$C$918,2)</f>
        <v>Low Impact</v>
      </c>
    </row>
    <row r="696" spans="1:21" x14ac:dyDescent="0.2">
      <c r="A696" s="15">
        <v>548</v>
      </c>
      <c r="B696" s="16" t="s">
        <v>21</v>
      </c>
      <c r="C696" s="17">
        <v>43363</v>
      </c>
      <c r="D696" s="16" t="s">
        <v>49</v>
      </c>
      <c r="E696" s="16">
        <v>41</v>
      </c>
      <c r="F696" s="16">
        <v>129.49</v>
      </c>
      <c r="G696" s="16">
        <v>0.04</v>
      </c>
      <c r="H696" s="16" t="s">
        <v>31</v>
      </c>
      <c r="I696" s="16">
        <v>36.020000000000003</v>
      </c>
      <c r="J696" s="16">
        <v>3.08</v>
      </c>
      <c r="K696" s="16">
        <v>0.99</v>
      </c>
      <c r="L696" s="16" t="s">
        <v>60</v>
      </c>
      <c r="M696" s="16" t="s">
        <v>25</v>
      </c>
      <c r="N696" s="16" t="s">
        <v>37</v>
      </c>
      <c r="O696" s="16" t="s">
        <v>27</v>
      </c>
      <c r="P696" s="16" t="s">
        <v>61</v>
      </c>
      <c r="Q696" s="16" t="s">
        <v>40</v>
      </c>
      <c r="R696" s="17">
        <v>43364</v>
      </c>
      <c r="S696" s="18">
        <f>SUM(F696/$A$907)</f>
        <v>7.4219145487259761E-5</v>
      </c>
      <c r="T696" s="1" t="str">
        <f>IF(Table1[[#This Row],[Returns]]="Y","Quality Checked","")</f>
        <v/>
      </c>
      <c r="U696" t="str">
        <f>VLOOKUP(Table1[[#This Row],[% Sales]],$B$914:$C$918,2)</f>
        <v>Low Impact</v>
      </c>
    </row>
    <row r="697" spans="1:21" x14ac:dyDescent="0.2">
      <c r="A697" s="15">
        <v>36452</v>
      </c>
      <c r="B697" s="16" t="s">
        <v>21</v>
      </c>
      <c r="C697" s="17">
        <v>43195</v>
      </c>
      <c r="D697" s="16" t="s">
        <v>35</v>
      </c>
      <c r="E697" s="16">
        <v>18</v>
      </c>
      <c r="F697" s="16">
        <v>129.47999999999999</v>
      </c>
      <c r="G697" s="16">
        <v>0.04</v>
      </c>
      <c r="H697" s="16" t="s">
        <v>31</v>
      </c>
      <c r="I697" s="16">
        <v>46.01</v>
      </c>
      <c r="J697" s="16">
        <v>6.98</v>
      </c>
      <c r="K697" s="16">
        <v>2.83</v>
      </c>
      <c r="L697" s="16" t="s">
        <v>383</v>
      </c>
      <c r="M697" s="16" t="s">
        <v>54</v>
      </c>
      <c r="N697" s="16" t="s">
        <v>37</v>
      </c>
      <c r="O697" s="16" t="s">
        <v>32</v>
      </c>
      <c r="P697" s="16" t="s">
        <v>33</v>
      </c>
      <c r="Q697" s="16" t="s">
        <v>34</v>
      </c>
      <c r="R697" s="17">
        <v>43197</v>
      </c>
      <c r="S697" s="18">
        <f>SUM(F697/$A$907)</f>
        <v>7.4213413836515501E-5</v>
      </c>
      <c r="T697" s="1" t="str">
        <f>IF(Table1[[#This Row],[Returns]]="Y","Quality Checked","")</f>
        <v/>
      </c>
      <c r="U697" t="str">
        <f>VLOOKUP(Table1[[#This Row],[% Sales]],$B$914:$C$918,2)</f>
        <v>Low Impact</v>
      </c>
    </row>
    <row r="698" spans="1:21" x14ac:dyDescent="0.2">
      <c r="A698" s="15">
        <v>5511</v>
      </c>
      <c r="B698" s="16" t="s">
        <v>30</v>
      </c>
      <c r="C698" s="17">
        <v>43432</v>
      </c>
      <c r="D698" s="16" t="s">
        <v>49</v>
      </c>
      <c r="E698" s="16">
        <v>46</v>
      </c>
      <c r="F698" s="16">
        <v>129.44</v>
      </c>
      <c r="G698" s="16">
        <v>0.02</v>
      </c>
      <c r="H698" s="16" t="s">
        <v>23</v>
      </c>
      <c r="I698" s="16">
        <v>-5.54</v>
      </c>
      <c r="J698" s="16">
        <v>2.58</v>
      </c>
      <c r="K698" s="16">
        <v>1.3</v>
      </c>
      <c r="L698" s="16" t="s">
        <v>122</v>
      </c>
      <c r="M698" s="16" t="s">
        <v>63</v>
      </c>
      <c r="N698" s="16" t="s">
        <v>26</v>
      </c>
      <c r="O698" s="16" t="s">
        <v>27</v>
      </c>
      <c r="P698" s="16" t="s">
        <v>28</v>
      </c>
      <c r="Q698" s="16" t="s">
        <v>29</v>
      </c>
      <c r="R698" s="17">
        <v>43433</v>
      </c>
      <c r="S698" s="18">
        <f>SUM(F698/$A$907)</f>
        <v>7.4190487233538515E-5</v>
      </c>
      <c r="T698" s="1" t="str">
        <f>IF(Table1[[#This Row],[Returns]]="Y","Quality Checked","")</f>
        <v>Quality Checked</v>
      </c>
      <c r="U698" t="str">
        <f>VLOOKUP(Table1[[#This Row],[% Sales]],$B$914:$C$918,2)</f>
        <v>Low Impact</v>
      </c>
    </row>
    <row r="699" spans="1:21" x14ac:dyDescent="0.2">
      <c r="A699" s="15">
        <v>23524</v>
      </c>
      <c r="B699" s="16" t="s">
        <v>21</v>
      </c>
      <c r="C699" s="17">
        <v>43218</v>
      </c>
      <c r="D699" s="16" t="s">
        <v>35</v>
      </c>
      <c r="E699" s="16">
        <v>28</v>
      </c>
      <c r="F699" s="16">
        <v>129.33000000000001</v>
      </c>
      <c r="G699" s="16">
        <v>0.04</v>
      </c>
      <c r="H699" s="16" t="s">
        <v>23</v>
      </c>
      <c r="I699" s="16">
        <v>48.25</v>
      </c>
      <c r="J699" s="16">
        <v>4.13</v>
      </c>
      <c r="K699" s="16">
        <v>0.99</v>
      </c>
      <c r="L699" s="16" t="s">
        <v>315</v>
      </c>
      <c r="M699" s="16" t="s">
        <v>54</v>
      </c>
      <c r="N699" s="16" t="s">
        <v>37</v>
      </c>
      <c r="O699" s="16" t="s">
        <v>27</v>
      </c>
      <c r="P699" s="16" t="s">
        <v>61</v>
      </c>
      <c r="Q699" s="16" t="s">
        <v>40</v>
      </c>
      <c r="R699" s="17">
        <v>43220</v>
      </c>
      <c r="S699" s="18">
        <f>SUM(F699/$A$907)</f>
        <v>7.4127439075351791E-5</v>
      </c>
      <c r="T699" s="1" t="str">
        <f>IF(Table1[[#This Row],[Returns]]="Y","Quality Checked","")</f>
        <v/>
      </c>
      <c r="U699" t="str">
        <f>VLOOKUP(Table1[[#This Row],[% Sales]],$B$914:$C$918,2)</f>
        <v>Low Impact</v>
      </c>
    </row>
    <row r="700" spans="1:21" x14ac:dyDescent="0.2">
      <c r="A700" s="15">
        <v>17124</v>
      </c>
      <c r="B700" s="16" t="s">
        <v>21</v>
      </c>
      <c r="C700" s="17">
        <v>43398</v>
      </c>
      <c r="D700" s="16" t="s">
        <v>49</v>
      </c>
      <c r="E700" s="16">
        <v>39</v>
      </c>
      <c r="F700" s="16">
        <v>128.31</v>
      </c>
      <c r="G700" s="16">
        <v>0.05</v>
      </c>
      <c r="H700" s="16" t="s">
        <v>23</v>
      </c>
      <c r="I700" s="16">
        <v>-55.72</v>
      </c>
      <c r="J700" s="16">
        <v>3.14</v>
      </c>
      <c r="K700" s="16">
        <v>1.92</v>
      </c>
      <c r="L700" s="16" t="s">
        <v>253</v>
      </c>
      <c r="M700" s="16" t="s">
        <v>25</v>
      </c>
      <c r="N700" s="16" t="s">
        <v>37</v>
      </c>
      <c r="O700" s="16" t="s">
        <v>27</v>
      </c>
      <c r="P700" s="16" t="s">
        <v>66</v>
      </c>
      <c r="Q700" s="16" t="s">
        <v>29</v>
      </c>
      <c r="R700" s="17">
        <v>43399</v>
      </c>
      <c r="S700" s="18">
        <f>SUM(F700/$A$907)</f>
        <v>7.3542810699438551E-5</v>
      </c>
      <c r="T700" s="1" t="str">
        <f>IF(Table1[[#This Row],[Returns]]="Y","Quality Checked","")</f>
        <v/>
      </c>
      <c r="U700" t="str">
        <f>VLOOKUP(Table1[[#This Row],[% Sales]],$B$914:$C$918,2)</f>
        <v>Low Impact</v>
      </c>
    </row>
    <row r="701" spans="1:21" x14ac:dyDescent="0.2">
      <c r="A701" s="15">
        <v>22407</v>
      </c>
      <c r="B701" s="16" t="s">
        <v>21</v>
      </c>
      <c r="C701" s="17">
        <v>43421</v>
      </c>
      <c r="D701" s="16" t="s">
        <v>22</v>
      </c>
      <c r="E701" s="16">
        <v>10</v>
      </c>
      <c r="F701" s="16">
        <v>128.02000000000001</v>
      </c>
      <c r="G701" s="16">
        <v>0.02</v>
      </c>
      <c r="H701" s="16" t="s">
        <v>31</v>
      </c>
      <c r="I701" s="16">
        <v>-7.9</v>
      </c>
      <c r="J701" s="16">
        <v>12.28</v>
      </c>
      <c r="K701" s="16">
        <v>6.47</v>
      </c>
      <c r="L701" s="16" t="s">
        <v>308</v>
      </c>
      <c r="M701" s="16" t="s">
        <v>25</v>
      </c>
      <c r="N701" s="16" t="s">
        <v>26</v>
      </c>
      <c r="O701" s="16" t="s">
        <v>27</v>
      </c>
      <c r="P701" s="16" t="s">
        <v>42</v>
      </c>
      <c r="Q701" s="16" t="s">
        <v>40</v>
      </c>
      <c r="R701" s="17">
        <v>43421</v>
      </c>
      <c r="S701" s="18">
        <f>SUM(F701/$A$907)</f>
        <v>7.3376592827855379E-5</v>
      </c>
      <c r="T701" s="1" t="str">
        <f>IF(Table1[[#This Row],[Returns]]="Y","Quality Checked","")</f>
        <v/>
      </c>
      <c r="U701" t="str">
        <f>VLOOKUP(Table1[[#This Row],[% Sales]],$B$914:$C$918,2)</f>
        <v>Low Impact</v>
      </c>
    </row>
    <row r="702" spans="1:21" x14ac:dyDescent="0.2">
      <c r="A702" s="15">
        <v>1059</v>
      </c>
      <c r="B702" s="16" t="s">
        <v>21</v>
      </c>
      <c r="C702" s="17">
        <v>43157</v>
      </c>
      <c r="D702" s="16" t="s">
        <v>49</v>
      </c>
      <c r="E702" s="16">
        <v>22</v>
      </c>
      <c r="F702" s="16">
        <v>127.33</v>
      </c>
      <c r="G702" s="16">
        <v>0.02</v>
      </c>
      <c r="H702" s="16" t="s">
        <v>31</v>
      </c>
      <c r="I702" s="16">
        <v>5.3</v>
      </c>
      <c r="J702" s="16">
        <v>5.34</v>
      </c>
      <c r="K702" s="16">
        <v>2.99</v>
      </c>
      <c r="L702" s="16" t="s">
        <v>68</v>
      </c>
      <c r="M702" s="16" t="s">
        <v>54</v>
      </c>
      <c r="N702" s="16" t="s">
        <v>26</v>
      </c>
      <c r="O702" s="16" t="s">
        <v>27</v>
      </c>
      <c r="P702" s="16" t="s">
        <v>48</v>
      </c>
      <c r="Q702" s="16" t="s">
        <v>40</v>
      </c>
      <c r="R702" s="17">
        <v>43159</v>
      </c>
      <c r="S702" s="18">
        <f>SUM(F702/$A$907)</f>
        <v>7.298110892650231E-5</v>
      </c>
      <c r="T702" s="1" t="str">
        <f>IF(Table1[[#This Row],[Returns]]="Y","Quality Checked","")</f>
        <v/>
      </c>
      <c r="U702" t="str">
        <f>VLOOKUP(Table1[[#This Row],[% Sales]],$B$914:$C$918,2)</f>
        <v>Low Impact</v>
      </c>
    </row>
    <row r="703" spans="1:21" x14ac:dyDescent="0.2">
      <c r="A703" s="15">
        <v>30215</v>
      </c>
      <c r="B703" s="16" t="s">
        <v>21</v>
      </c>
      <c r="C703" s="17">
        <v>43157</v>
      </c>
      <c r="D703" s="16" t="s">
        <v>55</v>
      </c>
      <c r="E703" s="16">
        <v>20</v>
      </c>
      <c r="F703" s="16">
        <v>125.84</v>
      </c>
      <c r="G703" s="16">
        <v>0.1</v>
      </c>
      <c r="H703" s="16" t="s">
        <v>31</v>
      </c>
      <c r="I703" s="16">
        <v>18.420000000000002</v>
      </c>
      <c r="J703" s="16">
        <v>6.88</v>
      </c>
      <c r="K703" s="16">
        <v>2</v>
      </c>
      <c r="L703" s="16" t="s">
        <v>357</v>
      </c>
      <c r="M703" s="16" t="s">
        <v>63</v>
      </c>
      <c r="N703" s="16" t="s">
        <v>37</v>
      </c>
      <c r="O703" s="16" t="s">
        <v>27</v>
      </c>
      <c r="P703" s="16" t="s">
        <v>42</v>
      </c>
      <c r="Q703" s="16" t="s">
        <v>29</v>
      </c>
      <c r="R703" s="17">
        <v>43158</v>
      </c>
      <c r="S703" s="18">
        <f>SUM(F703/$A$907)</f>
        <v>7.2127092965609449E-5</v>
      </c>
      <c r="T703" s="1" t="str">
        <f>IF(Table1[[#This Row],[Returns]]="Y","Quality Checked","")</f>
        <v/>
      </c>
      <c r="U703" t="str">
        <f>VLOOKUP(Table1[[#This Row],[% Sales]],$B$914:$C$918,2)</f>
        <v>Low Impact</v>
      </c>
    </row>
    <row r="704" spans="1:21" x14ac:dyDescent="0.2">
      <c r="A704" s="15">
        <v>38080</v>
      </c>
      <c r="B704" s="16" t="s">
        <v>21</v>
      </c>
      <c r="C704" s="17">
        <v>43357</v>
      </c>
      <c r="D704" s="16" t="s">
        <v>22</v>
      </c>
      <c r="E704" s="16">
        <v>26</v>
      </c>
      <c r="F704" s="16">
        <v>125.01</v>
      </c>
      <c r="G704" s="16">
        <v>0.08</v>
      </c>
      <c r="H704" s="16" t="s">
        <v>31</v>
      </c>
      <c r="I704" s="16">
        <v>-56.35</v>
      </c>
      <c r="J704" s="16">
        <v>4.9800000000000004</v>
      </c>
      <c r="K704" s="16">
        <v>4.7</v>
      </c>
      <c r="L704" s="16" t="s">
        <v>224</v>
      </c>
      <c r="M704" s="16" t="s">
        <v>54</v>
      </c>
      <c r="N704" s="16" t="s">
        <v>64</v>
      </c>
      <c r="O704" s="16" t="s">
        <v>27</v>
      </c>
      <c r="P704" s="16" t="s">
        <v>42</v>
      </c>
      <c r="Q704" s="16" t="s">
        <v>40</v>
      </c>
      <c r="R704" s="17">
        <v>43358</v>
      </c>
      <c r="S704" s="18">
        <f>SUM(F704/$A$907)</f>
        <v>7.1651365953836904E-5</v>
      </c>
      <c r="T704" s="1" t="str">
        <f>IF(Table1[[#This Row],[Returns]]="Y","Quality Checked","")</f>
        <v/>
      </c>
      <c r="U704" t="str">
        <f>VLOOKUP(Table1[[#This Row],[% Sales]],$B$914:$C$918,2)</f>
        <v>Low Impact</v>
      </c>
    </row>
    <row r="705" spans="1:21" x14ac:dyDescent="0.2">
      <c r="A705" s="15">
        <v>14823</v>
      </c>
      <c r="B705" s="16" t="s">
        <v>21</v>
      </c>
      <c r="C705" s="17">
        <v>43143</v>
      </c>
      <c r="D705" s="16" t="s">
        <v>52</v>
      </c>
      <c r="E705" s="16">
        <v>20</v>
      </c>
      <c r="F705" s="16">
        <v>124.84</v>
      </c>
      <c r="G705" s="16">
        <v>0.08</v>
      </c>
      <c r="H705" s="16" t="s">
        <v>31</v>
      </c>
      <c r="I705" s="16">
        <v>10.56</v>
      </c>
      <c r="J705" s="16">
        <v>6.7</v>
      </c>
      <c r="K705" s="16">
        <v>1.56</v>
      </c>
      <c r="L705" s="16" t="s">
        <v>234</v>
      </c>
      <c r="M705" s="16" t="s">
        <v>54</v>
      </c>
      <c r="N705" s="16" t="s">
        <v>45</v>
      </c>
      <c r="O705" s="16" t="s">
        <v>27</v>
      </c>
      <c r="P705" s="16" t="s">
        <v>28</v>
      </c>
      <c r="Q705" s="16" t="s">
        <v>29</v>
      </c>
      <c r="R705" s="17">
        <v>43143</v>
      </c>
      <c r="S705" s="18">
        <f>SUM(F705/$A$907)</f>
        <v>7.1553927891184702E-5</v>
      </c>
      <c r="T705" s="1" t="str">
        <f>IF(Table1[[#This Row],[Returns]]="Y","Quality Checked","")</f>
        <v/>
      </c>
      <c r="U705" t="str">
        <f>VLOOKUP(Table1[[#This Row],[% Sales]],$B$914:$C$918,2)</f>
        <v>Low Impact</v>
      </c>
    </row>
    <row r="706" spans="1:21" x14ac:dyDescent="0.2">
      <c r="A706" s="15">
        <v>9285</v>
      </c>
      <c r="B706" s="16" t="s">
        <v>21</v>
      </c>
      <c r="C706" s="17">
        <v>43102</v>
      </c>
      <c r="D706" s="16" t="s">
        <v>49</v>
      </c>
      <c r="E706" s="16">
        <v>3</v>
      </c>
      <c r="F706" s="16">
        <v>124.81</v>
      </c>
      <c r="G706" s="16">
        <v>0.06</v>
      </c>
      <c r="H706" s="16" t="s">
        <v>31</v>
      </c>
      <c r="I706" s="16">
        <v>-11.94</v>
      </c>
      <c r="J706" s="16">
        <v>40.98</v>
      </c>
      <c r="K706" s="16">
        <v>2.99</v>
      </c>
      <c r="L706" s="16" t="s">
        <v>146</v>
      </c>
      <c r="M706" s="16" t="s">
        <v>63</v>
      </c>
      <c r="N706" s="16" t="s">
        <v>64</v>
      </c>
      <c r="O706" s="16" t="s">
        <v>27</v>
      </c>
      <c r="P706" s="16" t="s">
        <v>48</v>
      </c>
      <c r="Q706" s="16" t="s">
        <v>40</v>
      </c>
      <c r="R706" s="17">
        <v>43104</v>
      </c>
      <c r="S706" s="18">
        <f>SUM(F706/$A$907)</f>
        <v>7.1536732938951963E-5</v>
      </c>
      <c r="T706" s="1" t="str">
        <f>IF(Table1[[#This Row],[Returns]]="Y","Quality Checked","")</f>
        <v/>
      </c>
      <c r="U706" t="str">
        <f>VLOOKUP(Table1[[#This Row],[% Sales]],$B$914:$C$918,2)</f>
        <v>Low Impact</v>
      </c>
    </row>
    <row r="707" spans="1:21" x14ac:dyDescent="0.2">
      <c r="A707" s="15">
        <v>43399</v>
      </c>
      <c r="B707" s="16" t="s">
        <v>21</v>
      </c>
      <c r="C707" s="17">
        <v>43311</v>
      </c>
      <c r="D707" s="16" t="s">
        <v>35</v>
      </c>
      <c r="E707" s="16">
        <v>8</v>
      </c>
      <c r="F707" s="16">
        <v>124.7</v>
      </c>
      <c r="G707" s="16">
        <v>0</v>
      </c>
      <c r="H707" s="16" t="s">
        <v>31</v>
      </c>
      <c r="I707" s="16">
        <v>31.94</v>
      </c>
      <c r="J707" s="16">
        <v>15.04</v>
      </c>
      <c r="K707" s="16">
        <v>1.97</v>
      </c>
      <c r="L707" s="16" t="s">
        <v>389</v>
      </c>
      <c r="M707" s="16" t="s">
        <v>54</v>
      </c>
      <c r="N707" s="16" t="s">
        <v>26</v>
      </c>
      <c r="O707" s="16" t="s">
        <v>27</v>
      </c>
      <c r="P707" s="16" t="s">
        <v>42</v>
      </c>
      <c r="Q707" s="16" t="s">
        <v>29</v>
      </c>
      <c r="R707" s="17">
        <v>43313</v>
      </c>
      <c r="S707" s="18">
        <f>SUM(F707/$A$907)</f>
        <v>7.1473684780765239E-5</v>
      </c>
      <c r="T707" s="1" t="str">
        <f>IF(Table1[[#This Row],[Returns]]="Y","Quality Checked","")</f>
        <v/>
      </c>
      <c r="U707" t="str">
        <f>VLOOKUP(Table1[[#This Row],[% Sales]],$B$914:$C$918,2)</f>
        <v>Low Impact</v>
      </c>
    </row>
    <row r="708" spans="1:21" x14ac:dyDescent="0.2">
      <c r="A708" s="15">
        <v>20519</v>
      </c>
      <c r="B708" s="16" t="s">
        <v>21</v>
      </c>
      <c r="C708" s="17">
        <v>43200</v>
      </c>
      <c r="D708" s="16" t="s">
        <v>35</v>
      </c>
      <c r="E708" s="16">
        <v>7</v>
      </c>
      <c r="F708" s="16">
        <v>124.19</v>
      </c>
      <c r="G708" s="16">
        <v>0.03</v>
      </c>
      <c r="H708" s="16" t="s">
        <v>31</v>
      </c>
      <c r="I708" s="16">
        <v>-53.3</v>
      </c>
      <c r="J708" s="16">
        <v>15.99</v>
      </c>
      <c r="K708" s="16">
        <v>11.28</v>
      </c>
      <c r="L708" s="16" t="s">
        <v>105</v>
      </c>
      <c r="M708" s="16" t="s">
        <v>25</v>
      </c>
      <c r="N708" s="16" t="s">
        <v>37</v>
      </c>
      <c r="O708" s="16" t="s">
        <v>38</v>
      </c>
      <c r="P708" s="16" t="s">
        <v>58</v>
      </c>
      <c r="Q708" s="16" t="s">
        <v>74</v>
      </c>
      <c r="R708" s="17">
        <v>43201</v>
      </c>
      <c r="S708" s="18">
        <f>SUM(F708/$A$907)</f>
        <v>7.1181370592808619E-5</v>
      </c>
      <c r="T708" s="1" t="str">
        <f>IF(Table1[[#This Row],[Returns]]="Y","Quality Checked","")</f>
        <v/>
      </c>
      <c r="U708" t="str">
        <f>VLOOKUP(Table1[[#This Row],[% Sales]],$B$914:$C$918,2)</f>
        <v>Low Impact</v>
      </c>
    </row>
    <row r="709" spans="1:21" x14ac:dyDescent="0.2">
      <c r="A709" s="15">
        <v>15904</v>
      </c>
      <c r="B709" s="16" t="s">
        <v>21</v>
      </c>
      <c r="C709" s="17">
        <v>43400</v>
      </c>
      <c r="D709" s="16" t="s">
        <v>22</v>
      </c>
      <c r="E709" s="16">
        <v>39</v>
      </c>
      <c r="F709" s="16">
        <v>124.01</v>
      </c>
      <c r="G709" s="16">
        <v>0.08</v>
      </c>
      <c r="H709" s="16" t="s">
        <v>31</v>
      </c>
      <c r="I709" s="16">
        <v>-109.02</v>
      </c>
      <c r="J709" s="16">
        <v>3.28</v>
      </c>
      <c r="K709" s="16">
        <v>3.97</v>
      </c>
      <c r="L709" s="16" t="s">
        <v>181</v>
      </c>
      <c r="M709" s="16" t="s">
        <v>25</v>
      </c>
      <c r="N709" s="16" t="s">
        <v>45</v>
      </c>
      <c r="O709" s="16" t="s">
        <v>27</v>
      </c>
      <c r="P709" s="16" t="s">
        <v>28</v>
      </c>
      <c r="Q709" s="16" t="s">
        <v>29</v>
      </c>
      <c r="R709" s="17">
        <v>43401</v>
      </c>
      <c r="S709" s="18">
        <f>SUM(F709/$A$907)</f>
        <v>7.1078200879412171E-5</v>
      </c>
      <c r="T709" s="1" t="str">
        <f>IF(Table1[[#This Row],[Returns]]="Y","Quality Checked","")</f>
        <v/>
      </c>
      <c r="U709" t="str">
        <f>VLOOKUP(Table1[[#This Row],[% Sales]],$B$914:$C$918,2)</f>
        <v>Low Impact</v>
      </c>
    </row>
    <row r="710" spans="1:21" x14ac:dyDescent="0.2">
      <c r="A710" s="15">
        <v>33569</v>
      </c>
      <c r="B710" s="16" t="s">
        <v>21</v>
      </c>
      <c r="C710" s="17">
        <v>43340</v>
      </c>
      <c r="D710" s="16" t="s">
        <v>52</v>
      </c>
      <c r="E710" s="16">
        <v>9</v>
      </c>
      <c r="F710" s="16">
        <v>123.92</v>
      </c>
      <c r="G710" s="16">
        <v>0.09</v>
      </c>
      <c r="H710" s="16" t="s">
        <v>31</v>
      </c>
      <c r="I710" s="16">
        <v>45.83</v>
      </c>
      <c r="J710" s="16">
        <v>14.2</v>
      </c>
      <c r="K710" s="16">
        <v>5.3</v>
      </c>
      <c r="L710" s="16" t="s">
        <v>368</v>
      </c>
      <c r="M710" s="16" t="s">
        <v>25</v>
      </c>
      <c r="N710" s="16" t="s">
        <v>64</v>
      </c>
      <c r="O710" s="16" t="s">
        <v>32</v>
      </c>
      <c r="P710" s="16" t="s">
        <v>33</v>
      </c>
      <c r="Q710" s="16" t="s">
        <v>29</v>
      </c>
      <c r="R710" s="17">
        <v>43344</v>
      </c>
      <c r="S710" s="18">
        <f>SUM(F710/$A$907)</f>
        <v>7.102661602271394E-5</v>
      </c>
      <c r="T710" s="1" t="str">
        <f>IF(Table1[[#This Row],[Returns]]="Y","Quality Checked","")</f>
        <v/>
      </c>
      <c r="U710" t="str">
        <f>VLOOKUP(Table1[[#This Row],[% Sales]],$B$914:$C$918,2)</f>
        <v>Low Impact</v>
      </c>
    </row>
    <row r="711" spans="1:21" x14ac:dyDescent="0.2">
      <c r="A711" s="15">
        <v>9637</v>
      </c>
      <c r="B711" s="16" t="s">
        <v>21</v>
      </c>
      <c r="C711" s="17">
        <v>43103</v>
      </c>
      <c r="D711" s="16" t="s">
        <v>52</v>
      </c>
      <c r="E711" s="16">
        <v>12</v>
      </c>
      <c r="F711" s="16">
        <v>123.76</v>
      </c>
      <c r="G711" s="16">
        <v>0.04</v>
      </c>
      <c r="H711" s="16" t="s">
        <v>31</v>
      </c>
      <c r="I711" s="16">
        <v>32.44</v>
      </c>
      <c r="J711" s="16">
        <v>10.14</v>
      </c>
      <c r="K711" s="16">
        <v>2.27</v>
      </c>
      <c r="L711" s="16" t="s">
        <v>169</v>
      </c>
      <c r="M711" s="16" t="s">
        <v>25</v>
      </c>
      <c r="N711" s="16" t="s">
        <v>26</v>
      </c>
      <c r="O711" s="16" t="s">
        <v>27</v>
      </c>
      <c r="P711" s="16" t="s">
        <v>42</v>
      </c>
      <c r="Q711" s="16" t="s">
        <v>29</v>
      </c>
      <c r="R711" s="17">
        <v>43107</v>
      </c>
      <c r="S711" s="18">
        <f>SUM(F711/$A$907)</f>
        <v>7.0934909610805984E-5</v>
      </c>
      <c r="T711" s="1" t="str">
        <f>IF(Table1[[#This Row],[Returns]]="Y","Quality Checked","")</f>
        <v/>
      </c>
      <c r="U711" t="str">
        <f>VLOOKUP(Table1[[#This Row],[% Sales]],$B$914:$C$918,2)</f>
        <v>Low Impact</v>
      </c>
    </row>
    <row r="712" spans="1:21" x14ac:dyDescent="0.2">
      <c r="A712" s="15">
        <v>34275</v>
      </c>
      <c r="B712" s="16" t="s">
        <v>21</v>
      </c>
      <c r="C712" s="17">
        <v>43282</v>
      </c>
      <c r="D712" s="16" t="s">
        <v>52</v>
      </c>
      <c r="E712" s="16">
        <v>27</v>
      </c>
      <c r="F712" s="16">
        <v>123.46</v>
      </c>
      <c r="G712" s="16">
        <v>7.0000000000000007E-2</v>
      </c>
      <c r="H712" s="16" t="s">
        <v>31</v>
      </c>
      <c r="I712" s="16">
        <v>26.66</v>
      </c>
      <c r="J712" s="16">
        <v>4.84</v>
      </c>
      <c r="K712" s="16">
        <v>0.71</v>
      </c>
      <c r="L712" s="16" t="s">
        <v>370</v>
      </c>
      <c r="M712" s="16" t="s">
        <v>63</v>
      </c>
      <c r="N712" s="16" t="s">
        <v>45</v>
      </c>
      <c r="O712" s="16" t="s">
        <v>27</v>
      </c>
      <c r="P712" s="16" t="s">
        <v>28</v>
      </c>
      <c r="Q712" s="16" t="s">
        <v>29</v>
      </c>
      <c r="R712" s="17">
        <v>43284</v>
      </c>
      <c r="S712" s="18">
        <f>SUM(F712/$A$907)</f>
        <v>7.0762960088478552E-5</v>
      </c>
      <c r="T712" s="1" t="str">
        <f>IF(Table1[[#This Row],[Returns]]="Y","Quality Checked","")</f>
        <v/>
      </c>
      <c r="U712" t="str">
        <f>VLOOKUP(Table1[[#This Row],[% Sales]],$B$914:$C$918,2)</f>
        <v>Low Impact</v>
      </c>
    </row>
    <row r="713" spans="1:21" x14ac:dyDescent="0.2">
      <c r="A713" s="15">
        <v>13536</v>
      </c>
      <c r="B713" s="16" t="s">
        <v>21</v>
      </c>
      <c r="C713" s="17">
        <v>43330</v>
      </c>
      <c r="D713" s="16" t="s">
        <v>55</v>
      </c>
      <c r="E713" s="16">
        <v>23</v>
      </c>
      <c r="F713" s="16">
        <v>123.15</v>
      </c>
      <c r="G713" s="16">
        <v>0.05</v>
      </c>
      <c r="H713" s="16" t="s">
        <v>31</v>
      </c>
      <c r="I713" s="16">
        <v>22.98</v>
      </c>
      <c r="J713" s="16">
        <v>5.18</v>
      </c>
      <c r="K713" s="16">
        <v>2.04</v>
      </c>
      <c r="L713" s="16" t="s">
        <v>199</v>
      </c>
      <c r="M713" s="16" t="s">
        <v>25</v>
      </c>
      <c r="N713" s="16" t="s">
        <v>37</v>
      </c>
      <c r="O713" s="16" t="s">
        <v>27</v>
      </c>
      <c r="P713" s="16" t="s">
        <v>42</v>
      </c>
      <c r="Q713" s="16" t="s">
        <v>29</v>
      </c>
      <c r="R713" s="17">
        <v>43332</v>
      </c>
      <c r="S713" s="18">
        <f>SUM(F713/$A$907)</f>
        <v>7.0585278915406886E-5</v>
      </c>
      <c r="T713" s="1" t="str">
        <f>IF(Table1[[#This Row],[Returns]]="Y","Quality Checked","")</f>
        <v/>
      </c>
      <c r="U713" t="str">
        <f>VLOOKUP(Table1[[#This Row],[% Sales]],$B$914:$C$918,2)</f>
        <v>Low Impact</v>
      </c>
    </row>
    <row r="714" spans="1:21" x14ac:dyDescent="0.2">
      <c r="A714" s="15">
        <v>42403</v>
      </c>
      <c r="B714" s="16" t="s">
        <v>21</v>
      </c>
      <c r="C714" s="17">
        <v>43271</v>
      </c>
      <c r="D714" s="16" t="s">
        <v>22</v>
      </c>
      <c r="E714" s="16">
        <v>47</v>
      </c>
      <c r="F714" s="16">
        <v>121.2</v>
      </c>
      <c r="G714" s="16">
        <v>0.1</v>
      </c>
      <c r="H714" s="16" t="s">
        <v>31</v>
      </c>
      <c r="I714" s="16">
        <v>-20.2</v>
      </c>
      <c r="J714" s="16">
        <v>2.78</v>
      </c>
      <c r="K714" s="16">
        <v>1.25</v>
      </c>
      <c r="L714" s="16" t="s">
        <v>348</v>
      </c>
      <c r="M714" s="16" t="s">
        <v>25</v>
      </c>
      <c r="N714" s="16" t="s">
        <v>45</v>
      </c>
      <c r="O714" s="16" t="s">
        <v>27</v>
      </c>
      <c r="P714" s="16" t="s">
        <v>28</v>
      </c>
      <c r="Q714" s="16" t="s">
        <v>29</v>
      </c>
      <c r="R714" s="17">
        <v>43272</v>
      </c>
      <c r="S714" s="18">
        <f>SUM(F714/$A$907)</f>
        <v>6.9467607020278651E-5</v>
      </c>
      <c r="T714" s="1" t="str">
        <f>IF(Table1[[#This Row],[Returns]]="Y","Quality Checked","")</f>
        <v/>
      </c>
      <c r="U714" t="str">
        <f>VLOOKUP(Table1[[#This Row],[% Sales]],$B$914:$C$918,2)</f>
        <v>Low Impact</v>
      </c>
    </row>
    <row r="715" spans="1:21" x14ac:dyDescent="0.2">
      <c r="A715" s="15">
        <v>35776</v>
      </c>
      <c r="B715" s="16" t="s">
        <v>21</v>
      </c>
      <c r="C715" s="17">
        <v>43135</v>
      </c>
      <c r="D715" s="16" t="s">
        <v>55</v>
      </c>
      <c r="E715" s="16">
        <v>9</v>
      </c>
      <c r="F715" s="16">
        <v>118.66</v>
      </c>
      <c r="G715" s="16">
        <v>0.05</v>
      </c>
      <c r="H715" s="16" t="s">
        <v>31</v>
      </c>
      <c r="I715" s="16">
        <v>32.68</v>
      </c>
      <c r="J715" s="16">
        <v>12.97</v>
      </c>
      <c r="K715" s="16">
        <v>1.49</v>
      </c>
      <c r="L715" s="16" t="s">
        <v>378</v>
      </c>
      <c r="M715" s="16" t="s">
        <v>25</v>
      </c>
      <c r="N715" s="16" t="s">
        <v>64</v>
      </c>
      <c r="O715" s="16" t="s">
        <v>27</v>
      </c>
      <c r="P715" s="16" t="s">
        <v>48</v>
      </c>
      <c r="Q715" s="16" t="s">
        <v>40</v>
      </c>
      <c r="R715" s="17">
        <v>43137</v>
      </c>
      <c r="S715" s="18">
        <f>SUM(F715/$A$907)</f>
        <v>6.8011767731239797E-5</v>
      </c>
      <c r="T715" s="1" t="str">
        <f>IF(Table1[[#This Row],[Returns]]="Y","Quality Checked","")</f>
        <v/>
      </c>
      <c r="U715" t="str">
        <f>VLOOKUP(Table1[[#This Row],[% Sales]],$B$914:$C$918,2)</f>
        <v>Low Impact</v>
      </c>
    </row>
    <row r="716" spans="1:21" x14ac:dyDescent="0.2">
      <c r="A716" s="15">
        <v>7845</v>
      </c>
      <c r="B716" s="16" t="s">
        <v>30</v>
      </c>
      <c r="C716" s="17">
        <v>43447</v>
      </c>
      <c r="D716" s="16" t="s">
        <v>49</v>
      </c>
      <c r="E716" s="16">
        <v>22</v>
      </c>
      <c r="F716" s="16">
        <v>118.56</v>
      </c>
      <c r="G716" s="16">
        <v>0.06</v>
      </c>
      <c r="H716" s="16" t="s">
        <v>23</v>
      </c>
      <c r="I716" s="16">
        <v>-63.38</v>
      </c>
      <c r="J716" s="16">
        <v>4.91</v>
      </c>
      <c r="K716" s="16">
        <v>5.68</v>
      </c>
      <c r="L716" s="16" t="s">
        <v>136</v>
      </c>
      <c r="M716" s="16" t="s">
        <v>54</v>
      </c>
      <c r="N716" s="16" t="s">
        <v>45</v>
      </c>
      <c r="O716" s="16" t="s">
        <v>27</v>
      </c>
      <c r="P716" s="16" t="s">
        <v>48</v>
      </c>
      <c r="Q716" s="16" t="s">
        <v>40</v>
      </c>
      <c r="R716" s="17">
        <v>43447</v>
      </c>
      <c r="S716" s="18">
        <f>SUM(F716/$A$907)</f>
        <v>6.7954451223797334E-5</v>
      </c>
      <c r="T716" s="1" t="str">
        <f>IF(Table1[[#This Row],[Returns]]="Y","Quality Checked","")</f>
        <v>Quality Checked</v>
      </c>
      <c r="U716" t="str">
        <f>VLOOKUP(Table1[[#This Row],[% Sales]],$B$914:$C$918,2)</f>
        <v>Low Impact</v>
      </c>
    </row>
    <row r="717" spans="1:21" x14ac:dyDescent="0.2">
      <c r="A717" s="15">
        <v>40097</v>
      </c>
      <c r="B717" s="16" t="s">
        <v>30</v>
      </c>
      <c r="C717" s="17">
        <v>43109</v>
      </c>
      <c r="D717" s="16" t="s">
        <v>52</v>
      </c>
      <c r="E717" s="16">
        <v>47</v>
      </c>
      <c r="F717" s="16">
        <v>117.88</v>
      </c>
      <c r="G717" s="16">
        <v>0.1</v>
      </c>
      <c r="H717" s="16" t="s">
        <v>31</v>
      </c>
      <c r="I717" s="16">
        <v>-71</v>
      </c>
      <c r="J717" s="16">
        <v>2.6</v>
      </c>
      <c r="K717" s="16">
        <v>2.4</v>
      </c>
      <c r="L717" s="16" t="s">
        <v>67</v>
      </c>
      <c r="M717" s="16" t="s">
        <v>54</v>
      </c>
      <c r="N717" s="16" t="s">
        <v>37</v>
      </c>
      <c r="O717" s="16" t="s">
        <v>27</v>
      </c>
      <c r="P717" s="16" t="s">
        <v>28</v>
      </c>
      <c r="Q717" s="16" t="s">
        <v>29</v>
      </c>
      <c r="R717" s="17">
        <v>43114</v>
      </c>
      <c r="S717" s="18">
        <f>SUM(F717/$A$907)</f>
        <v>6.7564698973188498E-5</v>
      </c>
      <c r="T717" s="1" t="str">
        <f>IF(Table1[[#This Row],[Returns]]="Y","Quality Checked","")</f>
        <v>Quality Checked</v>
      </c>
      <c r="U717" t="str">
        <f>VLOOKUP(Table1[[#This Row],[% Sales]],$B$914:$C$918,2)</f>
        <v>Low Impact</v>
      </c>
    </row>
    <row r="718" spans="1:21" x14ac:dyDescent="0.2">
      <c r="A718" s="15">
        <v>42403</v>
      </c>
      <c r="B718" s="16" t="s">
        <v>21</v>
      </c>
      <c r="C718" s="17">
        <v>43271</v>
      </c>
      <c r="D718" s="16" t="s">
        <v>22</v>
      </c>
      <c r="E718" s="16">
        <v>38</v>
      </c>
      <c r="F718" s="16">
        <v>117.84</v>
      </c>
      <c r="G718" s="16">
        <v>0.04</v>
      </c>
      <c r="H718" s="16" t="s">
        <v>31</v>
      </c>
      <c r="I718" s="16">
        <v>30.76</v>
      </c>
      <c r="J718" s="16">
        <v>3.08</v>
      </c>
      <c r="K718" s="16">
        <v>0.99</v>
      </c>
      <c r="L718" s="16" t="s">
        <v>348</v>
      </c>
      <c r="M718" s="16" t="s">
        <v>25</v>
      </c>
      <c r="N718" s="16" t="s">
        <v>45</v>
      </c>
      <c r="O718" s="16" t="s">
        <v>27</v>
      </c>
      <c r="P718" s="16" t="s">
        <v>61</v>
      </c>
      <c r="Q718" s="16" t="s">
        <v>40</v>
      </c>
      <c r="R718" s="17">
        <v>43272</v>
      </c>
      <c r="S718" s="18">
        <f>SUM(F718/$A$907)</f>
        <v>6.7541772370211512E-5</v>
      </c>
      <c r="T718" s="1" t="str">
        <f>IF(Table1[[#This Row],[Returns]]="Y","Quality Checked","")</f>
        <v/>
      </c>
      <c r="U718" t="str">
        <f>VLOOKUP(Table1[[#This Row],[% Sales]],$B$914:$C$918,2)</f>
        <v>Low Impact</v>
      </c>
    </row>
    <row r="719" spans="1:21" x14ac:dyDescent="0.2">
      <c r="A719" s="15">
        <v>20229</v>
      </c>
      <c r="B719" s="16" t="s">
        <v>21</v>
      </c>
      <c r="C719" s="17">
        <v>43403</v>
      </c>
      <c r="D719" s="16" t="s">
        <v>52</v>
      </c>
      <c r="E719" s="16">
        <v>47</v>
      </c>
      <c r="F719" s="16">
        <v>116.06</v>
      </c>
      <c r="G719" s="16">
        <v>0.1</v>
      </c>
      <c r="H719" s="16" t="s">
        <v>31</v>
      </c>
      <c r="I719" s="16">
        <v>25.2</v>
      </c>
      <c r="J719" s="16">
        <v>2.62</v>
      </c>
      <c r="K719" s="16">
        <v>0.8</v>
      </c>
      <c r="L719" s="16" t="s">
        <v>288</v>
      </c>
      <c r="M719" s="16" t="s">
        <v>25</v>
      </c>
      <c r="N719" s="16" t="s">
        <v>37</v>
      </c>
      <c r="O719" s="16" t="s">
        <v>27</v>
      </c>
      <c r="P719" s="16" t="s">
        <v>72</v>
      </c>
      <c r="Q719" s="16" t="s">
        <v>29</v>
      </c>
      <c r="R719" s="17">
        <v>43410</v>
      </c>
      <c r="S719" s="18">
        <f>SUM(F719/$A$907)</f>
        <v>6.6521538537735479E-5</v>
      </c>
      <c r="T719" s="1" t="str">
        <f>IF(Table1[[#This Row],[Returns]]="Y","Quality Checked","")</f>
        <v/>
      </c>
      <c r="U719" t="str">
        <f>VLOOKUP(Table1[[#This Row],[% Sales]],$B$914:$C$918,2)</f>
        <v>Low Impact</v>
      </c>
    </row>
    <row r="720" spans="1:21" x14ac:dyDescent="0.2">
      <c r="A720" s="15">
        <v>9954</v>
      </c>
      <c r="B720" s="16" t="s">
        <v>21</v>
      </c>
      <c r="C720" s="17">
        <v>43270</v>
      </c>
      <c r="D720" s="16" t="s">
        <v>22</v>
      </c>
      <c r="E720" s="16">
        <v>30</v>
      </c>
      <c r="F720" s="16">
        <v>115.81</v>
      </c>
      <c r="G720" s="16">
        <v>0.1</v>
      </c>
      <c r="H720" s="16" t="s">
        <v>31</v>
      </c>
      <c r="I720" s="16">
        <v>22.06</v>
      </c>
      <c r="J720" s="16">
        <v>3.98</v>
      </c>
      <c r="K720" s="16">
        <v>0.83</v>
      </c>
      <c r="L720" s="16" t="s">
        <v>174</v>
      </c>
      <c r="M720" s="16" t="s">
        <v>25</v>
      </c>
      <c r="N720" s="16" t="s">
        <v>26</v>
      </c>
      <c r="O720" s="16" t="s">
        <v>27</v>
      </c>
      <c r="P720" s="16" t="s">
        <v>28</v>
      </c>
      <c r="Q720" s="16" t="s">
        <v>29</v>
      </c>
      <c r="R720" s="17">
        <v>43272</v>
      </c>
      <c r="S720" s="18">
        <f>SUM(F720/$A$907)</f>
        <v>6.6378247269129292E-5</v>
      </c>
      <c r="T720" s="1" t="str">
        <f>IF(Table1[[#This Row],[Returns]]="Y","Quality Checked","")</f>
        <v/>
      </c>
      <c r="U720" t="str">
        <f>VLOOKUP(Table1[[#This Row],[% Sales]],$B$914:$C$918,2)</f>
        <v>Low Impact</v>
      </c>
    </row>
    <row r="721" spans="1:21" x14ac:dyDescent="0.2">
      <c r="A721" s="15">
        <v>24452</v>
      </c>
      <c r="B721" s="16" t="s">
        <v>21</v>
      </c>
      <c r="C721" s="17">
        <v>43227</v>
      </c>
      <c r="D721" s="16" t="s">
        <v>35</v>
      </c>
      <c r="E721" s="16">
        <v>18</v>
      </c>
      <c r="F721" s="16">
        <v>115.71</v>
      </c>
      <c r="G721" s="16">
        <v>0.08</v>
      </c>
      <c r="H721" s="16" t="s">
        <v>31</v>
      </c>
      <c r="I721" s="16">
        <v>-91.61</v>
      </c>
      <c r="J721" s="16">
        <v>6.48</v>
      </c>
      <c r="K721" s="16">
        <v>8.4</v>
      </c>
      <c r="L721" s="16" t="s">
        <v>323</v>
      </c>
      <c r="M721" s="16" t="s">
        <v>25</v>
      </c>
      <c r="N721" s="16" t="s">
        <v>64</v>
      </c>
      <c r="O721" s="16" t="s">
        <v>27</v>
      </c>
      <c r="P721" s="16" t="s">
        <v>42</v>
      </c>
      <c r="Q721" s="16" t="s">
        <v>40</v>
      </c>
      <c r="R721" s="17">
        <v>43227</v>
      </c>
      <c r="S721" s="18">
        <f>SUM(F721/$A$907)</f>
        <v>6.6320930761686815E-5</v>
      </c>
      <c r="T721" s="1" t="str">
        <f>IF(Table1[[#This Row],[Returns]]="Y","Quality Checked","")</f>
        <v/>
      </c>
      <c r="U721" t="str">
        <f>VLOOKUP(Table1[[#This Row],[% Sales]],$B$914:$C$918,2)</f>
        <v>Low Impact</v>
      </c>
    </row>
    <row r="722" spans="1:21" x14ac:dyDescent="0.2">
      <c r="A722" s="15">
        <v>25638</v>
      </c>
      <c r="B722" s="16" t="s">
        <v>21</v>
      </c>
      <c r="C722" s="17">
        <v>43318</v>
      </c>
      <c r="D722" s="16" t="s">
        <v>35</v>
      </c>
      <c r="E722" s="16">
        <v>12</v>
      </c>
      <c r="F722" s="16">
        <v>115.45</v>
      </c>
      <c r="G722" s="16">
        <v>7.0000000000000007E-2</v>
      </c>
      <c r="H722" s="16" t="s">
        <v>31</v>
      </c>
      <c r="I722" s="16">
        <v>23.53</v>
      </c>
      <c r="J722" s="16">
        <v>10.06</v>
      </c>
      <c r="K722" s="16">
        <v>2.06</v>
      </c>
      <c r="L722" s="16" t="s">
        <v>332</v>
      </c>
      <c r="M722" s="16" t="s">
        <v>25</v>
      </c>
      <c r="N722" s="16" t="s">
        <v>26</v>
      </c>
      <c r="O722" s="16" t="s">
        <v>27</v>
      </c>
      <c r="P722" s="16" t="s">
        <v>42</v>
      </c>
      <c r="Q722" s="16" t="s">
        <v>29</v>
      </c>
      <c r="R722" s="17">
        <v>43319</v>
      </c>
      <c r="S722" s="18">
        <f>SUM(F722/$A$907)</f>
        <v>6.6171907842336382E-5</v>
      </c>
      <c r="T722" s="1" t="str">
        <f>IF(Table1[[#This Row],[Returns]]="Y","Quality Checked","")</f>
        <v/>
      </c>
      <c r="U722" t="str">
        <f>VLOOKUP(Table1[[#This Row],[% Sales]],$B$914:$C$918,2)</f>
        <v>Low Impact</v>
      </c>
    </row>
    <row r="723" spans="1:21" x14ac:dyDescent="0.2">
      <c r="A723" s="15">
        <v>20135</v>
      </c>
      <c r="B723" s="16" t="s">
        <v>21</v>
      </c>
      <c r="C723" s="17">
        <v>43281</v>
      </c>
      <c r="D723" s="16" t="s">
        <v>49</v>
      </c>
      <c r="E723" s="16">
        <v>44</v>
      </c>
      <c r="F723" s="16">
        <v>115.24</v>
      </c>
      <c r="G723" s="16">
        <v>0.03</v>
      </c>
      <c r="H723" s="16" t="s">
        <v>31</v>
      </c>
      <c r="I723" s="16">
        <v>43.23</v>
      </c>
      <c r="J723" s="16">
        <v>2.61</v>
      </c>
      <c r="K723" s="16">
        <v>0.5</v>
      </c>
      <c r="L723" s="16" t="s">
        <v>287</v>
      </c>
      <c r="M723" s="16" t="s">
        <v>25</v>
      </c>
      <c r="N723" s="16" t="s">
        <v>26</v>
      </c>
      <c r="O723" s="16" t="s">
        <v>27</v>
      </c>
      <c r="P723" s="16" t="s">
        <v>61</v>
      </c>
      <c r="Q723" s="16" t="s">
        <v>40</v>
      </c>
      <c r="R723" s="17">
        <v>43281</v>
      </c>
      <c r="S723" s="18">
        <f>SUM(F723/$A$907)</f>
        <v>6.605154317670718E-5</v>
      </c>
      <c r="T723" s="1" t="str">
        <f>IF(Table1[[#This Row],[Returns]]="Y","Quality Checked","")</f>
        <v/>
      </c>
      <c r="U723" t="str">
        <f>VLOOKUP(Table1[[#This Row],[% Sales]],$B$914:$C$918,2)</f>
        <v>Low Impact</v>
      </c>
    </row>
    <row r="724" spans="1:21" x14ac:dyDescent="0.2">
      <c r="A724" s="15">
        <v>19073</v>
      </c>
      <c r="B724" s="16" t="s">
        <v>21</v>
      </c>
      <c r="C724" s="17">
        <v>43275</v>
      </c>
      <c r="D724" s="16" t="s">
        <v>22</v>
      </c>
      <c r="E724" s="16">
        <v>40</v>
      </c>
      <c r="F724" s="16">
        <v>115.01</v>
      </c>
      <c r="G724" s="16">
        <v>0.03</v>
      </c>
      <c r="H724" s="16" t="s">
        <v>23</v>
      </c>
      <c r="I724" s="16">
        <v>5.81</v>
      </c>
      <c r="J724" s="16">
        <v>2.78</v>
      </c>
      <c r="K724" s="16">
        <v>1.34</v>
      </c>
      <c r="L724" s="16" t="s">
        <v>273</v>
      </c>
      <c r="M724" s="16" t="s">
        <v>63</v>
      </c>
      <c r="N724" s="16" t="s">
        <v>26</v>
      </c>
      <c r="O724" s="16" t="s">
        <v>27</v>
      </c>
      <c r="P724" s="16" t="s">
        <v>28</v>
      </c>
      <c r="Q724" s="16" t="s">
        <v>29</v>
      </c>
      <c r="R724" s="17">
        <v>43277</v>
      </c>
      <c r="S724" s="18">
        <f>SUM(F724/$A$907)</f>
        <v>6.59197152095895E-5</v>
      </c>
      <c r="T724" s="1" t="str">
        <f>IF(Table1[[#This Row],[Returns]]="Y","Quality Checked","")</f>
        <v/>
      </c>
      <c r="U724" t="str">
        <f>VLOOKUP(Table1[[#This Row],[% Sales]],$B$914:$C$918,2)</f>
        <v>Low Impact</v>
      </c>
    </row>
    <row r="725" spans="1:21" x14ac:dyDescent="0.2">
      <c r="A725" s="15">
        <v>31619</v>
      </c>
      <c r="B725" s="16" t="s">
        <v>21</v>
      </c>
      <c r="C725" s="17">
        <v>43360</v>
      </c>
      <c r="D725" s="16" t="s">
        <v>52</v>
      </c>
      <c r="E725" s="16">
        <v>11</v>
      </c>
      <c r="F725" s="16">
        <v>114.87</v>
      </c>
      <c r="G725" s="16">
        <v>0.1</v>
      </c>
      <c r="H725" s="16" t="s">
        <v>31</v>
      </c>
      <c r="I725" s="16">
        <v>-21.03</v>
      </c>
      <c r="J725" s="16">
        <v>10.98</v>
      </c>
      <c r="K725" s="16">
        <v>3.99</v>
      </c>
      <c r="L725" s="16" t="s">
        <v>361</v>
      </c>
      <c r="M725" s="16" t="s">
        <v>25</v>
      </c>
      <c r="N725" s="16" t="s">
        <v>26</v>
      </c>
      <c r="O725" s="16" t="s">
        <v>27</v>
      </c>
      <c r="P725" s="16" t="s">
        <v>46</v>
      </c>
      <c r="Q725" s="16" t="s">
        <v>40</v>
      </c>
      <c r="R725" s="17">
        <v>43367</v>
      </c>
      <c r="S725" s="18">
        <f>SUM(F725/$A$907)</f>
        <v>6.5839472099170037E-5</v>
      </c>
      <c r="T725" s="1" t="str">
        <f>IF(Table1[[#This Row],[Returns]]="Y","Quality Checked","")</f>
        <v/>
      </c>
      <c r="U725" t="str">
        <f>VLOOKUP(Table1[[#This Row],[% Sales]],$B$914:$C$918,2)</f>
        <v>Low Impact</v>
      </c>
    </row>
    <row r="726" spans="1:21" x14ac:dyDescent="0.2">
      <c r="A726" s="15">
        <v>18308</v>
      </c>
      <c r="B726" s="16" t="s">
        <v>21</v>
      </c>
      <c r="C726" s="17">
        <v>43382</v>
      </c>
      <c r="D726" s="16" t="s">
        <v>22</v>
      </c>
      <c r="E726" s="16">
        <v>30</v>
      </c>
      <c r="F726" s="16">
        <v>114.12</v>
      </c>
      <c r="G726" s="16">
        <v>0.05</v>
      </c>
      <c r="H726" s="16" t="s">
        <v>31</v>
      </c>
      <c r="I726" s="16">
        <v>15.73</v>
      </c>
      <c r="J726" s="16">
        <v>3.8</v>
      </c>
      <c r="K726" s="16">
        <v>1.49</v>
      </c>
      <c r="L726" s="16" t="s">
        <v>263</v>
      </c>
      <c r="M726" s="16" t="s">
        <v>166</v>
      </c>
      <c r="N726" s="16" t="s">
        <v>26</v>
      </c>
      <c r="O726" s="16" t="s">
        <v>27</v>
      </c>
      <c r="P726" s="16" t="s">
        <v>48</v>
      </c>
      <c r="Q726" s="16" t="s">
        <v>40</v>
      </c>
      <c r="R726" s="17">
        <v>43384</v>
      </c>
      <c r="S726" s="18">
        <f>SUM(F726/$A$907)</f>
        <v>6.5409598293351476E-5</v>
      </c>
      <c r="T726" s="1" t="str">
        <f>IF(Table1[[#This Row],[Returns]]="Y","Quality Checked","")</f>
        <v/>
      </c>
      <c r="U726" t="str">
        <f>VLOOKUP(Table1[[#This Row],[% Sales]],$B$914:$C$918,2)</f>
        <v>Low Impact</v>
      </c>
    </row>
    <row r="727" spans="1:21" x14ac:dyDescent="0.2">
      <c r="A727" s="15">
        <v>12258</v>
      </c>
      <c r="B727" s="16" t="s">
        <v>21</v>
      </c>
      <c r="C727" s="17">
        <v>43434</v>
      </c>
      <c r="D727" s="16" t="s">
        <v>52</v>
      </c>
      <c r="E727" s="16">
        <v>27</v>
      </c>
      <c r="F727" s="16">
        <v>113.4</v>
      </c>
      <c r="G727" s="16">
        <v>0.05</v>
      </c>
      <c r="H727" s="16" t="s">
        <v>23</v>
      </c>
      <c r="I727" s="16">
        <v>-5.0199999999999996</v>
      </c>
      <c r="J727" s="16">
        <v>3.95</v>
      </c>
      <c r="K727" s="16">
        <v>2</v>
      </c>
      <c r="L727" s="16" t="s">
        <v>71</v>
      </c>
      <c r="M727" s="16" t="s">
        <v>54</v>
      </c>
      <c r="N727" s="16" t="s">
        <v>37</v>
      </c>
      <c r="O727" s="16" t="s">
        <v>27</v>
      </c>
      <c r="P727" s="16" t="s">
        <v>72</v>
      </c>
      <c r="Q727" s="16" t="s">
        <v>29</v>
      </c>
      <c r="R727" s="17">
        <v>43441</v>
      </c>
      <c r="S727" s="18">
        <f>SUM(F727/$A$907)</f>
        <v>6.4996919439765669E-5</v>
      </c>
      <c r="T727" s="1" t="str">
        <f>IF(Table1[[#This Row],[Returns]]="Y","Quality Checked","")</f>
        <v/>
      </c>
      <c r="U727" t="str">
        <f>VLOOKUP(Table1[[#This Row],[% Sales]],$B$914:$C$918,2)</f>
        <v>Low Impact</v>
      </c>
    </row>
    <row r="728" spans="1:21" x14ac:dyDescent="0.2">
      <c r="A728" s="15">
        <v>8161</v>
      </c>
      <c r="B728" s="16" t="s">
        <v>21</v>
      </c>
      <c r="C728" s="17">
        <v>43254</v>
      </c>
      <c r="D728" s="16" t="s">
        <v>35</v>
      </c>
      <c r="E728" s="16">
        <v>45</v>
      </c>
      <c r="F728" s="16">
        <v>112.72</v>
      </c>
      <c r="G728" s="16">
        <v>0.09</v>
      </c>
      <c r="H728" s="16" t="s">
        <v>31</v>
      </c>
      <c r="I728" s="16">
        <v>39.19</v>
      </c>
      <c r="J728" s="16">
        <v>2.61</v>
      </c>
      <c r="K728" s="16">
        <v>0.5</v>
      </c>
      <c r="L728" s="16" t="s">
        <v>119</v>
      </c>
      <c r="M728" s="16" t="s">
        <v>25</v>
      </c>
      <c r="N728" s="16" t="s">
        <v>64</v>
      </c>
      <c r="O728" s="16" t="s">
        <v>27</v>
      </c>
      <c r="P728" s="16" t="s">
        <v>61</v>
      </c>
      <c r="Q728" s="16" t="s">
        <v>40</v>
      </c>
      <c r="R728" s="17">
        <v>43256</v>
      </c>
      <c r="S728" s="18">
        <f>SUM(F728/$A$907)</f>
        <v>6.4607167189156833E-5</v>
      </c>
      <c r="T728" s="1" t="str">
        <f>IF(Table1[[#This Row],[Returns]]="Y","Quality Checked","")</f>
        <v/>
      </c>
      <c r="U728" t="str">
        <f>VLOOKUP(Table1[[#This Row],[% Sales]],$B$914:$C$918,2)</f>
        <v>Low Impact</v>
      </c>
    </row>
    <row r="729" spans="1:21" x14ac:dyDescent="0.2">
      <c r="A729" s="15">
        <v>35461</v>
      </c>
      <c r="B729" s="16" t="s">
        <v>21</v>
      </c>
      <c r="C729" s="17">
        <v>43252</v>
      </c>
      <c r="D729" s="16" t="s">
        <v>49</v>
      </c>
      <c r="E729" s="16">
        <v>30</v>
      </c>
      <c r="F729" s="16">
        <v>112.6</v>
      </c>
      <c r="G729" s="16">
        <v>0.04</v>
      </c>
      <c r="H729" s="16" t="s">
        <v>31</v>
      </c>
      <c r="I729" s="16">
        <v>-25.99</v>
      </c>
      <c r="J729" s="16">
        <v>3.68</v>
      </c>
      <c r="K729" s="16">
        <v>1.32</v>
      </c>
      <c r="L729" s="16" t="s">
        <v>377</v>
      </c>
      <c r="M729" s="16" t="s">
        <v>25</v>
      </c>
      <c r="N729" s="16" t="s">
        <v>26</v>
      </c>
      <c r="O729" s="16" t="s">
        <v>27</v>
      </c>
      <c r="P729" s="16" t="s">
        <v>66</v>
      </c>
      <c r="Q729" s="16" t="s">
        <v>29</v>
      </c>
      <c r="R729" s="17">
        <v>43253</v>
      </c>
      <c r="S729" s="18">
        <f>SUM(F729/$A$907)</f>
        <v>6.4538387380225863E-5</v>
      </c>
      <c r="T729" s="1" t="str">
        <f>IF(Table1[[#This Row],[Returns]]="Y","Quality Checked","")</f>
        <v/>
      </c>
      <c r="U729" t="str">
        <f>VLOOKUP(Table1[[#This Row],[% Sales]],$B$914:$C$918,2)</f>
        <v>Low Impact</v>
      </c>
    </row>
    <row r="730" spans="1:21" x14ac:dyDescent="0.2">
      <c r="A730" s="15">
        <v>8325</v>
      </c>
      <c r="B730" s="16" t="s">
        <v>21</v>
      </c>
      <c r="C730" s="17">
        <v>43114</v>
      </c>
      <c r="D730" s="16" t="s">
        <v>49</v>
      </c>
      <c r="E730" s="16">
        <v>27</v>
      </c>
      <c r="F730" s="16">
        <v>112.57</v>
      </c>
      <c r="G730" s="16">
        <v>0.08</v>
      </c>
      <c r="H730" s="16" t="s">
        <v>31</v>
      </c>
      <c r="I730" s="16">
        <v>13.92</v>
      </c>
      <c r="J730" s="16">
        <v>4.28</v>
      </c>
      <c r="K730" s="16">
        <v>0.94</v>
      </c>
      <c r="L730" s="16" t="s">
        <v>151</v>
      </c>
      <c r="M730" s="16" t="s">
        <v>25</v>
      </c>
      <c r="N730" s="16" t="s">
        <v>37</v>
      </c>
      <c r="O730" s="16" t="s">
        <v>27</v>
      </c>
      <c r="P730" s="16" t="s">
        <v>28</v>
      </c>
      <c r="Q730" s="16" t="s">
        <v>29</v>
      </c>
      <c r="R730" s="17">
        <v>43117</v>
      </c>
      <c r="S730" s="18">
        <f>SUM(F730/$A$907)</f>
        <v>6.4521192427993124E-5</v>
      </c>
      <c r="T730" s="1" t="str">
        <f>IF(Table1[[#This Row],[Returns]]="Y","Quality Checked","")</f>
        <v/>
      </c>
      <c r="U730" t="str">
        <f>VLOOKUP(Table1[[#This Row],[% Sales]],$B$914:$C$918,2)</f>
        <v>Low Impact</v>
      </c>
    </row>
    <row r="731" spans="1:21" x14ac:dyDescent="0.2">
      <c r="A731" s="15">
        <v>31493</v>
      </c>
      <c r="B731" s="16" t="s">
        <v>21</v>
      </c>
      <c r="C731" s="17">
        <v>43390</v>
      </c>
      <c r="D731" s="16" t="s">
        <v>35</v>
      </c>
      <c r="E731" s="16">
        <v>8</v>
      </c>
      <c r="F731" s="16">
        <v>112.47</v>
      </c>
      <c r="G731" s="16">
        <v>0</v>
      </c>
      <c r="H731" s="16" t="s">
        <v>23</v>
      </c>
      <c r="I731" s="16">
        <v>46.74</v>
      </c>
      <c r="J731" s="16">
        <v>12.2</v>
      </c>
      <c r="K731" s="16">
        <v>6.02</v>
      </c>
      <c r="L731" s="16" t="s">
        <v>101</v>
      </c>
      <c r="M731" s="16" t="s">
        <v>25</v>
      </c>
      <c r="N731" s="16" t="s">
        <v>37</v>
      </c>
      <c r="O731" s="16" t="s">
        <v>32</v>
      </c>
      <c r="P731" s="16" t="s">
        <v>33</v>
      </c>
      <c r="Q731" s="16" t="s">
        <v>34</v>
      </c>
      <c r="R731" s="17">
        <v>43391</v>
      </c>
      <c r="S731" s="18">
        <f>SUM(F731/$A$907)</f>
        <v>6.4463875920550646E-5</v>
      </c>
      <c r="T731" s="1" t="str">
        <f>IF(Table1[[#This Row],[Returns]]="Y","Quality Checked","")</f>
        <v/>
      </c>
      <c r="U731" t="str">
        <f>VLOOKUP(Table1[[#This Row],[% Sales]],$B$914:$C$918,2)</f>
        <v>Low Impact</v>
      </c>
    </row>
    <row r="732" spans="1:21" x14ac:dyDescent="0.2">
      <c r="A732" s="15">
        <v>19367</v>
      </c>
      <c r="B732" s="16" t="s">
        <v>21</v>
      </c>
      <c r="C732" s="17">
        <v>43210</v>
      </c>
      <c r="D732" s="16" t="s">
        <v>35</v>
      </c>
      <c r="E732" s="16">
        <v>20</v>
      </c>
      <c r="F732" s="16">
        <v>112.42</v>
      </c>
      <c r="G732" s="16">
        <v>0.09</v>
      </c>
      <c r="H732" s="16" t="s">
        <v>31</v>
      </c>
      <c r="I732" s="16">
        <v>7.4</v>
      </c>
      <c r="J732" s="16">
        <v>5.98</v>
      </c>
      <c r="K732" s="16">
        <v>2.5</v>
      </c>
      <c r="L732" s="16" t="s">
        <v>142</v>
      </c>
      <c r="M732" s="16" t="s">
        <v>25</v>
      </c>
      <c r="N732" s="16" t="s">
        <v>37</v>
      </c>
      <c r="O732" s="16" t="s">
        <v>27</v>
      </c>
      <c r="P732" s="16" t="s">
        <v>51</v>
      </c>
      <c r="Q732" s="16" t="s">
        <v>40</v>
      </c>
      <c r="R732" s="17">
        <v>43212</v>
      </c>
      <c r="S732" s="18">
        <f>SUM(F732/$A$907)</f>
        <v>6.4435217666829414E-5</v>
      </c>
      <c r="T732" s="1" t="str">
        <f>IF(Table1[[#This Row],[Returns]]="Y","Quality Checked","")</f>
        <v/>
      </c>
      <c r="U732" t="str">
        <f>VLOOKUP(Table1[[#This Row],[% Sales]],$B$914:$C$918,2)</f>
        <v>Low Impact</v>
      </c>
    </row>
    <row r="733" spans="1:21" x14ac:dyDescent="0.2">
      <c r="A733" s="15">
        <v>24193</v>
      </c>
      <c r="B733" s="16" t="s">
        <v>21</v>
      </c>
      <c r="C733" s="17">
        <v>43173</v>
      </c>
      <c r="D733" s="16" t="s">
        <v>22</v>
      </c>
      <c r="E733" s="16">
        <v>24</v>
      </c>
      <c r="F733" s="16">
        <v>109.86</v>
      </c>
      <c r="G733" s="16">
        <v>0.02</v>
      </c>
      <c r="H733" s="16" t="s">
        <v>31</v>
      </c>
      <c r="I733" s="16">
        <v>-63.87</v>
      </c>
      <c r="J733" s="16">
        <v>4.28</v>
      </c>
      <c r="K733" s="16">
        <v>5.17</v>
      </c>
      <c r="L733" s="16" t="s">
        <v>320</v>
      </c>
      <c r="M733" s="16" t="s">
        <v>25</v>
      </c>
      <c r="N733" s="16" t="s">
        <v>45</v>
      </c>
      <c r="O733" s="16" t="s">
        <v>27</v>
      </c>
      <c r="P733" s="16" t="s">
        <v>42</v>
      </c>
      <c r="Q733" s="16" t="s">
        <v>40</v>
      </c>
      <c r="R733" s="17">
        <v>43174</v>
      </c>
      <c r="S733" s="18">
        <f>SUM(F733/$A$907)</f>
        <v>6.2967915076302081E-5</v>
      </c>
      <c r="T733" s="1" t="str">
        <f>IF(Table1[[#This Row],[Returns]]="Y","Quality Checked","")</f>
        <v/>
      </c>
      <c r="U733" t="str">
        <f>VLOOKUP(Table1[[#This Row],[% Sales]],$B$914:$C$918,2)</f>
        <v>Low Impact</v>
      </c>
    </row>
    <row r="734" spans="1:21" x14ac:dyDescent="0.2">
      <c r="A734" s="15">
        <v>26758</v>
      </c>
      <c r="B734" s="16" t="s">
        <v>21</v>
      </c>
      <c r="C734" s="17">
        <v>43243</v>
      </c>
      <c r="D734" s="16" t="s">
        <v>22</v>
      </c>
      <c r="E734" s="16">
        <v>37</v>
      </c>
      <c r="F734" s="16">
        <v>108.33</v>
      </c>
      <c r="G734" s="16">
        <v>0</v>
      </c>
      <c r="H734" s="16" t="s">
        <v>31</v>
      </c>
      <c r="I734" s="16">
        <v>17</v>
      </c>
      <c r="J734" s="16">
        <v>2.88</v>
      </c>
      <c r="K734" s="16">
        <v>0.7</v>
      </c>
      <c r="L734" s="16" t="s">
        <v>335</v>
      </c>
      <c r="M734" s="16" t="s">
        <v>25</v>
      </c>
      <c r="N734" s="16" t="s">
        <v>37</v>
      </c>
      <c r="O734" s="16" t="s">
        <v>27</v>
      </c>
      <c r="P734" s="16" t="s">
        <v>28</v>
      </c>
      <c r="Q734" s="16" t="s">
        <v>29</v>
      </c>
      <c r="R734" s="17">
        <v>43245</v>
      </c>
      <c r="S734" s="18">
        <f>SUM(F734/$A$907)</f>
        <v>6.2090972512432221E-5</v>
      </c>
      <c r="T734" s="1" t="str">
        <f>IF(Table1[[#This Row],[Returns]]="Y","Quality Checked","")</f>
        <v/>
      </c>
      <c r="U734" t="str">
        <f>VLOOKUP(Table1[[#This Row],[% Sales]],$B$914:$C$918,2)</f>
        <v>Low Impact</v>
      </c>
    </row>
    <row r="735" spans="1:21" x14ac:dyDescent="0.2">
      <c r="A735" s="15">
        <v>323</v>
      </c>
      <c r="B735" s="16" t="s">
        <v>21</v>
      </c>
      <c r="C735" s="17">
        <v>43184</v>
      </c>
      <c r="D735" s="16" t="s">
        <v>49</v>
      </c>
      <c r="E735" s="16">
        <v>20</v>
      </c>
      <c r="F735" s="16">
        <v>108.09</v>
      </c>
      <c r="G735" s="16">
        <v>7.0000000000000007E-2</v>
      </c>
      <c r="H735" s="16" t="s">
        <v>31</v>
      </c>
      <c r="I735" s="16">
        <v>25.76</v>
      </c>
      <c r="J735" s="16">
        <v>5.68</v>
      </c>
      <c r="K735" s="16">
        <v>1.39</v>
      </c>
      <c r="L735" s="16" t="s">
        <v>50</v>
      </c>
      <c r="M735" s="16" t="s">
        <v>25</v>
      </c>
      <c r="N735" s="16" t="s">
        <v>45</v>
      </c>
      <c r="O735" s="16" t="s">
        <v>27</v>
      </c>
      <c r="P735" s="16" t="s">
        <v>51</v>
      </c>
      <c r="Q735" s="16" t="s">
        <v>40</v>
      </c>
      <c r="R735" s="17">
        <v>43186</v>
      </c>
      <c r="S735" s="18">
        <f>SUM(F735/$A$907)</f>
        <v>6.1953412894570281E-5</v>
      </c>
      <c r="T735" s="1" t="str">
        <f>IF(Table1[[#This Row],[Returns]]="Y","Quality Checked","")</f>
        <v/>
      </c>
      <c r="U735" t="str">
        <f>VLOOKUP(Table1[[#This Row],[% Sales]],$B$914:$C$918,2)</f>
        <v>Low Impact</v>
      </c>
    </row>
    <row r="736" spans="1:21" x14ac:dyDescent="0.2">
      <c r="A736" s="15">
        <v>21314</v>
      </c>
      <c r="B736" s="16" t="s">
        <v>21</v>
      </c>
      <c r="C736" s="17">
        <v>43406</v>
      </c>
      <c r="D736" s="16" t="s">
        <v>52</v>
      </c>
      <c r="E736" s="16">
        <v>30</v>
      </c>
      <c r="F736" s="16">
        <v>107.96</v>
      </c>
      <c r="G736" s="16">
        <v>0.01</v>
      </c>
      <c r="H736" s="16" t="s">
        <v>31</v>
      </c>
      <c r="I736" s="16">
        <v>13.24</v>
      </c>
      <c r="J736" s="16">
        <v>3.58</v>
      </c>
      <c r="K736" s="16">
        <v>1.63</v>
      </c>
      <c r="L736" s="16" t="s">
        <v>296</v>
      </c>
      <c r="M736" s="16" t="s">
        <v>63</v>
      </c>
      <c r="N736" s="16" t="s">
        <v>37</v>
      </c>
      <c r="O736" s="16" t="s">
        <v>27</v>
      </c>
      <c r="P736" s="16" t="s">
        <v>72</v>
      </c>
      <c r="Q736" s="16" t="s">
        <v>29</v>
      </c>
      <c r="R736" s="17">
        <v>43410</v>
      </c>
      <c r="S736" s="18">
        <f>SUM(F736/$A$907)</f>
        <v>6.1878901434895064E-5</v>
      </c>
      <c r="T736" s="1" t="str">
        <f>IF(Table1[[#This Row],[Returns]]="Y","Quality Checked","")</f>
        <v/>
      </c>
      <c r="U736" t="str">
        <f>VLOOKUP(Table1[[#This Row],[% Sales]],$B$914:$C$918,2)</f>
        <v>Low Impact</v>
      </c>
    </row>
    <row r="737" spans="1:21" x14ac:dyDescent="0.2">
      <c r="A737" s="15">
        <v>38721</v>
      </c>
      <c r="B737" s="16" t="s">
        <v>21</v>
      </c>
      <c r="C737" s="17">
        <v>43183</v>
      </c>
      <c r="D737" s="16" t="s">
        <v>49</v>
      </c>
      <c r="E737" s="16">
        <v>17</v>
      </c>
      <c r="F737" s="16">
        <v>107.56</v>
      </c>
      <c r="G737" s="16">
        <v>0.1</v>
      </c>
      <c r="H737" s="16" t="s">
        <v>31</v>
      </c>
      <c r="I737" s="16">
        <v>-25</v>
      </c>
      <c r="J737" s="16">
        <v>6.64</v>
      </c>
      <c r="K737" s="16">
        <v>54.95</v>
      </c>
      <c r="L737" s="16" t="s">
        <v>259</v>
      </c>
      <c r="M737" s="16" t="s">
        <v>63</v>
      </c>
      <c r="N737" s="16" t="s">
        <v>45</v>
      </c>
      <c r="O737" s="16" t="s">
        <v>32</v>
      </c>
      <c r="P737" s="16" t="s">
        <v>33</v>
      </c>
      <c r="Q737" s="16" t="s">
        <v>34</v>
      </c>
      <c r="R737" s="17">
        <v>43185</v>
      </c>
      <c r="S737" s="18">
        <f>SUM(F737/$A$907)</f>
        <v>6.1649635405125168E-5</v>
      </c>
      <c r="T737" s="1" t="str">
        <f>IF(Table1[[#This Row],[Returns]]="Y","Quality Checked","")</f>
        <v/>
      </c>
      <c r="U737" t="str">
        <f>VLOOKUP(Table1[[#This Row],[% Sales]],$B$914:$C$918,2)</f>
        <v>Low Impact</v>
      </c>
    </row>
    <row r="738" spans="1:21" x14ac:dyDescent="0.2">
      <c r="A738" s="15">
        <v>15815</v>
      </c>
      <c r="B738" s="16" t="s">
        <v>21</v>
      </c>
      <c r="C738" s="17">
        <v>43221</v>
      </c>
      <c r="D738" s="16" t="s">
        <v>49</v>
      </c>
      <c r="E738" s="16">
        <v>24</v>
      </c>
      <c r="F738" s="16">
        <v>107.41</v>
      </c>
      <c r="G738" s="16">
        <v>0.03</v>
      </c>
      <c r="H738" s="16" t="s">
        <v>31</v>
      </c>
      <c r="I738" s="16">
        <v>20.68</v>
      </c>
      <c r="J738" s="16">
        <v>4.55</v>
      </c>
      <c r="K738" s="16">
        <v>1.49</v>
      </c>
      <c r="L738" s="16" t="s">
        <v>75</v>
      </c>
      <c r="M738" s="16" t="s">
        <v>25</v>
      </c>
      <c r="N738" s="16" t="s">
        <v>26</v>
      </c>
      <c r="O738" s="16" t="s">
        <v>27</v>
      </c>
      <c r="P738" s="16" t="s">
        <v>48</v>
      </c>
      <c r="Q738" s="16" t="s">
        <v>40</v>
      </c>
      <c r="R738" s="17">
        <v>43221</v>
      </c>
      <c r="S738" s="18">
        <f>SUM(F738/$A$907)</f>
        <v>6.1563660643961459E-5</v>
      </c>
      <c r="T738" s="1" t="str">
        <f>IF(Table1[[#This Row],[Returns]]="Y","Quality Checked","")</f>
        <v/>
      </c>
      <c r="U738" t="str">
        <f>VLOOKUP(Table1[[#This Row],[% Sales]],$B$914:$C$918,2)</f>
        <v>Low Impact</v>
      </c>
    </row>
    <row r="739" spans="1:21" x14ac:dyDescent="0.2">
      <c r="A739" s="15">
        <v>23778</v>
      </c>
      <c r="B739" s="16" t="s">
        <v>21</v>
      </c>
      <c r="C739" s="17">
        <v>43294</v>
      </c>
      <c r="D739" s="16" t="s">
        <v>52</v>
      </c>
      <c r="E739" s="16">
        <v>13</v>
      </c>
      <c r="F739" s="16">
        <v>105.94</v>
      </c>
      <c r="G739" s="16">
        <v>0.06</v>
      </c>
      <c r="H739" s="16" t="s">
        <v>31</v>
      </c>
      <c r="I739" s="16">
        <v>-566</v>
      </c>
      <c r="J739" s="16">
        <v>4.4800000000000004</v>
      </c>
      <c r="K739" s="16">
        <v>49</v>
      </c>
      <c r="L739" s="16" t="s">
        <v>114</v>
      </c>
      <c r="M739" s="16" t="s">
        <v>25</v>
      </c>
      <c r="N739" s="16" t="s">
        <v>26</v>
      </c>
      <c r="O739" s="16" t="s">
        <v>27</v>
      </c>
      <c r="P739" s="16" t="s">
        <v>46</v>
      </c>
      <c r="Q739" s="16" t="s">
        <v>76</v>
      </c>
      <c r="R739" s="17">
        <v>43298</v>
      </c>
      <c r="S739" s="18">
        <f>SUM(F739/$A$907)</f>
        <v>6.0721107984557091E-5</v>
      </c>
      <c r="T739" s="1" t="str">
        <f>IF(Table1[[#This Row],[Returns]]="Y","Quality Checked","")</f>
        <v/>
      </c>
      <c r="U739" t="str">
        <f>VLOOKUP(Table1[[#This Row],[% Sales]],$B$914:$C$918,2)</f>
        <v>Low Impact</v>
      </c>
    </row>
    <row r="740" spans="1:21" x14ac:dyDescent="0.2">
      <c r="A740" s="15">
        <v>31078</v>
      </c>
      <c r="B740" s="16" t="s">
        <v>21</v>
      </c>
      <c r="C740" s="17">
        <v>43141</v>
      </c>
      <c r="D740" s="16" t="s">
        <v>49</v>
      </c>
      <c r="E740" s="16">
        <v>7</v>
      </c>
      <c r="F740" s="16">
        <v>104.46</v>
      </c>
      <c r="G740" s="16">
        <v>0.01</v>
      </c>
      <c r="H740" s="16" t="s">
        <v>31</v>
      </c>
      <c r="I740" s="16">
        <v>-36.770000000000003</v>
      </c>
      <c r="J740" s="16">
        <v>13.99</v>
      </c>
      <c r="K740" s="16">
        <v>7.51</v>
      </c>
      <c r="L740" s="16" t="s">
        <v>339</v>
      </c>
      <c r="M740" s="16" t="s">
        <v>25</v>
      </c>
      <c r="N740" s="16" t="s">
        <v>26</v>
      </c>
      <c r="O740" s="16" t="s">
        <v>38</v>
      </c>
      <c r="P740" s="16" t="s">
        <v>58</v>
      </c>
      <c r="Q740" s="16" t="s">
        <v>74</v>
      </c>
      <c r="R740" s="17">
        <v>43142</v>
      </c>
      <c r="S740" s="18">
        <f>SUM(F740/$A$907)</f>
        <v>5.9872823674408469E-5</v>
      </c>
      <c r="T740" s="1" t="str">
        <f>IF(Table1[[#This Row],[Returns]]="Y","Quality Checked","")</f>
        <v/>
      </c>
      <c r="U740" t="str">
        <f>VLOOKUP(Table1[[#This Row],[% Sales]],$B$914:$C$918,2)</f>
        <v>Low Impact</v>
      </c>
    </row>
    <row r="741" spans="1:21" x14ac:dyDescent="0.2">
      <c r="A741" s="15">
        <v>3042</v>
      </c>
      <c r="B741" s="16" t="s">
        <v>21</v>
      </c>
      <c r="C741" s="17">
        <v>43424</v>
      </c>
      <c r="D741" s="16" t="s">
        <v>55</v>
      </c>
      <c r="E741" s="16">
        <v>26</v>
      </c>
      <c r="F741" s="16">
        <v>103.87</v>
      </c>
      <c r="G741" s="16">
        <v>1.2</v>
      </c>
      <c r="H741" s="16" t="s">
        <v>31</v>
      </c>
      <c r="I741" s="16">
        <v>15.42</v>
      </c>
      <c r="J741" s="16">
        <v>4.26</v>
      </c>
      <c r="K741" s="16">
        <v>1.2</v>
      </c>
      <c r="L741" s="16" t="s">
        <v>95</v>
      </c>
      <c r="M741" s="16" t="s">
        <v>25</v>
      </c>
      <c r="N741" s="16" t="s">
        <v>64</v>
      </c>
      <c r="O741" s="16" t="s">
        <v>27</v>
      </c>
      <c r="P741" s="16" t="s">
        <v>28</v>
      </c>
      <c r="Q741" s="16" t="s">
        <v>29</v>
      </c>
      <c r="R741" s="17">
        <v>43425</v>
      </c>
      <c r="S741" s="18">
        <f>SUM(F741/$A$907)</f>
        <v>5.9534656280497878E-5</v>
      </c>
      <c r="T741" s="1" t="str">
        <f>IF(Table1[[#This Row],[Returns]]="Y","Quality Checked","")</f>
        <v/>
      </c>
      <c r="U741" t="str">
        <f>VLOOKUP(Table1[[#This Row],[% Sales]],$B$914:$C$918,2)</f>
        <v>Low Impact</v>
      </c>
    </row>
    <row r="742" spans="1:21" x14ac:dyDescent="0.2">
      <c r="A742" s="15">
        <v>14823</v>
      </c>
      <c r="B742" s="16" t="s">
        <v>21</v>
      </c>
      <c r="C742" s="17">
        <v>43143</v>
      </c>
      <c r="D742" s="16" t="s">
        <v>52</v>
      </c>
      <c r="E742" s="16">
        <v>15</v>
      </c>
      <c r="F742" s="16">
        <v>103.62</v>
      </c>
      <c r="G742" s="16">
        <v>0.1</v>
      </c>
      <c r="H742" s="16" t="s">
        <v>31</v>
      </c>
      <c r="I742" s="16">
        <v>39.979999999999997</v>
      </c>
      <c r="J742" s="16">
        <v>7.31</v>
      </c>
      <c r="K742" s="16">
        <v>0.49</v>
      </c>
      <c r="L742" s="16" t="s">
        <v>234</v>
      </c>
      <c r="M742" s="16" t="s">
        <v>54</v>
      </c>
      <c r="N742" s="16" t="s">
        <v>45</v>
      </c>
      <c r="O742" s="16" t="s">
        <v>27</v>
      </c>
      <c r="P742" s="16" t="s">
        <v>61</v>
      </c>
      <c r="Q742" s="16" t="s">
        <v>40</v>
      </c>
      <c r="R742" s="17">
        <v>43152</v>
      </c>
      <c r="S742" s="18">
        <f>SUM(F742/$A$907)</f>
        <v>5.9391365011891692E-5</v>
      </c>
      <c r="T742" s="1" t="str">
        <f>IF(Table1[[#This Row],[Returns]]="Y","Quality Checked","")</f>
        <v/>
      </c>
      <c r="U742" t="str">
        <f>VLOOKUP(Table1[[#This Row],[% Sales]],$B$914:$C$918,2)</f>
        <v>Low Impact</v>
      </c>
    </row>
    <row r="743" spans="1:21" x14ac:dyDescent="0.2">
      <c r="A743" s="15">
        <v>40708</v>
      </c>
      <c r="B743" s="16" t="s">
        <v>21</v>
      </c>
      <c r="C743" s="17">
        <v>43385</v>
      </c>
      <c r="D743" s="16" t="s">
        <v>22</v>
      </c>
      <c r="E743" s="16">
        <v>15</v>
      </c>
      <c r="F743" s="16">
        <v>103.55</v>
      </c>
      <c r="G743" s="16">
        <v>0.03</v>
      </c>
      <c r="H743" s="16" t="s">
        <v>31</v>
      </c>
      <c r="I743" s="16">
        <v>19.59</v>
      </c>
      <c r="J743" s="16">
        <v>6.68</v>
      </c>
      <c r="K743" s="16">
        <v>1.5</v>
      </c>
      <c r="L743" s="16" t="s">
        <v>403</v>
      </c>
      <c r="M743" s="16" t="s">
        <v>25</v>
      </c>
      <c r="N743" s="16" t="s">
        <v>26</v>
      </c>
      <c r="O743" s="16" t="s">
        <v>27</v>
      </c>
      <c r="P743" s="16" t="s">
        <v>28</v>
      </c>
      <c r="Q743" s="16" t="s">
        <v>29</v>
      </c>
      <c r="R743" s="17">
        <v>43386</v>
      </c>
      <c r="S743" s="18">
        <f>SUM(F743/$A$907)</f>
        <v>5.935124345668196E-5</v>
      </c>
      <c r="T743" s="1" t="str">
        <f>IF(Table1[[#This Row],[Returns]]="Y","Quality Checked","")</f>
        <v/>
      </c>
      <c r="U743" t="str">
        <f>VLOOKUP(Table1[[#This Row],[% Sales]],$B$914:$C$918,2)</f>
        <v>Low Impact</v>
      </c>
    </row>
    <row r="744" spans="1:21" x14ac:dyDescent="0.2">
      <c r="A744" s="15">
        <v>34017</v>
      </c>
      <c r="B744" s="16" t="s">
        <v>21</v>
      </c>
      <c r="C744" s="17">
        <v>43182</v>
      </c>
      <c r="D744" s="16" t="s">
        <v>35</v>
      </c>
      <c r="E744" s="16">
        <v>20</v>
      </c>
      <c r="F744" s="16">
        <v>103.39</v>
      </c>
      <c r="G744" s="16">
        <v>0.05</v>
      </c>
      <c r="H744" s="16" t="s">
        <v>23</v>
      </c>
      <c r="I744" s="16">
        <v>29.17</v>
      </c>
      <c r="J744" s="16">
        <v>4.84</v>
      </c>
      <c r="K744" s="16">
        <v>0.71</v>
      </c>
      <c r="L744" s="16" t="s">
        <v>97</v>
      </c>
      <c r="M744" s="16" t="s">
        <v>54</v>
      </c>
      <c r="N744" s="16" t="s">
        <v>26</v>
      </c>
      <c r="O744" s="16" t="s">
        <v>27</v>
      </c>
      <c r="P744" s="16" t="s">
        <v>28</v>
      </c>
      <c r="Q744" s="16" t="s">
        <v>29</v>
      </c>
      <c r="R744" s="17">
        <v>43182</v>
      </c>
      <c r="S744" s="18">
        <f>SUM(F744/$A$907)</f>
        <v>5.9259537044774004E-5</v>
      </c>
      <c r="T744" s="1" t="str">
        <f>IF(Table1[[#This Row],[Returns]]="Y","Quality Checked","")</f>
        <v/>
      </c>
      <c r="U744" t="str">
        <f>VLOOKUP(Table1[[#This Row],[% Sales]],$B$914:$C$918,2)</f>
        <v>Low Impact</v>
      </c>
    </row>
    <row r="745" spans="1:21" x14ac:dyDescent="0.2">
      <c r="A745" s="15">
        <v>36069</v>
      </c>
      <c r="B745" s="16" t="s">
        <v>21</v>
      </c>
      <c r="C745" s="17">
        <v>43439</v>
      </c>
      <c r="D745" s="16" t="s">
        <v>52</v>
      </c>
      <c r="E745" s="16">
        <v>20</v>
      </c>
      <c r="F745" s="16">
        <v>102.61</v>
      </c>
      <c r="G745" s="16">
        <v>0.09</v>
      </c>
      <c r="H745" s="16" t="s">
        <v>31</v>
      </c>
      <c r="I745" s="16">
        <v>-92.01</v>
      </c>
      <c r="J745" s="16">
        <v>4.9800000000000004</v>
      </c>
      <c r="K745" s="16">
        <v>7.44</v>
      </c>
      <c r="L745" s="16" t="s">
        <v>121</v>
      </c>
      <c r="M745" s="16" t="s">
        <v>25</v>
      </c>
      <c r="N745" s="16" t="s">
        <v>37</v>
      </c>
      <c r="O745" s="16" t="s">
        <v>27</v>
      </c>
      <c r="P745" s="16" t="s">
        <v>42</v>
      </c>
      <c r="Q745" s="16" t="s">
        <v>40</v>
      </c>
      <c r="R745" s="17">
        <v>43441</v>
      </c>
      <c r="S745" s="18">
        <f>SUM(F745/$A$907)</f>
        <v>5.8812468286722705E-5</v>
      </c>
      <c r="T745" s="1" t="str">
        <f>IF(Table1[[#This Row],[Returns]]="Y","Quality Checked","")</f>
        <v/>
      </c>
      <c r="U745" t="str">
        <f>VLOOKUP(Table1[[#This Row],[% Sales]],$B$914:$C$918,2)</f>
        <v>Low Impact</v>
      </c>
    </row>
    <row r="746" spans="1:21" x14ac:dyDescent="0.2">
      <c r="A746" s="15">
        <v>23488</v>
      </c>
      <c r="B746" s="16" t="s">
        <v>30</v>
      </c>
      <c r="C746" s="17">
        <v>43106</v>
      </c>
      <c r="D746" s="16" t="s">
        <v>35</v>
      </c>
      <c r="E746" s="16">
        <v>29</v>
      </c>
      <c r="F746" s="16">
        <v>101.77</v>
      </c>
      <c r="G746" s="16">
        <v>0.03</v>
      </c>
      <c r="H746" s="16" t="s">
        <v>31</v>
      </c>
      <c r="I746" s="16">
        <v>-73.19</v>
      </c>
      <c r="J746" s="16">
        <v>3.28</v>
      </c>
      <c r="K746" s="16">
        <v>3.97</v>
      </c>
      <c r="L746" s="16" t="s">
        <v>161</v>
      </c>
      <c r="M746" s="16" t="s">
        <v>25</v>
      </c>
      <c r="N746" s="16" t="s">
        <v>37</v>
      </c>
      <c r="O746" s="16" t="s">
        <v>27</v>
      </c>
      <c r="P746" s="16" t="s">
        <v>28</v>
      </c>
      <c r="Q746" s="16" t="s">
        <v>29</v>
      </c>
      <c r="R746" s="17">
        <v>43108</v>
      </c>
      <c r="S746" s="18">
        <f>SUM(F746/$A$907)</f>
        <v>5.833100962420592E-5</v>
      </c>
      <c r="T746" s="1" t="str">
        <f>IF(Table1[[#This Row],[Returns]]="Y","Quality Checked","")</f>
        <v>Quality Checked</v>
      </c>
      <c r="U746" t="str">
        <f>VLOOKUP(Table1[[#This Row],[% Sales]],$B$914:$C$918,2)</f>
        <v>Low Impact</v>
      </c>
    </row>
    <row r="747" spans="1:21" x14ac:dyDescent="0.2">
      <c r="A747" s="15">
        <v>15718</v>
      </c>
      <c r="B747" s="16" t="s">
        <v>30</v>
      </c>
      <c r="C747" s="17">
        <v>43127</v>
      </c>
      <c r="D747" s="16" t="s">
        <v>49</v>
      </c>
      <c r="E747" s="16">
        <v>36</v>
      </c>
      <c r="F747" s="16">
        <v>100.87</v>
      </c>
      <c r="G747" s="16">
        <v>0.09</v>
      </c>
      <c r="H747" s="16" t="s">
        <v>31</v>
      </c>
      <c r="I747" s="16">
        <v>8.4</v>
      </c>
      <c r="J747" s="16">
        <v>2.94</v>
      </c>
      <c r="K747" s="16">
        <v>0.7</v>
      </c>
      <c r="L747" s="16" t="s">
        <v>243</v>
      </c>
      <c r="M747" s="16" t="s">
        <v>54</v>
      </c>
      <c r="N747" s="16" t="s">
        <v>26</v>
      </c>
      <c r="O747" s="16" t="s">
        <v>27</v>
      </c>
      <c r="P747" s="16" t="s">
        <v>28</v>
      </c>
      <c r="Q747" s="16" t="s">
        <v>29</v>
      </c>
      <c r="R747" s="17">
        <v>43128</v>
      </c>
      <c r="S747" s="18">
        <f>SUM(F747/$A$907)</f>
        <v>5.7815161057223657E-5</v>
      </c>
      <c r="T747" s="1" t="str">
        <f>IF(Table1[[#This Row],[Returns]]="Y","Quality Checked","")</f>
        <v>Quality Checked</v>
      </c>
      <c r="U747" t="str">
        <f>VLOOKUP(Table1[[#This Row],[% Sales]],$B$914:$C$918,2)</f>
        <v>Low Impact</v>
      </c>
    </row>
    <row r="748" spans="1:21" x14ac:dyDescent="0.2">
      <c r="A748" s="15">
        <v>38084</v>
      </c>
      <c r="B748" s="16" t="s">
        <v>21</v>
      </c>
      <c r="C748" s="17">
        <v>43179</v>
      </c>
      <c r="D748" s="16" t="s">
        <v>22</v>
      </c>
      <c r="E748" s="16">
        <v>11</v>
      </c>
      <c r="F748" s="16">
        <v>100.36</v>
      </c>
      <c r="G748" s="16">
        <v>0.02</v>
      </c>
      <c r="H748" s="16" t="s">
        <v>31</v>
      </c>
      <c r="I748" s="16">
        <v>18.41</v>
      </c>
      <c r="J748" s="16">
        <v>9.11</v>
      </c>
      <c r="K748" s="16">
        <v>2.15</v>
      </c>
      <c r="L748" s="16" t="s">
        <v>366</v>
      </c>
      <c r="M748" s="16" t="s">
        <v>54</v>
      </c>
      <c r="N748" s="16" t="s">
        <v>37</v>
      </c>
      <c r="O748" s="16" t="s">
        <v>27</v>
      </c>
      <c r="P748" s="16" t="s">
        <v>42</v>
      </c>
      <c r="Q748" s="16" t="s">
        <v>29</v>
      </c>
      <c r="R748" s="17">
        <v>43181</v>
      </c>
      <c r="S748" s="18">
        <f>SUM(F748/$A$907)</f>
        <v>5.7522846869267037E-5</v>
      </c>
      <c r="T748" s="1" t="str">
        <f>IF(Table1[[#This Row],[Returns]]="Y","Quality Checked","")</f>
        <v/>
      </c>
      <c r="U748" t="str">
        <f>VLOOKUP(Table1[[#This Row],[% Sales]],$B$914:$C$918,2)</f>
        <v>Low Impact</v>
      </c>
    </row>
    <row r="749" spans="1:21" x14ac:dyDescent="0.2">
      <c r="A749" s="15">
        <v>13218</v>
      </c>
      <c r="B749" s="16" t="s">
        <v>30</v>
      </c>
      <c r="C749" s="17">
        <v>43236</v>
      </c>
      <c r="D749" s="16" t="s">
        <v>35</v>
      </c>
      <c r="E749" s="16">
        <v>16</v>
      </c>
      <c r="F749" s="16">
        <v>98.8</v>
      </c>
      <c r="G749" s="16">
        <v>7.0000000000000007E-2</v>
      </c>
      <c r="H749" s="16" t="s">
        <v>31</v>
      </c>
      <c r="I749" s="16">
        <v>-62</v>
      </c>
      <c r="J749" s="16">
        <v>5.98</v>
      </c>
      <c r="K749" s="16">
        <v>7.15</v>
      </c>
      <c r="L749" s="16" t="s">
        <v>203</v>
      </c>
      <c r="M749" s="16" t="s">
        <v>25</v>
      </c>
      <c r="N749" s="16" t="s">
        <v>26</v>
      </c>
      <c r="O749" s="16" t="s">
        <v>27</v>
      </c>
      <c r="P749" s="16" t="s">
        <v>42</v>
      </c>
      <c r="Q749" s="16" t="s">
        <v>40</v>
      </c>
      <c r="R749" s="17">
        <v>43238</v>
      </c>
      <c r="S749" s="18">
        <f>SUM(F749/$A$907)</f>
        <v>5.6628709353164438E-5</v>
      </c>
      <c r="T749" s="1" t="str">
        <f>IF(Table1[[#This Row],[Returns]]="Y","Quality Checked","")</f>
        <v>Quality Checked</v>
      </c>
      <c r="U749" t="str">
        <f>VLOOKUP(Table1[[#This Row],[% Sales]],$B$914:$C$918,2)</f>
        <v>Low Impact</v>
      </c>
    </row>
    <row r="750" spans="1:21" x14ac:dyDescent="0.2">
      <c r="A750" s="15">
        <v>22919</v>
      </c>
      <c r="B750" s="16" t="s">
        <v>21</v>
      </c>
      <c r="C750" s="17">
        <v>43298</v>
      </c>
      <c r="D750" s="16" t="s">
        <v>49</v>
      </c>
      <c r="E750" s="16">
        <v>21</v>
      </c>
      <c r="F750" s="16">
        <v>98.77</v>
      </c>
      <c r="G750" s="16">
        <v>7.0000000000000007E-2</v>
      </c>
      <c r="H750" s="16" t="s">
        <v>31</v>
      </c>
      <c r="I750" s="16">
        <v>41.33</v>
      </c>
      <c r="J750" s="16">
        <v>4.91</v>
      </c>
      <c r="K750" s="16">
        <v>0.5</v>
      </c>
      <c r="L750" s="16" t="s">
        <v>311</v>
      </c>
      <c r="M750" s="16" t="s">
        <v>25</v>
      </c>
      <c r="N750" s="16" t="s">
        <v>64</v>
      </c>
      <c r="O750" s="16" t="s">
        <v>27</v>
      </c>
      <c r="P750" s="16" t="s">
        <v>61</v>
      </c>
      <c r="Q750" s="16" t="s">
        <v>40</v>
      </c>
      <c r="R750" s="17">
        <v>43299</v>
      </c>
      <c r="S750" s="18">
        <f>SUM(F750/$A$907)</f>
        <v>5.6611514400931692E-5</v>
      </c>
      <c r="T750" s="1" t="str">
        <f>IF(Table1[[#This Row],[Returns]]="Y","Quality Checked","")</f>
        <v/>
      </c>
      <c r="U750" t="str">
        <f>VLOOKUP(Table1[[#This Row],[% Sales]],$B$914:$C$918,2)</f>
        <v>Low Impact</v>
      </c>
    </row>
    <row r="751" spans="1:21" x14ac:dyDescent="0.2">
      <c r="A751" s="15">
        <v>20711</v>
      </c>
      <c r="B751" s="16" t="s">
        <v>21</v>
      </c>
      <c r="C751" s="17">
        <v>43119</v>
      </c>
      <c r="D751" s="16" t="s">
        <v>49</v>
      </c>
      <c r="E751" s="16">
        <v>5</v>
      </c>
      <c r="F751" s="16">
        <v>98.66</v>
      </c>
      <c r="G751" s="16">
        <v>0.1</v>
      </c>
      <c r="H751" s="16" t="s">
        <v>31</v>
      </c>
      <c r="I751" s="16">
        <v>-19.52</v>
      </c>
      <c r="J751" s="16">
        <v>18.97</v>
      </c>
      <c r="K751" s="16">
        <v>9.0299999999999994</v>
      </c>
      <c r="L751" s="16" t="s">
        <v>294</v>
      </c>
      <c r="M751" s="16" t="s">
        <v>63</v>
      </c>
      <c r="N751" s="16" t="s">
        <v>64</v>
      </c>
      <c r="O751" s="16" t="s">
        <v>27</v>
      </c>
      <c r="P751" s="16" t="s">
        <v>42</v>
      </c>
      <c r="Q751" s="16" t="s">
        <v>40</v>
      </c>
      <c r="R751" s="17">
        <v>43121</v>
      </c>
      <c r="S751" s="18">
        <f>SUM(F751/$A$907)</f>
        <v>5.6548466242744975E-5</v>
      </c>
      <c r="T751" s="1" t="str">
        <f>IF(Table1[[#This Row],[Returns]]="Y","Quality Checked","")</f>
        <v/>
      </c>
      <c r="U751" t="str">
        <f>VLOOKUP(Table1[[#This Row],[% Sales]],$B$914:$C$918,2)</f>
        <v>Low Impact</v>
      </c>
    </row>
    <row r="752" spans="1:21" x14ac:dyDescent="0.2">
      <c r="A752" s="15">
        <v>12934</v>
      </c>
      <c r="B752" s="16" t="s">
        <v>21</v>
      </c>
      <c r="C752" s="17">
        <v>43164</v>
      </c>
      <c r="D752" s="16" t="s">
        <v>22</v>
      </c>
      <c r="E752" s="16">
        <v>27</v>
      </c>
      <c r="F752" s="16">
        <v>96.99</v>
      </c>
      <c r="G752" s="16">
        <v>0.02</v>
      </c>
      <c r="H752" s="16" t="s">
        <v>23</v>
      </c>
      <c r="I752" s="16">
        <v>-66.349999999999994</v>
      </c>
      <c r="J752" s="16">
        <v>3.28</v>
      </c>
      <c r="K752" s="16">
        <v>3.97</v>
      </c>
      <c r="L752" s="16" t="s">
        <v>120</v>
      </c>
      <c r="M752" s="16" t="s">
        <v>63</v>
      </c>
      <c r="N752" s="16" t="s">
        <v>26</v>
      </c>
      <c r="O752" s="16" t="s">
        <v>27</v>
      </c>
      <c r="P752" s="16" t="s">
        <v>28</v>
      </c>
      <c r="Q752" s="16" t="s">
        <v>29</v>
      </c>
      <c r="R752" s="17">
        <v>43165</v>
      </c>
      <c r="S752" s="18">
        <f>SUM(F752/$A$907)</f>
        <v>5.5591280568455652E-5</v>
      </c>
      <c r="T752" s="1" t="str">
        <f>IF(Table1[[#This Row],[Returns]]="Y","Quality Checked","")</f>
        <v/>
      </c>
      <c r="U752" t="str">
        <f>VLOOKUP(Table1[[#This Row],[% Sales]],$B$914:$C$918,2)</f>
        <v>Low Impact</v>
      </c>
    </row>
    <row r="753" spans="1:21" x14ac:dyDescent="0.2">
      <c r="A753" s="15">
        <v>5984</v>
      </c>
      <c r="B753" s="16" t="s">
        <v>21</v>
      </c>
      <c r="C753" s="17">
        <v>43268</v>
      </c>
      <c r="D753" s="16" t="s">
        <v>52</v>
      </c>
      <c r="E753" s="16">
        <v>11</v>
      </c>
      <c r="F753" s="16">
        <v>96.68</v>
      </c>
      <c r="G753" s="16">
        <v>0.03</v>
      </c>
      <c r="H753" s="16" t="s">
        <v>31</v>
      </c>
      <c r="I753" s="16">
        <v>22.25</v>
      </c>
      <c r="J753" s="16">
        <v>7.96</v>
      </c>
      <c r="K753" s="16">
        <v>4.95</v>
      </c>
      <c r="L753" s="16" t="s">
        <v>127</v>
      </c>
      <c r="M753" s="16" t="s">
        <v>25</v>
      </c>
      <c r="N753" s="16" t="s">
        <v>64</v>
      </c>
      <c r="O753" s="16" t="s">
        <v>32</v>
      </c>
      <c r="P753" s="16" t="s">
        <v>33</v>
      </c>
      <c r="Q753" s="16" t="s">
        <v>40</v>
      </c>
      <c r="R753" s="17">
        <v>43270</v>
      </c>
      <c r="S753" s="18">
        <f>SUM(F753/$A$907)</f>
        <v>5.5413599395383994E-5</v>
      </c>
      <c r="T753" s="1" t="str">
        <f>IF(Table1[[#This Row],[Returns]]="Y","Quality Checked","")</f>
        <v/>
      </c>
      <c r="U753" t="str">
        <f>VLOOKUP(Table1[[#This Row],[% Sales]],$B$914:$C$918,2)</f>
        <v>Low Impact</v>
      </c>
    </row>
    <row r="754" spans="1:21" x14ac:dyDescent="0.2">
      <c r="A754" s="15">
        <v>10052</v>
      </c>
      <c r="B754" s="16" t="s">
        <v>21</v>
      </c>
      <c r="C754" s="17">
        <v>43350</v>
      </c>
      <c r="D754" s="16" t="s">
        <v>22</v>
      </c>
      <c r="E754" s="16">
        <v>16</v>
      </c>
      <c r="F754" s="16">
        <v>95.9</v>
      </c>
      <c r="G754" s="16">
        <v>7.0000000000000007E-2</v>
      </c>
      <c r="H754" s="16" t="s">
        <v>31</v>
      </c>
      <c r="I754" s="16">
        <v>19.57</v>
      </c>
      <c r="J754" s="16">
        <v>6.08</v>
      </c>
      <c r="K754" s="16">
        <v>0.91</v>
      </c>
      <c r="L754" s="16" t="s">
        <v>176</v>
      </c>
      <c r="M754" s="16" t="s">
        <v>25</v>
      </c>
      <c r="N754" s="16" t="s">
        <v>26</v>
      </c>
      <c r="O754" s="16" t="s">
        <v>27</v>
      </c>
      <c r="P754" s="16" t="s">
        <v>28</v>
      </c>
      <c r="Q754" s="16" t="s">
        <v>29</v>
      </c>
      <c r="R754" s="17">
        <v>43351</v>
      </c>
      <c r="S754" s="18">
        <f>SUM(F754/$A$907)</f>
        <v>5.4966530637332694E-5</v>
      </c>
      <c r="T754" s="1" t="str">
        <f>IF(Table1[[#This Row],[Returns]]="Y","Quality Checked","")</f>
        <v/>
      </c>
      <c r="U754" t="str">
        <f>VLOOKUP(Table1[[#This Row],[% Sales]],$B$914:$C$918,2)</f>
        <v>Low Impact</v>
      </c>
    </row>
    <row r="755" spans="1:21" x14ac:dyDescent="0.2">
      <c r="A755" s="15">
        <v>39589</v>
      </c>
      <c r="B755" s="16" t="s">
        <v>21</v>
      </c>
      <c r="C755" s="17">
        <v>43314</v>
      </c>
      <c r="D755" s="16" t="s">
        <v>49</v>
      </c>
      <c r="E755" s="16">
        <v>20</v>
      </c>
      <c r="F755" s="16">
        <v>95.08</v>
      </c>
      <c r="G755" s="16">
        <v>0.06</v>
      </c>
      <c r="H755" s="16" t="s">
        <v>31</v>
      </c>
      <c r="I755" s="16">
        <v>39.909999999999997</v>
      </c>
      <c r="J755" s="16">
        <v>4.91</v>
      </c>
      <c r="K755" s="16">
        <v>0.5</v>
      </c>
      <c r="L755" s="16" t="s">
        <v>67</v>
      </c>
      <c r="M755" s="16" t="s">
        <v>54</v>
      </c>
      <c r="N755" s="16" t="s">
        <v>37</v>
      </c>
      <c r="O755" s="16" t="s">
        <v>27</v>
      </c>
      <c r="P755" s="16" t="s">
        <v>61</v>
      </c>
      <c r="Q755" s="16" t="s">
        <v>40</v>
      </c>
      <c r="R755" s="17">
        <v>43314</v>
      </c>
      <c r="S755" s="18">
        <f>SUM(F755/$A$907)</f>
        <v>5.4496535276304402E-5</v>
      </c>
      <c r="T755" s="1" t="str">
        <f>IF(Table1[[#This Row],[Returns]]="Y","Quality Checked","")</f>
        <v/>
      </c>
      <c r="U755" t="str">
        <f>VLOOKUP(Table1[[#This Row],[% Sales]],$B$914:$C$918,2)</f>
        <v>Low Impact</v>
      </c>
    </row>
    <row r="756" spans="1:21" x14ac:dyDescent="0.2">
      <c r="A756" s="15">
        <v>14785</v>
      </c>
      <c r="B756" s="16" t="s">
        <v>21</v>
      </c>
      <c r="C756" s="17">
        <v>43382</v>
      </c>
      <c r="D756" s="16" t="s">
        <v>35</v>
      </c>
      <c r="E756" s="16">
        <v>20</v>
      </c>
      <c r="F756" s="16">
        <v>94.86</v>
      </c>
      <c r="G756" s="16">
        <v>0.08</v>
      </c>
      <c r="H756" s="16" t="s">
        <v>31</v>
      </c>
      <c r="I756" s="16">
        <v>39.69</v>
      </c>
      <c r="J756" s="16">
        <v>4.91</v>
      </c>
      <c r="K756" s="16">
        <v>0.5</v>
      </c>
      <c r="L756" s="16" t="s">
        <v>233</v>
      </c>
      <c r="M756" s="16" t="s">
        <v>25</v>
      </c>
      <c r="N756" s="16" t="s">
        <v>64</v>
      </c>
      <c r="O756" s="16" t="s">
        <v>27</v>
      </c>
      <c r="P756" s="16" t="s">
        <v>61</v>
      </c>
      <c r="Q756" s="16" t="s">
        <v>40</v>
      </c>
      <c r="R756" s="17">
        <v>43382</v>
      </c>
      <c r="S756" s="18">
        <f>SUM(F756/$A$907)</f>
        <v>5.4370438959930961E-5</v>
      </c>
      <c r="T756" s="1" t="str">
        <f>IF(Table1[[#This Row],[Returns]]="Y","Quality Checked","")</f>
        <v/>
      </c>
      <c r="U756" t="str">
        <f>VLOOKUP(Table1[[#This Row],[% Sales]],$B$914:$C$918,2)</f>
        <v>Low Impact</v>
      </c>
    </row>
    <row r="757" spans="1:21" x14ac:dyDescent="0.2">
      <c r="A757" s="15">
        <v>3492</v>
      </c>
      <c r="B757" s="16" t="s">
        <v>21</v>
      </c>
      <c r="C757" s="17">
        <v>43427</v>
      </c>
      <c r="D757" s="16" t="s">
        <v>52</v>
      </c>
      <c r="E757" s="16">
        <v>33</v>
      </c>
      <c r="F757" s="16">
        <v>94.6</v>
      </c>
      <c r="G757" s="16">
        <v>0.04</v>
      </c>
      <c r="H757" s="16" t="s">
        <v>31</v>
      </c>
      <c r="I757" s="16">
        <v>-6.34</v>
      </c>
      <c r="J757" s="16">
        <v>2.78</v>
      </c>
      <c r="K757" s="16">
        <v>1.25</v>
      </c>
      <c r="L757" s="16" t="s">
        <v>102</v>
      </c>
      <c r="M757" s="16" t="s">
        <v>25</v>
      </c>
      <c r="N757" s="16" t="s">
        <v>26</v>
      </c>
      <c r="O757" s="16" t="s">
        <v>27</v>
      </c>
      <c r="P757" s="16" t="s">
        <v>28</v>
      </c>
      <c r="Q757" s="16" t="s">
        <v>29</v>
      </c>
      <c r="R757" s="17">
        <v>43427</v>
      </c>
      <c r="S757" s="18">
        <f>SUM(F757/$A$907)</f>
        <v>5.4221416040580521E-5</v>
      </c>
      <c r="T757" s="1" t="str">
        <f>IF(Table1[[#This Row],[Returns]]="Y","Quality Checked","")</f>
        <v/>
      </c>
      <c r="U757" t="str">
        <f>VLOOKUP(Table1[[#This Row],[% Sales]],$B$914:$C$918,2)</f>
        <v>Low Impact</v>
      </c>
    </row>
    <row r="758" spans="1:21" x14ac:dyDescent="0.2">
      <c r="A758" s="15">
        <v>38726</v>
      </c>
      <c r="B758" s="16" t="s">
        <v>21</v>
      </c>
      <c r="C758" s="17">
        <v>43241</v>
      </c>
      <c r="D758" s="16" t="s">
        <v>55</v>
      </c>
      <c r="E758" s="16">
        <v>44</v>
      </c>
      <c r="F758" s="16">
        <v>92.86</v>
      </c>
      <c r="G758" s="16">
        <v>0.04</v>
      </c>
      <c r="H758" s="16" t="s">
        <v>31</v>
      </c>
      <c r="I758" s="16">
        <v>-11.28</v>
      </c>
      <c r="J758" s="16">
        <v>2.08</v>
      </c>
      <c r="K758" s="16">
        <v>1.49</v>
      </c>
      <c r="L758" s="16" t="s">
        <v>170</v>
      </c>
      <c r="M758" s="16" t="s">
        <v>54</v>
      </c>
      <c r="N758" s="16" t="s">
        <v>37</v>
      </c>
      <c r="O758" s="16" t="s">
        <v>27</v>
      </c>
      <c r="P758" s="16" t="s">
        <v>48</v>
      </c>
      <c r="Q758" s="16" t="s">
        <v>40</v>
      </c>
      <c r="R758" s="17">
        <v>43243</v>
      </c>
      <c r="S758" s="18">
        <f>SUM(F758/$A$907)</f>
        <v>5.3224108811081473E-5</v>
      </c>
      <c r="T758" s="1" t="str">
        <f>IF(Table1[[#This Row],[Returns]]="Y","Quality Checked","")</f>
        <v/>
      </c>
      <c r="U758" t="str">
        <f>VLOOKUP(Table1[[#This Row],[% Sales]],$B$914:$C$918,2)</f>
        <v>Low Impact</v>
      </c>
    </row>
    <row r="759" spans="1:21" x14ac:dyDescent="0.2">
      <c r="A759" s="15">
        <v>6406</v>
      </c>
      <c r="B759" s="16" t="s">
        <v>21</v>
      </c>
      <c r="C759" s="17">
        <v>43326</v>
      </c>
      <c r="D759" s="16" t="s">
        <v>49</v>
      </c>
      <c r="E759" s="16">
        <v>43</v>
      </c>
      <c r="F759" s="16">
        <v>92.63</v>
      </c>
      <c r="G759" s="16">
        <v>0.05</v>
      </c>
      <c r="H759" s="16" t="s">
        <v>31</v>
      </c>
      <c r="I759" s="16">
        <v>-70.8</v>
      </c>
      <c r="J759" s="16">
        <v>2.08</v>
      </c>
      <c r="K759" s="16">
        <v>2.56</v>
      </c>
      <c r="L759" s="16" t="s">
        <v>134</v>
      </c>
      <c r="M759" s="16" t="s">
        <v>25</v>
      </c>
      <c r="N759" s="16" t="s">
        <v>37</v>
      </c>
      <c r="O759" s="16" t="s">
        <v>27</v>
      </c>
      <c r="P759" s="16" t="s">
        <v>66</v>
      </c>
      <c r="Q759" s="16" t="s">
        <v>34</v>
      </c>
      <c r="R759" s="17">
        <v>43328</v>
      </c>
      <c r="S759" s="18">
        <f>SUM(F759/$A$907)</f>
        <v>5.3092280843963779E-5</v>
      </c>
      <c r="T759" s="1" t="str">
        <f>IF(Table1[[#This Row],[Returns]]="Y","Quality Checked","")</f>
        <v/>
      </c>
      <c r="U759" t="str">
        <f>VLOOKUP(Table1[[#This Row],[% Sales]],$B$914:$C$918,2)</f>
        <v>Low Impact</v>
      </c>
    </row>
    <row r="760" spans="1:21" x14ac:dyDescent="0.2">
      <c r="A760" s="15">
        <v>26567</v>
      </c>
      <c r="B760" s="16" t="s">
        <v>21</v>
      </c>
      <c r="C760" s="17">
        <v>43347</v>
      </c>
      <c r="D760" s="16" t="s">
        <v>49</v>
      </c>
      <c r="E760" s="16">
        <v>10</v>
      </c>
      <c r="F760" s="16">
        <v>90.06</v>
      </c>
      <c r="G760" s="16">
        <v>0.09</v>
      </c>
      <c r="H760" s="16" t="s">
        <v>23</v>
      </c>
      <c r="I760" s="16">
        <v>-100.51</v>
      </c>
      <c r="J760" s="16">
        <v>8.4600000000000009</v>
      </c>
      <c r="K760" s="16">
        <v>8.99</v>
      </c>
      <c r="L760" s="16" t="s">
        <v>165</v>
      </c>
      <c r="M760" s="16" t="s">
        <v>166</v>
      </c>
      <c r="N760" s="16" t="s">
        <v>26</v>
      </c>
      <c r="O760" s="16" t="s">
        <v>38</v>
      </c>
      <c r="P760" s="16" t="s">
        <v>89</v>
      </c>
      <c r="Q760" s="16" t="s">
        <v>34</v>
      </c>
      <c r="R760" s="17">
        <v>43350</v>
      </c>
      <c r="S760" s="18">
        <f>SUM(F760/$A$907)</f>
        <v>5.16192466026922E-5</v>
      </c>
      <c r="T760" s="1" t="str">
        <f>IF(Table1[[#This Row],[Returns]]="Y","Quality Checked","")</f>
        <v/>
      </c>
      <c r="U760" t="str">
        <f>VLOOKUP(Table1[[#This Row],[% Sales]],$B$914:$C$918,2)</f>
        <v>Low Impact</v>
      </c>
    </row>
    <row r="761" spans="1:21" x14ac:dyDescent="0.2">
      <c r="A761" s="15">
        <v>13314</v>
      </c>
      <c r="B761" s="16" t="s">
        <v>21</v>
      </c>
      <c r="C761" s="17">
        <v>43233</v>
      </c>
      <c r="D761" s="16" t="s">
        <v>35</v>
      </c>
      <c r="E761" s="16">
        <v>34</v>
      </c>
      <c r="F761" s="16">
        <v>89.4</v>
      </c>
      <c r="G761" s="16">
        <v>0.08</v>
      </c>
      <c r="H761" s="16" t="s">
        <v>23</v>
      </c>
      <c r="I761" s="16">
        <v>22.22</v>
      </c>
      <c r="J761" s="16">
        <v>2.62</v>
      </c>
      <c r="K761" s="16">
        <v>0.8</v>
      </c>
      <c r="L761" s="16" t="s">
        <v>119</v>
      </c>
      <c r="M761" s="16" t="s">
        <v>25</v>
      </c>
      <c r="N761" s="16" t="s">
        <v>45</v>
      </c>
      <c r="O761" s="16" t="s">
        <v>27</v>
      </c>
      <c r="P761" s="16" t="s">
        <v>72</v>
      </c>
      <c r="Q761" s="16" t="s">
        <v>29</v>
      </c>
      <c r="R761" s="17">
        <v>43235</v>
      </c>
      <c r="S761" s="18">
        <f>SUM(F761/$A$907)</f>
        <v>5.1240957653571871E-5</v>
      </c>
      <c r="T761" s="1" t="str">
        <f>IF(Table1[[#This Row],[Returns]]="Y","Quality Checked","")</f>
        <v/>
      </c>
      <c r="U761" t="str">
        <f>VLOOKUP(Table1[[#This Row],[% Sales]],$B$914:$C$918,2)</f>
        <v>Low Impact</v>
      </c>
    </row>
    <row r="762" spans="1:21" x14ac:dyDescent="0.2">
      <c r="A762" s="15">
        <v>2818</v>
      </c>
      <c r="B762" s="16" t="s">
        <v>21</v>
      </c>
      <c r="C762" s="17">
        <v>43445</v>
      </c>
      <c r="D762" s="16" t="s">
        <v>55</v>
      </c>
      <c r="E762" s="16">
        <v>2</v>
      </c>
      <c r="F762" s="16">
        <v>89.23</v>
      </c>
      <c r="G762" s="16">
        <v>0.02</v>
      </c>
      <c r="H762" s="16" t="s">
        <v>31</v>
      </c>
      <c r="I762" s="16">
        <v>-42.72</v>
      </c>
      <c r="J762" s="16">
        <v>38.76</v>
      </c>
      <c r="K762" s="16">
        <v>13.26</v>
      </c>
      <c r="L762" s="16" t="s">
        <v>92</v>
      </c>
      <c r="M762" s="16" t="s">
        <v>25</v>
      </c>
      <c r="N762" s="16" t="s">
        <v>26</v>
      </c>
      <c r="O762" s="16" t="s">
        <v>27</v>
      </c>
      <c r="P762" s="16" t="s">
        <v>42</v>
      </c>
      <c r="Q762" s="16" t="s">
        <v>40</v>
      </c>
      <c r="R762" s="17">
        <v>43446</v>
      </c>
      <c r="S762" s="18">
        <f>SUM(F762/$A$907)</f>
        <v>5.1143519590919669E-5</v>
      </c>
      <c r="T762" s="1" t="str">
        <f>IF(Table1[[#This Row],[Returns]]="Y","Quality Checked","")</f>
        <v/>
      </c>
      <c r="U762" t="str">
        <f>VLOOKUP(Table1[[#This Row],[% Sales]],$B$914:$C$918,2)</f>
        <v>Low Impact</v>
      </c>
    </row>
    <row r="763" spans="1:21" x14ac:dyDescent="0.2">
      <c r="A763" s="15">
        <v>43650</v>
      </c>
      <c r="B763" s="16" t="s">
        <v>21</v>
      </c>
      <c r="C763" s="17">
        <v>43182</v>
      </c>
      <c r="D763" s="16" t="s">
        <v>22</v>
      </c>
      <c r="E763" s="16">
        <v>7</v>
      </c>
      <c r="F763" s="16">
        <v>88.59</v>
      </c>
      <c r="G763" s="16">
        <v>0.05</v>
      </c>
      <c r="H763" s="16" t="s">
        <v>31</v>
      </c>
      <c r="I763" s="16">
        <v>-26.29</v>
      </c>
      <c r="J763" s="16">
        <v>11.97</v>
      </c>
      <c r="K763" s="16">
        <v>5.81</v>
      </c>
      <c r="L763" s="16" t="s">
        <v>253</v>
      </c>
      <c r="M763" s="16" t="s">
        <v>25</v>
      </c>
      <c r="N763" s="16" t="s">
        <v>26</v>
      </c>
      <c r="O763" s="16" t="s">
        <v>27</v>
      </c>
      <c r="P763" s="16" t="s">
        <v>28</v>
      </c>
      <c r="Q763" s="16" t="s">
        <v>34</v>
      </c>
      <c r="R763" s="17">
        <v>43184</v>
      </c>
      <c r="S763" s="18">
        <f>SUM(F763/$A$907)</f>
        <v>5.0776693943287832E-5</v>
      </c>
      <c r="T763" s="1" t="str">
        <f>IF(Table1[[#This Row],[Returns]]="Y","Quality Checked","")</f>
        <v/>
      </c>
      <c r="U763" t="str">
        <f>VLOOKUP(Table1[[#This Row],[% Sales]],$B$914:$C$918,2)</f>
        <v>Low Impact</v>
      </c>
    </row>
    <row r="764" spans="1:21" x14ac:dyDescent="0.2">
      <c r="A764" s="15">
        <v>24003</v>
      </c>
      <c r="B764" s="16" t="s">
        <v>21</v>
      </c>
      <c r="C764" s="17">
        <v>43404</v>
      </c>
      <c r="D764" s="16" t="s">
        <v>49</v>
      </c>
      <c r="E764" s="16">
        <v>49</v>
      </c>
      <c r="F764" s="16">
        <v>87.44</v>
      </c>
      <c r="G764" s="16">
        <v>0.06</v>
      </c>
      <c r="H764" s="16" t="s">
        <v>31</v>
      </c>
      <c r="I764" s="16">
        <v>1.33</v>
      </c>
      <c r="J764" s="16">
        <v>1.76</v>
      </c>
      <c r="K764" s="16">
        <v>0.7</v>
      </c>
      <c r="L764" s="16" t="s">
        <v>176</v>
      </c>
      <c r="M764" s="16" t="s">
        <v>63</v>
      </c>
      <c r="N764" s="16" t="s">
        <v>26</v>
      </c>
      <c r="O764" s="16" t="s">
        <v>27</v>
      </c>
      <c r="P764" s="16" t="s">
        <v>28</v>
      </c>
      <c r="Q764" s="16" t="s">
        <v>29</v>
      </c>
      <c r="R764" s="17">
        <v>43406</v>
      </c>
      <c r="S764" s="18">
        <f>SUM(F764/$A$907)</f>
        <v>5.0117554107699375E-5</v>
      </c>
      <c r="T764" s="1" t="str">
        <f>IF(Table1[[#This Row],[Returns]]="Y","Quality Checked","")</f>
        <v/>
      </c>
      <c r="U764" t="str">
        <f>VLOOKUP(Table1[[#This Row],[% Sales]],$B$914:$C$918,2)</f>
        <v>Low Impact</v>
      </c>
    </row>
    <row r="765" spans="1:21" x14ac:dyDescent="0.2">
      <c r="A765" s="15">
        <v>21538</v>
      </c>
      <c r="B765" s="16" t="s">
        <v>21</v>
      </c>
      <c r="C765" s="17">
        <v>43308</v>
      </c>
      <c r="D765" s="16" t="s">
        <v>55</v>
      </c>
      <c r="E765" s="16">
        <v>31</v>
      </c>
      <c r="F765" s="16">
        <v>87.32</v>
      </c>
      <c r="G765" s="16">
        <v>0.08</v>
      </c>
      <c r="H765" s="16" t="s">
        <v>31</v>
      </c>
      <c r="I765" s="16">
        <v>-1.18</v>
      </c>
      <c r="J765" s="16">
        <v>2.94</v>
      </c>
      <c r="K765" s="16">
        <v>0.96</v>
      </c>
      <c r="L765" s="16" t="s">
        <v>299</v>
      </c>
      <c r="M765" s="16" t="s">
        <v>63</v>
      </c>
      <c r="N765" s="16" t="s">
        <v>45</v>
      </c>
      <c r="O765" s="16" t="s">
        <v>27</v>
      </c>
      <c r="P765" s="16" t="s">
        <v>28</v>
      </c>
      <c r="Q765" s="16" t="s">
        <v>29</v>
      </c>
      <c r="R765" s="17">
        <v>43310</v>
      </c>
      <c r="S765" s="18">
        <f>SUM(F765/$A$907)</f>
        <v>5.0048774298768405E-5</v>
      </c>
      <c r="T765" s="1" t="str">
        <f>IF(Table1[[#This Row],[Returns]]="Y","Quality Checked","")</f>
        <v/>
      </c>
      <c r="U765" t="str">
        <f>VLOOKUP(Table1[[#This Row],[% Sales]],$B$914:$C$918,2)</f>
        <v>Low Impact</v>
      </c>
    </row>
    <row r="766" spans="1:21" x14ac:dyDescent="0.2">
      <c r="A766" s="15">
        <v>16480</v>
      </c>
      <c r="B766" s="16" t="s">
        <v>21</v>
      </c>
      <c r="C766" s="17">
        <v>43440</v>
      </c>
      <c r="D766" s="16" t="s">
        <v>22</v>
      </c>
      <c r="E766" s="16">
        <v>14</v>
      </c>
      <c r="F766" s="16">
        <v>87.23</v>
      </c>
      <c r="G766" s="16">
        <v>0.09</v>
      </c>
      <c r="H766" s="16" t="s">
        <v>23</v>
      </c>
      <c r="I766" s="16">
        <v>-69.53</v>
      </c>
      <c r="J766" s="16">
        <v>5.4</v>
      </c>
      <c r="K766" s="16">
        <v>7.78</v>
      </c>
      <c r="L766" s="16" t="s">
        <v>125</v>
      </c>
      <c r="M766" s="16" t="s">
        <v>54</v>
      </c>
      <c r="N766" s="16" t="s">
        <v>64</v>
      </c>
      <c r="O766" s="16" t="s">
        <v>27</v>
      </c>
      <c r="P766" s="16" t="s">
        <v>48</v>
      </c>
      <c r="Q766" s="16" t="s">
        <v>40</v>
      </c>
      <c r="R766" s="17">
        <v>43442</v>
      </c>
      <c r="S766" s="18">
        <f>SUM(F766/$A$907)</f>
        <v>4.9997189442070188E-5</v>
      </c>
      <c r="T766" s="1" t="str">
        <f>IF(Table1[[#This Row],[Returns]]="Y","Quality Checked","")</f>
        <v/>
      </c>
      <c r="U766" t="str">
        <f>VLOOKUP(Table1[[#This Row],[% Sales]],$B$914:$C$918,2)</f>
        <v>Low Impact</v>
      </c>
    </row>
    <row r="767" spans="1:21" x14ac:dyDescent="0.2">
      <c r="A767" s="15">
        <v>32070</v>
      </c>
      <c r="B767" s="16" t="s">
        <v>21</v>
      </c>
      <c r="C767" s="17">
        <v>43298</v>
      </c>
      <c r="D767" s="16" t="s">
        <v>55</v>
      </c>
      <c r="E767" s="16">
        <v>50</v>
      </c>
      <c r="F767" s="16">
        <v>86.7</v>
      </c>
      <c r="G767" s="16">
        <v>7.0000000000000007E-2</v>
      </c>
      <c r="H767" s="16" t="s">
        <v>31</v>
      </c>
      <c r="I767" s="16">
        <v>-185.34</v>
      </c>
      <c r="J767" s="16">
        <v>1.76</v>
      </c>
      <c r="K767" s="16">
        <v>4.8600000000000003</v>
      </c>
      <c r="L767" s="16" t="s">
        <v>296</v>
      </c>
      <c r="M767" s="16" t="s">
        <v>63</v>
      </c>
      <c r="N767" s="16" t="s">
        <v>37</v>
      </c>
      <c r="O767" s="16" t="s">
        <v>32</v>
      </c>
      <c r="P767" s="16" t="s">
        <v>33</v>
      </c>
      <c r="Q767" s="16" t="s">
        <v>40</v>
      </c>
      <c r="R767" s="17">
        <v>43298</v>
      </c>
      <c r="S767" s="18">
        <f>SUM(F767/$A$907)</f>
        <v>4.9693411952625068E-5</v>
      </c>
      <c r="T767" s="1" t="str">
        <f>IF(Table1[[#This Row],[Returns]]="Y","Quality Checked","")</f>
        <v/>
      </c>
      <c r="U767" t="str">
        <f>VLOOKUP(Table1[[#This Row],[% Sales]],$B$914:$C$918,2)</f>
        <v>Low Impact</v>
      </c>
    </row>
    <row r="768" spans="1:21" x14ac:dyDescent="0.2">
      <c r="A768" s="15">
        <v>32195</v>
      </c>
      <c r="B768" s="16" t="s">
        <v>21</v>
      </c>
      <c r="C768" s="17">
        <v>43429</v>
      </c>
      <c r="D768" s="16" t="s">
        <v>55</v>
      </c>
      <c r="E768" s="16">
        <v>7</v>
      </c>
      <c r="F768" s="16">
        <v>86.29</v>
      </c>
      <c r="G768" s="16">
        <v>0.05</v>
      </c>
      <c r="H768" s="16" t="s">
        <v>31</v>
      </c>
      <c r="I768" s="16">
        <v>-14.03</v>
      </c>
      <c r="J768" s="16">
        <v>11.58</v>
      </c>
      <c r="K768" s="16">
        <v>6.97</v>
      </c>
      <c r="L768" s="16" t="s">
        <v>365</v>
      </c>
      <c r="M768" s="16" t="s">
        <v>54</v>
      </c>
      <c r="N768" s="16" t="s">
        <v>37</v>
      </c>
      <c r="O768" s="16" t="s">
        <v>27</v>
      </c>
      <c r="P768" s="16" t="s">
        <v>51</v>
      </c>
      <c r="Q768" s="16" t="s">
        <v>40</v>
      </c>
      <c r="R768" s="17">
        <v>43432</v>
      </c>
      <c r="S768" s="18">
        <f>SUM(F768/$A$907)</f>
        <v>4.9458414272110926E-5</v>
      </c>
      <c r="T768" s="1" t="str">
        <f>IF(Table1[[#This Row],[Returns]]="Y","Quality Checked","")</f>
        <v/>
      </c>
      <c r="U768" t="str">
        <f>VLOOKUP(Table1[[#This Row],[% Sales]],$B$914:$C$918,2)</f>
        <v>Low Impact</v>
      </c>
    </row>
    <row r="769" spans="1:21" x14ac:dyDescent="0.2">
      <c r="A769" s="15">
        <v>8646</v>
      </c>
      <c r="B769" s="16" t="s">
        <v>21</v>
      </c>
      <c r="C769" s="17">
        <v>43199</v>
      </c>
      <c r="D769" s="16" t="s">
        <v>35</v>
      </c>
      <c r="E769" s="16">
        <v>8</v>
      </c>
      <c r="F769" s="16">
        <v>85.85</v>
      </c>
      <c r="G769" s="16">
        <v>0.03</v>
      </c>
      <c r="H769" s="16" t="s">
        <v>31</v>
      </c>
      <c r="I769" s="16">
        <v>-327.64999999999998</v>
      </c>
      <c r="J769" s="16">
        <v>4.4800000000000004</v>
      </c>
      <c r="K769" s="16">
        <v>49</v>
      </c>
      <c r="L769" s="16" t="s">
        <v>155</v>
      </c>
      <c r="M769" s="16" t="s">
        <v>25</v>
      </c>
      <c r="N769" s="16" t="s">
        <v>64</v>
      </c>
      <c r="O769" s="16" t="s">
        <v>27</v>
      </c>
      <c r="P769" s="16" t="s">
        <v>46</v>
      </c>
      <c r="Q769" s="16" t="s">
        <v>76</v>
      </c>
      <c r="R769" s="17">
        <v>43201</v>
      </c>
      <c r="S769" s="18">
        <f>SUM(F769/$A$907)</f>
        <v>4.9206221639364037E-5</v>
      </c>
      <c r="T769" s="1" t="str">
        <f>IF(Table1[[#This Row],[Returns]]="Y","Quality Checked","")</f>
        <v/>
      </c>
      <c r="U769" t="str">
        <f>VLOOKUP(Table1[[#This Row],[% Sales]],$B$914:$C$918,2)</f>
        <v>Low Impact</v>
      </c>
    </row>
    <row r="770" spans="1:21" x14ac:dyDescent="0.2">
      <c r="A770" s="15">
        <v>30016</v>
      </c>
      <c r="B770" s="16" t="s">
        <v>21</v>
      </c>
      <c r="C770" s="17">
        <v>43103</v>
      </c>
      <c r="D770" s="16" t="s">
        <v>49</v>
      </c>
      <c r="E770" s="16">
        <v>15</v>
      </c>
      <c r="F770" s="16">
        <v>85.56</v>
      </c>
      <c r="G770" s="16">
        <v>0.03</v>
      </c>
      <c r="H770" s="16" t="s">
        <v>31</v>
      </c>
      <c r="I770" s="16">
        <v>-41.58</v>
      </c>
      <c r="J770" s="16">
        <v>5.28</v>
      </c>
      <c r="K770" s="16">
        <v>5.66</v>
      </c>
      <c r="L770" s="16" t="s">
        <v>295</v>
      </c>
      <c r="M770" s="16" t="s">
        <v>54</v>
      </c>
      <c r="N770" s="16" t="s">
        <v>26</v>
      </c>
      <c r="O770" s="16" t="s">
        <v>27</v>
      </c>
      <c r="P770" s="16" t="s">
        <v>42</v>
      </c>
      <c r="Q770" s="16" t="s">
        <v>40</v>
      </c>
      <c r="R770" s="17">
        <v>43105</v>
      </c>
      <c r="S770" s="18">
        <f>SUM(F770/$A$907)</f>
        <v>4.9040003767780865E-5</v>
      </c>
      <c r="T770" s="1" t="str">
        <f>IF(Table1[[#This Row],[Returns]]="Y","Quality Checked","")</f>
        <v/>
      </c>
      <c r="U770" t="str">
        <f>VLOOKUP(Table1[[#This Row],[% Sales]],$B$914:$C$918,2)</f>
        <v>Low Impact</v>
      </c>
    </row>
    <row r="771" spans="1:21" x14ac:dyDescent="0.2">
      <c r="A771" s="15">
        <v>20007</v>
      </c>
      <c r="B771" s="16" t="s">
        <v>21</v>
      </c>
      <c r="C771" s="17">
        <v>43317</v>
      </c>
      <c r="D771" s="16" t="s">
        <v>22</v>
      </c>
      <c r="E771" s="16">
        <v>49</v>
      </c>
      <c r="F771" s="16">
        <v>82.61</v>
      </c>
      <c r="G771" s="16">
        <v>0.08</v>
      </c>
      <c r="H771" s="16" t="s">
        <v>31</v>
      </c>
      <c r="I771" s="16">
        <v>-46.25</v>
      </c>
      <c r="J771" s="16">
        <v>1.68</v>
      </c>
      <c r="K771" s="16">
        <v>1.57</v>
      </c>
      <c r="L771" s="16" t="s">
        <v>251</v>
      </c>
      <c r="M771" s="16" t="s">
        <v>166</v>
      </c>
      <c r="N771" s="16" t="s">
        <v>45</v>
      </c>
      <c r="O771" s="16" t="s">
        <v>27</v>
      </c>
      <c r="P771" s="16" t="s">
        <v>28</v>
      </c>
      <c r="Q771" s="16" t="s">
        <v>29</v>
      </c>
      <c r="R771" s="17">
        <v>43318</v>
      </c>
      <c r="S771" s="18">
        <f>SUM(F771/$A$907)</f>
        <v>4.7349166798227875E-5</v>
      </c>
      <c r="T771" s="1" t="str">
        <f>IF(Table1[[#This Row],[Returns]]="Y","Quality Checked","")</f>
        <v/>
      </c>
      <c r="U771" t="str">
        <f>VLOOKUP(Table1[[#This Row],[% Sales]],$B$914:$C$918,2)</f>
        <v>Low Impact</v>
      </c>
    </row>
    <row r="772" spans="1:21" x14ac:dyDescent="0.2">
      <c r="A772" s="15">
        <v>9383</v>
      </c>
      <c r="B772" s="16" t="s">
        <v>21</v>
      </c>
      <c r="C772" s="17">
        <v>43175</v>
      </c>
      <c r="D772" s="16" t="s">
        <v>22</v>
      </c>
      <c r="E772" s="16">
        <v>11</v>
      </c>
      <c r="F772" s="16">
        <v>82.42</v>
      </c>
      <c r="G772" s="16">
        <v>7.0000000000000007E-2</v>
      </c>
      <c r="H772" s="16" t="s">
        <v>31</v>
      </c>
      <c r="I772" s="16">
        <v>18.53</v>
      </c>
      <c r="J772" s="16">
        <v>7.59</v>
      </c>
      <c r="K772" s="16">
        <v>4</v>
      </c>
      <c r="L772" s="16" t="s">
        <v>168</v>
      </c>
      <c r="M772" s="16" t="s">
        <v>25</v>
      </c>
      <c r="N772" s="16" t="s">
        <v>26</v>
      </c>
      <c r="O772" s="16" t="s">
        <v>32</v>
      </c>
      <c r="P772" s="16" t="s">
        <v>33</v>
      </c>
      <c r="Q772" s="16" t="s">
        <v>29</v>
      </c>
      <c r="R772" s="17">
        <v>43177</v>
      </c>
      <c r="S772" s="18">
        <f>SUM(F772/$A$907)</f>
        <v>4.724026543408718E-5</v>
      </c>
      <c r="T772" s="1" t="str">
        <f>IF(Table1[[#This Row],[Returns]]="Y","Quality Checked","")</f>
        <v/>
      </c>
      <c r="U772" t="str">
        <f>VLOOKUP(Table1[[#This Row],[% Sales]],$B$914:$C$918,2)</f>
        <v>Low Impact</v>
      </c>
    </row>
    <row r="773" spans="1:21" x14ac:dyDescent="0.2">
      <c r="A773" s="15">
        <v>39906</v>
      </c>
      <c r="B773" s="16" t="s">
        <v>21</v>
      </c>
      <c r="C773" s="17">
        <v>43176</v>
      </c>
      <c r="D773" s="16" t="s">
        <v>55</v>
      </c>
      <c r="E773" s="16">
        <v>25</v>
      </c>
      <c r="F773" s="16">
        <v>82.21</v>
      </c>
      <c r="G773" s="16">
        <v>0.04</v>
      </c>
      <c r="H773" s="16" t="s">
        <v>31</v>
      </c>
      <c r="I773" s="16">
        <v>15.25</v>
      </c>
      <c r="J773" s="16">
        <v>3.38</v>
      </c>
      <c r="K773" s="16">
        <v>1.0900000000000001</v>
      </c>
      <c r="L773" s="16" t="s">
        <v>305</v>
      </c>
      <c r="M773" s="16" t="s">
        <v>54</v>
      </c>
      <c r="N773" s="16" t="s">
        <v>37</v>
      </c>
      <c r="O773" s="16" t="s">
        <v>27</v>
      </c>
      <c r="P773" s="16" t="s">
        <v>42</v>
      </c>
      <c r="Q773" s="16" t="s">
        <v>29</v>
      </c>
      <c r="R773" s="17">
        <v>43178</v>
      </c>
      <c r="S773" s="18">
        <f>SUM(F773/$A$907)</f>
        <v>4.7119900768457979E-5</v>
      </c>
      <c r="T773" s="1" t="str">
        <f>IF(Table1[[#This Row],[Returns]]="Y","Quality Checked","")</f>
        <v/>
      </c>
      <c r="U773" t="str">
        <f>VLOOKUP(Table1[[#This Row],[% Sales]],$B$914:$C$918,2)</f>
        <v>Low Impact</v>
      </c>
    </row>
    <row r="774" spans="1:21" x14ac:dyDescent="0.2">
      <c r="A774" s="15">
        <v>18147</v>
      </c>
      <c r="B774" s="16" t="s">
        <v>21</v>
      </c>
      <c r="C774" s="17">
        <v>43298</v>
      </c>
      <c r="D774" s="16" t="s">
        <v>22</v>
      </c>
      <c r="E774" s="16">
        <v>42</v>
      </c>
      <c r="F774" s="16">
        <v>82.03</v>
      </c>
      <c r="G774" s="16">
        <v>0</v>
      </c>
      <c r="H774" s="16" t="s">
        <v>31</v>
      </c>
      <c r="I774" s="16">
        <v>-15.56</v>
      </c>
      <c r="J774" s="16">
        <v>1.88</v>
      </c>
      <c r="K774" s="16">
        <v>1.49</v>
      </c>
      <c r="L774" s="16" t="s">
        <v>261</v>
      </c>
      <c r="M774" s="16" t="s">
        <v>25</v>
      </c>
      <c r="N774" s="16" t="s">
        <v>37</v>
      </c>
      <c r="O774" s="16" t="s">
        <v>27</v>
      </c>
      <c r="P774" s="16" t="s">
        <v>48</v>
      </c>
      <c r="Q774" s="16" t="s">
        <v>40</v>
      </c>
      <c r="R774" s="17">
        <v>43299</v>
      </c>
      <c r="S774" s="18">
        <f>SUM(F774/$A$907)</f>
        <v>4.7016731055061531E-5</v>
      </c>
      <c r="T774" s="1" t="str">
        <f>IF(Table1[[#This Row],[Returns]]="Y","Quality Checked","")</f>
        <v/>
      </c>
      <c r="U774" t="str">
        <f>VLOOKUP(Table1[[#This Row],[% Sales]],$B$914:$C$918,2)</f>
        <v>Low Impact</v>
      </c>
    </row>
    <row r="775" spans="1:21" x14ac:dyDescent="0.2">
      <c r="A775" s="15">
        <v>13091</v>
      </c>
      <c r="B775" s="16" t="s">
        <v>30</v>
      </c>
      <c r="C775" s="17">
        <v>43419</v>
      </c>
      <c r="D775" s="16" t="s">
        <v>55</v>
      </c>
      <c r="E775" s="16">
        <v>12</v>
      </c>
      <c r="F775" s="16">
        <v>81.430000000000007</v>
      </c>
      <c r="G775" s="16">
        <v>0.08</v>
      </c>
      <c r="H775" s="16" t="s">
        <v>31</v>
      </c>
      <c r="I775" s="16">
        <v>-44.66</v>
      </c>
      <c r="J775" s="16">
        <v>6.48</v>
      </c>
      <c r="K775" s="16">
        <v>7.03</v>
      </c>
      <c r="L775" s="16" t="s">
        <v>212</v>
      </c>
      <c r="M775" s="16" t="s">
        <v>54</v>
      </c>
      <c r="N775" s="16" t="s">
        <v>26</v>
      </c>
      <c r="O775" s="16" t="s">
        <v>27</v>
      </c>
      <c r="P775" s="16" t="s">
        <v>42</v>
      </c>
      <c r="Q775" s="16" t="s">
        <v>40</v>
      </c>
      <c r="R775" s="17">
        <v>43420</v>
      </c>
      <c r="S775" s="18">
        <f>SUM(F775/$A$907)</f>
        <v>4.6672832010406686E-5</v>
      </c>
      <c r="T775" s="1" t="str">
        <f>IF(Table1[[#This Row],[Returns]]="Y","Quality Checked","")</f>
        <v>Quality Checked</v>
      </c>
      <c r="U775" t="str">
        <f>VLOOKUP(Table1[[#This Row],[% Sales]],$B$914:$C$918,2)</f>
        <v>Low Impact</v>
      </c>
    </row>
    <row r="776" spans="1:21" x14ac:dyDescent="0.2">
      <c r="A776" s="15">
        <v>41415</v>
      </c>
      <c r="B776" s="16" t="s">
        <v>21</v>
      </c>
      <c r="C776" s="17">
        <v>43414</v>
      </c>
      <c r="D776" s="16" t="s">
        <v>52</v>
      </c>
      <c r="E776" s="16">
        <v>10</v>
      </c>
      <c r="F776" s="16">
        <v>80.92</v>
      </c>
      <c r="G776" s="16">
        <v>0.09</v>
      </c>
      <c r="H776" s="16" t="s">
        <v>31</v>
      </c>
      <c r="I776" s="16">
        <v>-20.16</v>
      </c>
      <c r="J776" s="16">
        <v>7.64</v>
      </c>
      <c r="K776" s="16">
        <v>5.83</v>
      </c>
      <c r="L776" s="16" t="s">
        <v>139</v>
      </c>
      <c r="M776" s="16" t="s">
        <v>63</v>
      </c>
      <c r="N776" s="16" t="s">
        <v>45</v>
      </c>
      <c r="O776" s="16" t="s">
        <v>27</v>
      </c>
      <c r="P776" s="16" t="s">
        <v>42</v>
      </c>
      <c r="Q776" s="16" t="s">
        <v>29</v>
      </c>
      <c r="R776" s="17">
        <v>43419</v>
      </c>
      <c r="S776" s="18">
        <f>SUM(F776/$A$907)</f>
        <v>4.6380517822450066E-5</v>
      </c>
      <c r="T776" s="1" t="str">
        <f>IF(Table1[[#This Row],[Returns]]="Y","Quality Checked","")</f>
        <v/>
      </c>
      <c r="U776" t="str">
        <f>VLOOKUP(Table1[[#This Row],[% Sales]],$B$914:$C$918,2)</f>
        <v>Low Impact</v>
      </c>
    </row>
    <row r="777" spans="1:21" x14ac:dyDescent="0.2">
      <c r="A777" s="15">
        <v>40258</v>
      </c>
      <c r="B777" s="16" t="s">
        <v>21</v>
      </c>
      <c r="C777" s="17">
        <v>43199</v>
      </c>
      <c r="D777" s="16" t="s">
        <v>22</v>
      </c>
      <c r="E777" s="16">
        <v>29</v>
      </c>
      <c r="F777" s="16">
        <v>80.61</v>
      </c>
      <c r="G777" s="16">
        <v>0.08</v>
      </c>
      <c r="H777" s="16" t="s">
        <v>31</v>
      </c>
      <c r="I777" s="16">
        <v>-8.77</v>
      </c>
      <c r="J777" s="16">
        <v>2.78</v>
      </c>
      <c r="K777" s="16">
        <v>1.25</v>
      </c>
      <c r="L777" s="16" t="s">
        <v>183</v>
      </c>
      <c r="M777" s="16" t="s">
        <v>54</v>
      </c>
      <c r="N777" s="16" t="s">
        <v>45</v>
      </c>
      <c r="O777" s="16" t="s">
        <v>27</v>
      </c>
      <c r="P777" s="16" t="s">
        <v>28</v>
      </c>
      <c r="Q777" s="16" t="s">
        <v>29</v>
      </c>
      <c r="R777" s="17">
        <v>43200</v>
      </c>
      <c r="S777" s="18">
        <f>SUM(F777/$A$907)</f>
        <v>4.6202836649378394E-5</v>
      </c>
      <c r="T777" s="1" t="str">
        <f>IF(Table1[[#This Row],[Returns]]="Y","Quality Checked","")</f>
        <v/>
      </c>
      <c r="U777" t="str">
        <f>VLOOKUP(Table1[[#This Row],[% Sales]],$B$914:$C$918,2)</f>
        <v>Low Impact</v>
      </c>
    </row>
    <row r="778" spans="1:21" x14ac:dyDescent="0.2">
      <c r="A778" s="15">
        <v>3649</v>
      </c>
      <c r="B778" s="16" t="s">
        <v>21</v>
      </c>
      <c r="C778" s="17">
        <v>43286</v>
      </c>
      <c r="D778" s="16" t="s">
        <v>52</v>
      </c>
      <c r="E778" s="16">
        <v>8</v>
      </c>
      <c r="F778" s="16">
        <v>79.42</v>
      </c>
      <c r="G778" s="16">
        <v>0.01</v>
      </c>
      <c r="H778" s="16" t="s">
        <v>31</v>
      </c>
      <c r="I778" s="16">
        <v>-15.46</v>
      </c>
      <c r="J778" s="16">
        <v>8.8800000000000008</v>
      </c>
      <c r="K778" s="16">
        <v>6.28</v>
      </c>
      <c r="L778" s="16" t="s">
        <v>105</v>
      </c>
      <c r="M778" s="16" t="s">
        <v>25</v>
      </c>
      <c r="N778" s="16" t="s">
        <v>37</v>
      </c>
      <c r="O778" s="16" t="s">
        <v>27</v>
      </c>
      <c r="P778" s="16" t="s">
        <v>48</v>
      </c>
      <c r="Q778" s="16" t="s">
        <v>40</v>
      </c>
      <c r="R778" s="17">
        <v>43291</v>
      </c>
      <c r="S778" s="18">
        <f>SUM(F778/$A$907)</f>
        <v>4.5520770210812952E-5</v>
      </c>
      <c r="T778" s="1" t="str">
        <f>IF(Table1[[#This Row],[Returns]]="Y","Quality Checked","")</f>
        <v/>
      </c>
      <c r="U778" t="str">
        <f>VLOOKUP(Table1[[#This Row],[% Sales]],$B$914:$C$918,2)</f>
        <v>Low Impact</v>
      </c>
    </row>
    <row r="779" spans="1:21" x14ac:dyDescent="0.2">
      <c r="A779" s="15">
        <v>41606</v>
      </c>
      <c r="B779" s="16" t="s">
        <v>21</v>
      </c>
      <c r="C779" s="17">
        <v>43274</v>
      </c>
      <c r="D779" s="16" t="s">
        <v>35</v>
      </c>
      <c r="E779" s="16">
        <v>30</v>
      </c>
      <c r="F779" s="16">
        <v>79.14</v>
      </c>
      <c r="G779" s="16">
        <v>0.09</v>
      </c>
      <c r="H779" s="16" t="s">
        <v>31</v>
      </c>
      <c r="I779" s="16">
        <v>-4.7300000000000004</v>
      </c>
      <c r="J779" s="16">
        <v>2.78</v>
      </c>
      <c r="K779" s="16">
        <v>0.97</v>
      </c>
      <c r="L779" s="16" t="s">
        <v>386</v>
      </c>
      <c r="M779" s="16" t="s">
        <v>54</v>
      </c>
      <c r="N779" s="16" t="s">
        <v>45</v>
      </c>
      <c r="O779" s="16" t="s">
        <v>27</v>
      </c>
      <c r="P779" s="16" t="s">
        <v>28</v>
      </c>
      <c r="Q779" s="16" t="s">
        <v>29</v>
      </c>
      <c r="R779" s="17">
        <v>43275</v>
      </c>
      <c r="S779" s="18">
        <f>SUM(F779/$A$907)</f>
        <v>4.5360283989974026E-5</v>
      </c>
      <c r="T779" s="1" t="str">
        <f>IF(Table1[[#This Row],[Returns]]="Y","Quality Checked","")</f>
        <v/>
      </c>
      <c r="U779" t="str">
        <f>VLOOKUP(Table1[[#This Row],[% Sales]],$B$914:$C$918,2)</f>
        <v>Low Impact</v>
      </c>
    </row>
    <row r="780" spans="1:21" x14ac:dyDescent="0.2">
      <c r="A780" s="15">
        <v>19300</v>
      </c>
      <c r="B780" s="16" t="s">
        <v>21</v>
      </c>
      <c r="C780" s="17">
        <v>43450</v>
      </c>
      <c r="D780" s="16" t="s">
        <v>49</v>
      </c>
      <c r="E780" s="16">
        <v>10</v>
      </c>
      <c r="F780" s="16">
        <v>78.72</v>
      </c>
      <c r="G780" s="16">
        <v>0.1</v>
      </c>
      <c r="H780" s="16" t="s">
        <v>31</v>
      </c>
      <c r="I780" s="16">
        <v>-22.36</v>
      </c>
      <c r="J780" s="16">
        <v>7.64</v>
      </c>
      <c r="K780" s="16">
        <v>5.83</v>
      </c>
      <c r="L780" s="16" t="s">
        <v>280</v>
      </c>
      <c r="M780" s="16" t="s">
        <v>25</v>
      </c>
      <c r="N780" s="16" t="s">
        <v>26</v>
      </c>
      <c r="O780" s="16" t="s">
        <v>27</v>
      </c>
      <c r="P780" s="16" t="s">
        <v>42</v>
      </c>
      <c r="Q780" s="16" t="s">
        <v>29</v>
      </c>
      <c r="R780" s="17">
        <v>43451</v>
      </c>
      <c r="S780" s="18">
        <f>SUM(F780/$A$907)</f>
        <v>4.5119554658715631E-5</v>
      </c>
      <c r="T780" s="1" t="str">
        <f>IF(Table1[[#This Row],[Returns]]="Y","Quality Checked","")</f>
        <v/>
      </c>
      <c r="U780" t="str">
        <f>VLOOKUP(Table1[[#This Row],[% Sales]],$B$914:$C$918,2)</f>
        <v>Low Impact</v>
      </c>
    </row>
    <row r="781" spans="1:21" x14ac:dyDescent="0.2">
      <c r="A781" s="15">
        <v>31781</v>
      </c>
      <c r="B781" s="16" t="s">
        <v>21</v>
      </c>
      <c r="C781" s="17">
        <v>43116</v>
      </c>
      <c r="D781" s="16" t="s">
        <v>55</v>
      </c>
      <c r="E781" s="16">
        <v>41</v>
      </c>
      <c r="F781" s="16">
        <v>78.489999999999995</v>
      </c>
      <c r="G781" s="16">
        <v>0.03</v>
      </c>
      <c r="H781" s="16" t="s">
        <v>31</v>
      </c>
      <c r="I781" s="16">
        <v>5.53</v>
      </c>
      <c r="J781" s="16">
        <v>1.81</v>
      </c>
      <c r="K781" s="16">
        <v>0.75</v>
      </c>
      <c r="L781" s="16" t="s">
        <v>165</v>
      </c>
      <c r="M781" s="16" t="s">
        <v>166</v>
      </c>
      <c r="N781" s="16" t="s">
        <v>26</v>
      </c>
      <c r="O781" s="16" t="s">
        <v>27</v>
      </c>
      <c r="P781" s="16" t="s">
        <v>72</v>
      </c>
      <c r="Q781" s="16" t="s">
        <v>29</v>
      </c>
      <c r="R781" s="17">
        <v>43117</v>
      </c>
      <c r="S781" s="18">
        <f>SUM(F781/$A$907)</f>
        <v>4.4987726691597943E-5</v>
      </c>
      <c r="T781" s="1" t="str">
        <f>IF(Table1[[#This Row],[Returns]]="Y","Quality Checked","")</f>
        <v/>
      </c>
      <c r="U781" t="str">
        <f>VLOOKUP(Table1[[#This Row],[% Sales]],$B$914:$C$918,2)</f>
        <v>Low Impact</v>
      </c>
    </row>
    <row r="782" spans="1:21" x14ac:dyDescent="0.2">
      <c r="A782" s="15">
        <v>14528</v>
      </c>
      <c r="B782" s="16" t="s">
        <v>21</v>
      </c>
      <c r="C782" s="17">
        <v>43266</v>
      </c>
      <c r="D782" s="16" t="s">
        <v>49</v>
      </c>
      <c r="E782" s="16">
        <v>14</v>
      </c>
      <c r="F782" s="16">
        <v>78.44</v>
      </c>
      <c r="G782" s="16">
        <v>0.09</v>
      </c>
      <c r="H782" s="16" t="s">
        <v>31</v>
      </c>
      <c r="I782" s="16">
        <v>11.02</v>
      </c>
      <c r="J782" s="16">
        <v>5.98</v>
      </c>
      <c r="K782" s="16">
        <v>1.49</v>
      </c>
      <c r="L782" s="16" t="s">
        <v>150</v>
      </c>
      <c r="M782" s="16" t="s">
        <v>63</v>
      </c>
      <c r="N782" s="16" t="s">
        <v>37</v>
      </c>
      <c r="O782" s="16" t="s">
        <v>27</v>
      </c>
      <c r="P782" s="16" t="s">
        <v>48</v>
      </c>
      <c r="Q782" s="16" t="s">
        <v>40</v>
      </c>
      <c r="R782" s="17">
        <v>43268</v>
      </c>
      <c r="S782" s="18">
        <f>SUM(F782/$A$907)</f>
        <v>4.4959068437876705E-5</v>
      </c>
      <c r="T782" s="1" t="str">
        <f>IF(Table1[[#This Row],[Returns]]="Y","Quality Checked","")</f>
        <v/>
      </c>
      <c r="U782" t="str">
        <f>VLOOKUP(Table1[[#This Row],[% Sales]],$B$914:$C$918,2)</f>
        <v>Low Impact</v>
      </c>
    </row>
    <row r="783" spans="1:21" x14ac:dyDescent="0.2">
      <c r="A783" s="15">
        <v>12771</v>
      </c>
      <c r="B783" s="16" t="s">
        <v>21</v>
      </c>
      <c r="C783" s="17">
        <v>43117</v>
      </c>
      <c r="D783" s="16" t="s">
        <v>49</v>
      </c>
      <c r="E783" s="16">
        <v>46</v>
      </c>
      <c r="F783" s="16">
        <v>78.08</v>
      </c>
      <c r="G783" s="16">
        <v>0.01</v>
      </c>
      <c r="H783" s="16" t="s">
        <v>31</v>
      </c>
      <c r="I783" s="16">
        <v>-43.1</v>
      </c>
      <c r="J783" s="16">
        <v>1.68</v>
      </c>
      <c r="K783" s="16">
        <v>1.57</v>
      </c>
      <c r="L783" s="16" t="s">
        <v>210</v>
      </c>
      <c r="M783" s="16" t="s">
        <v>166</v>
      </c>
      <c r="N783" s="16" t="s">
        <v>45</v>
      </c>
      <c r="O783" s="16" t="s">
        <v>27</v>
      </c>
      <c r="P783" s="16" t="s">
        <v>28</v>
      </c>
      <c r="Q783" s="16" t="s">
        <v>29</v>
      </c>
      <c r="R783" s="17">
        <v>43119</v>
      </c>
      <c r="S783" s="18">
        <f>SUM(F783/$A$907)</f>
        <v>4.4752729011083801E-5</v>
      </c>
      <c r="T783" s="1" t="str">
        <f>IF(Table1[[#This Row],[Returns]]="Y","Quality Checked","")</f>
        <v/>
      </c>
      <c r="U783" t="str">
        <f>VLOOKUP(Table1[[#This Row],[% Sales]],$B$914:$C$918,2)</f>
        <v>Low Impact</v>
      </c>
    </row>
    <row r="784" spans="1:21" x14ac:dyDescent="0.2">
      <c r="A784" s="15">
        <v>40261</v>
      </c>
      <c r="B784" s="16" t="s">
        <v>21</v>
      </c>
      <c r="C784" s="17">
        <v>43408</v>
      </c>
      <c r="D784" s="16" t="s">
        <v>49</v>
      </c>
      <c r="E784" s="16">
        <v>26</v>
      </c>
      <c r="F784" s="16">
        <v>78.03</v>
      </c>
      <c r="G784" s="16">
        <v>0.05</v>
      </c>
      <c r="H784" s="16" t="s">
        <v>31</v>
      </c>
      <c r="I784" s="16">
        <v>0.51</v>
      </c>
      <c r="J784" s="16">
        <v>2.94</v>
      </c>
      <c r="K784" s="16">
        <v>1.05</v>
      </c>
      <c r="L784" s="16" t="s">
        <v>339</v>
      </c>
      <c r="M784" s="16" t="s">
        <v>25</v>
      </c>
      <c r="N784" s="16" t="s">
        <v>26</v>
      </c>
      <c r="O784" s="16" t="s">
        <v>27</v>
      </c>
      <c r="P784" s="16" t="s">
        <v>28</v>
      </c>
      <c r="Q784" s="16" t="s">
        <v>29</v>
      </c>
      <c r="R784" s="17">
        <v>43410</v>
      </c>
      <c r="S784" s="18">
        <f>SUM(F784/$A$907)</f>
        <v>4.4724070757362562E-5</v>
      </c>
      <c r="T784" s="1" t="str">
        <f>IF(Table1[[#This Row],[Returns]]="Y","Quality Checked","")</f>
        <v/>
      </c>
      <c r="U784" t="str">
        <f>VLOOKUP(Table1[[#This Row],[% Sales]],$B$914:$C$918,2)</f>
        <v>Low Impact</v>
      </c>
    </row>
    <row r="785" spans="1:21" x14ac:dyDescent="0.2">
      <c r="A785" s="15">
        <v>26918</v>
      </c>
      <c r="B785" s="16" t="s">
        <v>21</v>
      </c>
      <c r="C785" s="17">
        <v>43196</v>
      </c>
      <c r="D785" s="16" t="s">
        <v>52</v>
      </c>
      <c r="E785" s="16">
        <v>16</v>
      </c>
      <c r="F785" s="16">
        <v>77.959999999999994</v>
      </c>
      <c r="G785" s="16">
        <v>0.05</v>
      </c>
      <c r="H785" s="16" t="s">
        <v>31</v>
      </c>
      <c r="I785" s="16">
        <v>16.649999999999999</v>
      </c>
      <c r="J785" s="16">
        <v>4.84</v>
      </c>
      <c r="K785" s="16">
        <v>0.71</v>
      </c>
      <c r="L785" s="16" t="s">
        <v>163</v>
      </c>
      <c r="M785" s="16" t="s">
        <v>54</v>
      </c>
      <c r="N785" s="16" t="s">
        <v>37</v>
      </c>
      <c r="O785" s="16" t="s">
        <v>27</v>
      </c>
      <c r="P785" s="16" t="s">
        <v>28</v>
      </c>
      <c r="Q785" s="16" t="s">
        <v>29</v>
      </c>
      <c r="R785" s="17">
        <v>43205</v>
      </c>
      <c r="S785" s="18">
        <f>SUM(F785/$A$907)</f>
        <v>4.4683949202152824E-5</v>
      </c>
      <c r="T785" s="1" t="str">
        <f>IF(Table1[[#This Row],[Returns]]="Y","Quality Checked","")</f>
        <v/>
      </c>
      <c r="U785" t="str">
        <f>VLOOKUP(Table1[[#This Row],[% Sales]],$B$914:$C$918,2)</f>
        <v>Low Impact</v>
      </c>
    </row>
    <row r="786" spans="1:21" x14ac:dyDescent="0.2">
      <c r="A786" s="15">
        <v>3649</v>
      </c>
      <c r="B786" s="16" t="s">
        <v>21</v>
      </c>
      <c r="C786" s="17">
        <v>43286</v>
      </c>
      <c r="D786" s="16" t="s">
        <v>52</v>
      </c>
      <c r="E786" s="16">
        <v>26</v>
      </c>
      <c r="F786" s="16">
        <v>75.599999999999994</v>
      </c>
      <c r="G786" s="16">
        <v>0.06</v>
      </c>
      <c r="H786" s="16" t="s">
        <v>31</v>
      </c>
      <c r="I786" s="16">
        <v>17.14</v>
      </c>
      <c r="J786" s="16">
        <v>2.88</v>
      </c>
      <c r="K786" s="16">
        <v>0.99</v>
      </c>
      <c r="L786" s="16" t="s">
        <v>105</v>
      </c>
      <c r="M786" s="16" t="s">
        <v>25</v>
      </c>
      <c r="N786" s="16" t="s">
        <v>37</v>
      </c>
      <c r="O786" s="16" t="s">
        <v>27</v>
      </c>
      <c r="P786" s="16" t="s">
        <v>61</v>
      </c>
      <c r="Q786" s="16" t="s">
        <v>40</v>
      </c>
      <c r="R786" s="17">
        <v>43295</v>
      </c>
      <c r="S786" s="18">
        <f>SUM(F786/$A$907)</f>
        <v>4.3331279626510439E-5</v>
      </c>
      <c r="T786" s="1" t="str">
        <f>IF(Table1[[#This Row],[Returns]]="Y","Quality Checked","")</f>
        <v/>
      </c>
      <c r="U786" t="str">
        <f>VLOOKUP(Table1[[#This Row],[% Sales]],$B$914:$C$918,2)</f>
        <v>Low Impact</v>
      </c>
    </row>
    <row r="787" spans="1:21" x14ac:dyDescent="0.2">
      <c r="A787" s="15">
        <v>27491</v>
      </c>
      <c r="B787" s="16" t="s">
        <v>21</v>
      </c>
      <c r="C787" s="17">
        <v>43199</v>
      </c>
      <c r="D787" s="16" t="s">
        <v>22</v>
      </c>
      <c r="E787" s="16">
        <v>2</v>
      </c>
      <c r="F787" s="16">
        <v>75.23</v>
      </c>
      <c r="G787" s="16">
        <v>0.09</v>
      </c>
      <c r="H787" s="16" t="s">
        <v>31</v>
      </c>
      <c r="I787" s="16">
        <v>-51.5</v>
      </c>
      <c r="J787" s="16">
        <v>34.99</v>
      </c>
      <c r="K787" s="16">
        <v>7.73</v>
      </c>
      <c r="L787" s="16" t="s">
        <v>340</v>
      </c>
      <c r="M787" s="16" t="s">
        <v>25</v>
      </c>
      <c r="N787" s="16" t="s">
        <v>26</v>
      </c>
      <c r="O787" s="16" t="s">
        <v>27</v>
      </c>
      <c r="P787" s="16" t="s">
        <v>28</v>
      </c>
      <c r="Q787" s="16" t="s">
        <v>40</v>
      </c>
      <c r="R787" s="17">
        <v>43201</v>
      </c>
      <c r="S787" s="18">
        <f>SUM(F787/$A$907)</f>
        <v>4.3119208548973289E-5</v>
      </c>
      <c r="T787" s="1" t="str">
        <f>IF(Table1[[#This Row],[Returns]]="Y","Quality Checked","")</f>
        <v/>
      </c>
      <c r="U787" t="str">
        <f>VLOOKUP(Table1[[#This Row],[% Sales]],$B$914:$C$918,2)</f>
        <v>Low Impact</v>
      </c>
    </row>
    <row r="788" spans="1:21" x14ac:dyDescent="0.2">
      <c r="A788" s="15">
        <v>4647</v>
      </c>
      <c r="B788" s="16" t="s">
        <v>21</v>
      </c>
      <c r="C788" s="17">
        <v>43233</v>
      </c>
      <c r="D788" s="16" t="s">
        <v>55</v>
      </c>
      <c r="E788" s="16">
        <v>6</v>
      </c>
      <c r="F788" s="16">
        <v>75.19</v>
      </c>
      <c r="G788" s="16">
        <v>0.01</v>
      </c>
      <c r="H788" s="16" t="s">
        <v>31</v>
      </c>
      <c r="I788" s="16">
        <v>-6.61</v>
      </c>
      <c r="J788" s="16">
        <v>11.58</v>
      </c>
      <c r="K788" s="16">
        <v>5.72</v>
      </c>
      <c r="L788" s="16" t="s">
        <v>114</v>
      </c>
      <c r="M788" s="16" t="s">
        <v>63</v>
      </c>
      <c r="N788" s="16" t="s">
        <v>26</v>
      </c>
      <c r="O788" s="16" t="s">
        <v>27</v>
      </c>
      <c r="P788" s="16" t="s">
        <v>51</v>
      </c>
      <c r="Q788" s="16" t="s">
        <v>40</v>
      </c>
      <c r="R788" s="17">
        <v>43235</v>
      </c>
      <c r="S788" s="18">
        <f>SUM(F788/$A$907)</f>
        <v>4.3096281945996296E-5</v>
      </c>
      <c r="T788" s="1" t="str">
        <f>IF(Table1[[#This Row],[Returns]]="Y","Quality Checked","")</f>
        <v/>
      </c>
      <c r="U788" t="str">
        <f>VLOOKUP(Table1[[#This Row],[% Sales]],$B$914:$C$918,2)</f>
        <v>Low Impact</v>
      </c>
    </row>
    <row r="789" spans="1:21" x14ac:dyDescent="0.2">
      <c r="A789" s="15">
        <v>14400</v>
      </c>
      <c r="B789" s="16" t="s">
        <v>21</v>
      </c>
      <c r="C789" s="17">
        <v>43135</v>
      </c>
      <c r="D789" s="16" t="s">
        <v>55</v>
      </c>
      <c r="E789" s="16">
        <v>32</v>
      </c>
      <c r="F789" s="16">
        <v>74.34</v>
      </c>
      <c r="G789" s="16">
        <v>0.05</v>
      </c>
      <c r="H789" s="16" t="s">
        <v>31</v>
      </c>
      <c r="I789" s="16">
        <v>-166.55</v>
      </c>
      <c r="J789" s="16">
        <v>2.16</v>
      </c>
      <c r="K789" s="16">
        <v>6.05</v>
      </c>
      <c r="L789" s="16" t="s">
        <v>230</v>
      </c>
      <c r="M789" s="16" t="s">
        <v>25</v>
      </c>
      <c r="N789" s="16" t="s">
        <v>37</v>
      </c>
      <c r="O789" s="16" t="s">
        <v>27</v>
      </c>
      <c r="P789" s="16" t="s">
        <v>48</v>
      </c>
      <c r="Q789" s="16" t="s">
        <v>40</v>
      </c>
      <c r="R789" s="17">
        <v>43136</v>
      </c>
      <c r="S789" s="18">
        <f>SUM(F789/$A$907)</f>
        <v>4.2609091632735272E-5</v>
      </c>
      <c r="T789" s="1" t="str">
        <f>IF(Table1[[#This Row],[Returns]]="Y","Quality Checked","")</f>
        <v/>
      </c>
      <c r="U789" t="str">
        <f>VLOOKUP(Table1[[#This Row],[% Sales]],$B$914:$C$918,2)</f>
        <v>Low Impact</v>
      </c>
    </row>
    <row r="790" spans="1:21" x14ac:dyDescent="0.2">
      <c r="A790" s="15">
        <v>12544</v>
      </c>
      <c r="B790" s="16" t="s">
        <v>21</v>
      </c>
      <c r="C790" s="17">
        <v>43162</v>
      </c>
      <c r="D790" s="16" t="s">
        <v>52</v>
      </c>
      <c r="E790" s="16">
        <v>34</v>
      </c>
      <c r="F790" s="16">
        <v>74.3</v>
      </c>
      <c r="G790" s="16">
        <v>0.08</v>
      </c>
      <c r="H790" s="16" t="s">
        <v>31</v>
      </c>
      <c r="I790" s="16">
        <v>-129.01</v>
      </c>
      <c r="J790" s="16">
        <v>2.08</v>
      </c>
      <c r="K790" s="16">
        <v>5.33</v>
      </c>
      <c r="L790" s="16" t="s">
        <v>207</v>
      </c>
      <c r="M790" s="16" t="s">
        <v>166</v>
      </c>
      <c r="N790" s="16" t="s">
        <v>26</v>
      </c>
      <c r="O790" s="16" t="s">
        <v>32</v>
      </c>
      <c r="P790" s="16" t="s">
        <v>33</v>
      </c>
      <c r="Q790" s="16" t="s">
        <v>40</v>
      </c>
      <c r="R790" s="17">
        <v>43169</v>
      </c>
      <c r="S790" s="18">
        <f>SUM(F790/$A$907)</f>
        <v>4.2586165029758273E-5</v>
      </c>
      <c r="T790" s="1" t="str">
        <f>IF(Table1[[#This Row],[Returns]]="Y","Quality Checked","")</f>
        <v/>
      </c>
      <c r="U790" t="str">
        <f>VLOOKUP(Table1[[#This Row],[% Sales]],$B$914:$C$918,2)</f>
        <v>Low Impact</v>
      </c>
    </row>
    <row r="791" spans="1:21" x14ac:dyDescent="0.2">
      <c r="A791" s="15">
        <v>39015</v>
      </c>
      <c r="B791" s="16" t="s">
        <v>21</v>
      </c>
      <c r="C791" s="17">
        <v>43440</v>
      </c>
      <c r="D791" s="16" t="s">
        <v>55</v>
      </c>
      <c r="E791" s="16">
        <v>11</v>
      </c>
      <c r="F791" s="16">
        <v>74.02</v>
      </c>
      <c r="G791" s="16">
        <v>7.0000000000000007E-2</v>
      </c>
      <c r="H791" s="16" t="s">
        <v>31</v>
      </c>
      <c r="I791" s="16">
        <v>-28.45</v>
      </c>
      <c r="J791" s="16">
        <v>6.48</v>
      </c>
      <c r="K791" s="16">
        <v>5.74</v>
      </c>
      <c r="L791" s="16" t="s">
        <v>398</v>
      </c>
      <c r="M791" s="16" t="s">
        <v>54</v>
      </c>
      <c r="N791" s="16" t="s">
        <v>26</v>
      </c>
      <c r="O791" s="16" t="s">
        <v>27</v>
      </c>
      <c r="P791" s="16" t="s">
        <v>42</v>
      </c>
      <c r="Q791" s="16" t="s">
        <v>40</v>
      </c>
      <c r="R791" s="17">
        <v>43440</v>
      </c>
      <c r="S791" s="18">
        <f>SUM(F791/$A$907)</f>
        <v>4.2425678808919347E-5</v>
      </c>
      <c r="T791" s="1" t="str">
        <f>IF(Table1[[#This Row],[Returns]]="Y","Quality Checked","")</f>
        <v/>
      </c>
      <c r="U791" t="str">
        <f>VLOOKUP(Table1[[#This Row],[% Sales]],$B$914:$C$918,2)</f>
        <v>Low Impact</v>
      </c>
    </row>
    <row r="792" spans="1:21" x14ac:dyDescent="0.2">
      <c r="A792" s="15">
        <v>3589</v>
      </c>
      <c r="B792" s="16" t="s">
        <v>30</v>
      </c>
      <c r="C792" s="17">
        <v>43245</v>
      </c>
      <c r="D792" s="16" t="s">
        <v>35</v>
      </c>
      <c r="E792" s="16">
        <v>23</v>
      </c>
      <c r="F792" s="16">
        <v>72.930000000000007</v>
      </c>
      <c r="G792" s="16">
        <v>0.01</v>
      </c>
      <c r="H792" s="16" t="s">
        <v>31</v>
      </c>
      <c r="I792" s="16">
        <v>28.55</v>
      </c>
      <c r="J792" s="16">
        <v>3.15</v>
      </c>
      <c r="K792" s="16">
        <v>0.49</v>
      </c>
      <c r="L792" s="16" t="s">
        <v>104</v>
      </c>
      <c r="M792" s="16" t="s">
        <v>63</v>
      </c>
      <c r="N792" s="16" t="s">
        <v>37</v>
      </c>
      <c r="O792" s="16" t="s">
        <v>27</v>
      </c>
      <c r="P792" s="16" t="s">
        <v>61</v>
      </c>
      <c r="Q792" s="16" t="s">
        <v>40</v>
      </c>
      <c r="R792" s="17">
        <v>43247</v>
      </c>
      <c r="S792" s="18">
        <f>SUM(F792/$A$907)</f>
        <v>4.1800928877796382E-5</v>
      </c>
      <c r="T792" s="1" t="str">
        <f>IF(Table1[[#This Row],[Returns]]="Y","Quality Checked","")</f>
        <v>Quality Checked</v>
      </c>
      <c r="U792" t="str">
        <f>VLOOKUP(Table1[[#This Row],[% Sales]],$B$914:$C$918,2)</f>
        <v>Low Impact</v>
      </c>
    </row>
    <row r="793" spans="1:21" x14ac:dyDescent="0.2">
      <c r="A793" s="15">
        <v>25120</v>
      </c>
      <c r="B793" s="16" t="s">
        <v>21</v>
      </c>
      <c r="C793" s="17">
        <v>43135</v>
      </c>
      <c r="D793" s="16" t="s">
        <v>55</v>
      </c>
      <c r="E793" s="16">
        <v>10</v>
      </c>
      <c r="F793" s="16">
        <v>71.86</v>
      </c>
      <c r="G793" s="16">
        <v>0.1</v>
      </c>
      <c r="H793" s="16" t="s">
        <v>31</v>
      </c>
      <c r="I793" s="16">
        <v>-35.520000000000003</v>
      </c>
      <c r="J793" s="16">
        <v>6.68</v>
      </c>
      <c r="K793" s="16">
        <v>6.93</v>
      </c>
      <c r="L793" s="16" t="s">
        <v>185</v>
      </c>
      <c r="M793" s="16" t="s">
        <v>25</v>
      </c>
      <c r="N793" s="16" t="s">
        <v>26</v>
      </c>
      <c r="O793" s="16" t="s">
        <v>27</v>
      </c>
      <c r="P793" s="16" t="s">
        <v>42</v>
      </c>
      <c r="Q793" s="16" t="s">
        <v>40</v>
      </c>
      <c r="R793" s="17">
        <v>43138</v>
      </c>
      <c r="S793" s="18">
        <f>SUM(F793/$A$907)</f>
        <v>4.118764224816191E-5</v>
      </c>
      <c r="T793" s="1" t="str">
        <f>IF(Table1[[#This Row],[Returns]]="Y","Quality Checked","")</f>
        <v/>
      </c>
      <c r="U793" t="str">
        <f>VLOOKUP(Table1[[#This Row],[% Sales]],$B$914:$C$918,2)</f>
        <v>Low Impact</v>
      </c>
    </row>
    <row r="794" spans="1:21" x14ac:dyDescent="0.2">
      <c r="A794" s="15">
        <v>39846</v>
      </c>
      <c r="B794" s="16" t="s">
        <v>21</v>
      </c>
      <c r="C794" s="17">
        <v>43158</v>
      </c>
      <c r="D794" s="16" t="s">
        <v>52</v>
      </c>
      <c r="E794" s="16">
        <v>14</v>
      </c>
      <c r="F794" s="16">
        <v>71.47</v>
      </c>
      <c r="G794" s="16">
        <v>0.06</v>
      </c>
      <c r="H794" s="16" t="s">
        <v>31</v>
      </c>
      <c r="I794" s="16">
        <v>-62.73</v>
      </c>
      <c r="J794" s="16">
        <v>4.9800000000000004</v>
      </c>
      <c r="K794" s="16">
        <v>4.62</v>
      </c>
      <c r="L794" s="16" t="s">
        <v>292</v>
      </c>
      <c r="M794" s="16" t="s">
        <v>166</v>
      </c>
      <c r="N794" s="16" t="s">
        <v>26</v>
      </c>
      <c r="O794" s="16" t="s">
        <v>38</v>
      </c>
      <c r="P794" s="16" t="s">
        <v>89</v>
      </c>
      <c r="Q794" s="16" t="s">
        <v>34</v>
      </c>
      <c r="R794" s="17">
        <v>43165</v>
      </c>
      <c r="S794" s="18">
        <f>SUM(F794/$A$907)</f>
        <v>4.0964107869136261E-5</v>
      </c>
      <c r="T794" s="1" t="str">
        <f>IF(Table1[[#This Row],[Returns]]="Y","Quality Checked","")</f>
        <v/>
      </c>
      <c r="U794" t="str">
        <f>VLOOKUP(Table1[[#This Row],[% Sales]],$B$914:$C$918,2)</f>
        <v>Low Impact</v>
      </c>
    </row>
    <row r="795" spans="1:21" x14ac:dyDescent="0.2">
      <c r="A795" s="15">
        <v>23936</v>
      </c>
      <c r="B795" s="16" t="s">
        <v>21</v>
      </c>
      <c r="C795" s="17">
        <v>43451</v>
      </c>
      <c r="D795" s="16" t="s">
        <v>55</v>
      </c>
      <c r="E795" s="16">
        <v>27</v>
      </c>
      <c r="F795" s="16">
        <v>71.39</v>
      </c>
      <c r="G795" s="16">
        <v>0.09</v>
      </c>
      <c r="H795" s="16" t="s">
        <v>31</v>
      </c>
      <c r="I795" s="16">
        <v>-39.33</v>
      </c>
      <c r="J795" s="16">
        <v>2.6</v>
      </c>
      <c r="K795" s="16">
        <v>2.4</v>
      </c>
      <c r="L795" s="16" t="s">
        <v>319</v>
      </c>
      <c r="M795" s="16" t="s">
        <v>25</v>
      </c>
      <c r="N795" s="16" t="s">
        <v>37</v>
      </c>
      <c r="O795" s="16" t="s">
        <v>27</v>
      </c>
      <c r="P795" s="16" t="s">
        <v>28</v>
      </c>
      <c r="Q795" s="16" t="s">
        <v>29</v>
      </c>
      <c r="R795" s="17">
        <v>43453</v>
      </c>
      <c r="S795" s="18">
        <f>SUM(F795/$A$907)</f>
        <v>4.0918254663182283E-5</v>
      </c>
      <c r="T795" s="1" t="str">
        <f>IF(Table1[[#This Row],[Returns]]="Y","Quality Checked","")</f>
        <v/>
      </c>
      <c r="U795" t="str">
        <f>VLOOKUP(Table1[[#This Row],[% Sales]],$B$914:$C$918,2)</f>
        <v>Low Impact</v>
      </c>
    </row>
    <row r="796" spans="1:21" x14ac:dyDescent="0.2">
      <c r="A796" s="15">
        <v>35136</v>
      </c>
      <c r="B796" s="16" t="s">
        <v>21</v>
      </c>
      <c r="C796" s="17">
        <v>43381</v>
      </c>
      <c r="D796" s="16" t="s">
        <v>49</v>
      </c>
      <c r="E796" s="16">
        <v>23</v>
      </c>
      <c r="F796" s="16">
        <v>68.73</v>
      </c>
      <c r="G796" s="16">
        <v>7.0000000000000007E-2</v>
      </c>
      <c r="H796" s="16" t="s">
        <v>31</v>
      </c>
      <c r="I796" s="16">
        <v>17.170000000000002</v>
      </c>
      <c r="J796" s="16">
        <v>2.94</v>
      </c>
      <c r="K796" s="16">
        <v>0.81</v>
      </c>
      <c r="L796" s="16" t="s">
        <v>148</v>
      </c>
      <c r="M796" s="16" t="s">
        <v>25</v>
      </c>
      <c r="N796" s="16" t="s">
        <v>26</v>
      </c>
      <c r="O796" s="16" t="s">
        <v>27</v>
      </c>
      <c r="P796" s="16" t="s">
        <v>28</v>
      </c>
      <c r="Q796" s="16" t="s">
        <v>29</v>
      </c>
      <c r="R796" s="17">
        <v>43382</v>
      </c>
      <c r="S796" s="18">
        <f>SUM(F796/$A$907)</f>
        <v>3.9393635565212473E-5</v>
      </c>
      <c r="T796" s="1" t="str">
        <f>IF(Table1[[#This Row],[Returns]]="Y","Quality Checked","")</f>
        <v/>
      </c>
      <c r="U796" t="str">
        <f>VLOOKUP(Table1[[#This Row],[% Sales]],$B$914:$C$918,2)</f>
        <v>Low Impact</v>
      </c>
    </row>
    <row r="797" spans="1:21" x14ac:dyDescent="0.2">
      <c r="A797" s="15">
        <v>6211</v>
      </c>
      <c r="B797" s="16" t="s">
        <v>21</v>
      </c>
      <c r="C797" s="17">
        <v>43427</v>
      </c>
      <c r="D797" s="16" t="s">
        <v>49</v>
      </c>
      <c r="E797" s="16">
        <v>3</v>
      </c>
      <c r="F797" s="16">
        <v>68.64</v>
      </c>
      <c r="G797" s="16">
        <v>7.0000000000000007E-2</v>
      </c>
      <c r="H797" s="16" t="s">
        <v>31</v>
      </c>
      <c r="I797" s="16">
        <v>-38.93</v>
      </c>
      <c r="J797" s="16">
        <v>21.38</v>
      </c>
      <c r="K797" s="16">
        <v>8.99</v>
      </c>
      <c r="L797" s="16" t="s">
        <v>131</v>
      </c>
      <c r="M797" s="16" t="s">
        <v>25</v>
      </c>
      <c r="N797" s="16" t="s">
        <v>26</v>
      </c>
      <c r="O797" s="16" t="s">
        <v>27</v>
      </c>
      <c r="P797" s="16" t="s">
        <v>28</v>
      </c>
      <c r="Q797" s="16" t="s">
        <v>34</v>
      </c>
      <c r="R797" s="17">
        <v>43429</v>
      </c>
      <c r="S797" s="18">
        <f>SUM(F797/$A$907)</f>
        <v>3.9342050708514241E-5</v>
      </c>
      <c r="T797" s="1" t="str">
        <f>IF(Table1[[#This Row],[Returns]]="Y","Quality Checked","")</f>
        <v/>
      </c>
      <c r="U797" t="str">
        <f>VLOOKUP(Table1[[#This Row],[% Sales]],$B$914:$C$918,2)</f>
        <v>Low Impact</v>
      </c>
    </row>
    <row r="798" spans="1:21" x14ac:dyDescent="0.2">
      <c r="A798" s="15">
        <v>5509</v>
      </c>
      <c r="B798" s="16" t="s">
        <v>21</v>
      </c>
      <c r="C798" s="17">
        <v>43197</v>
      </c>
      <c r="D798" s="16" t="s">
        <v>52</v>
      </c>
      <c r="E798" s="16">
        <v>11</v>
      </c>
      <c r="F798" s="16">
        <v>68.459999999999994</v>
      </c>
      <c r="G798" s="16">
        <v>0.02</v>
      </c>
      <c r="H798" s="16" t="s">
        <v>31</v>
      </c>
      <c r="I798" s="16">
        <v>-22.48</v>
      </c>
      <c r="J798" s="16">
        <v>5.58</v>
      </c>
      <c r="K798" s="16">
        <v>5.3</v>
      </c>
      <c r="L798" s="16" t="s">
        <v>121</v>
      </c>
      <c r="M798" s="16" t="s">
        <v>25</v>
      </c>
      <c r="N798" s="16" t="s">
        <v>37</v>
      </c>
      <c r="O798" s="16" t="s">
        <v>27</v>
      </c>
      <c r="P798" s="16" t="s">
        <v>51</v>
      </c>
      <c r="Q798" s="16" t="s">
        <v>40</v>
      </c>
      <c r="R798" s="17">
        <v>43202</v>
      </c>
      <c r="S798" s="18">
        <f>SUM(F798/$A$907)</f>
        <v>3.9238880995117786E-5</v>
      </c>
      <c r="T798" s="1" t="str">
        <f>IF(Table1[[#This Row],[Returns]]="Y","Quality Checked","")</f>
        <v/>
      </c>
      <c r="U798" t="str">
        <f>VLOOKUP(Table1[[#This Row],[% Sales]],$B$914:$C$918,2)</f>
        <v>Low Impact</v>
      </c>
    </row>
    <row r="799" spans="1:21" x14ac:dyDescent="0.2">
      <c r="A799" s="15">
        <v>6211</v>
      </c>
      <c r="B799" s="16" t="s">
        <v>21</v>
      </c>
      <c r="C799" s="17">
        <v>43427</v>
      </c>
      <c r="D799" s="16" t="s">
        <v>49</v>
      </c>
      <c r="E799" s="16">
        <v>28</v>
      </c>
      <c r="F799" s="16">
        <v>67.72</v>
      </c>
      <c r="G799" s="16">
        <v>0.01</v>
      </c>
      <c r="H799" s="16" t="s">
        <v>31</v>
      </c>
      <c r="I799" s="16">
        <v>-142.66999999999999</v>
      </c>
      <c r="J799" s="16">
        <v>2.16</v>
      </c>
      <c r="K799" s="16">
        <v>6.05</v>
      </c>
      <c r="L799" s="16" t="s">
        <v>131</v>
      </c>
      <c r="M799" s="16" t="s">
        <v>25</v>
      </c>
      <c r="N799" s="16" t="s">
        <v>26</v>
      </c>
      <c r="O799" s="16" t="s">
        <v>27</v>
      </c>
      <c r="P799" s="16" t="s">
        <v>48</v>
      </c>
      <c r="Q799" s="16" t="s">
        <v>40</v>
      </c>
      <c r="R799" s="17">
        <v>43429</v>
      </c>
      <c r="S799" s="18">
        <f>SUM(F799/$A$907)</f>
        <v>3.8814738840043479E-5</v>
      </c>
      <c r="T799" s="1" t="str">
        <f>IF(Table1[[#This Row],[Returns]]="Y","Quality Checked","")</f>
        <v/>
      </c>
      <c r="U799" t="str">
        <f>VLOOKUP(Table1[[#This Row],[% Sales]],$B$914:$C$918,2)</f>
        <v>Low Impact</v>
      </c>
    </row>
    <row r="800" spans="1:21" x14ac:dyDescent="0.2">
      <c r="A800" s="15">
        <v>19047</v>
      </c>
      <c r="B800" s="16" t="s">
        <v>21</v>
      </c>
      <c r="C800" s="17">
        <v>43128</v>
      </c>
      <c r="D800" s="16" t="s">
        <v>35</v>
      </c>
      <c r="E800" s="16">
        <v>1</v>
      </c>
      <c r="F800" s="16">
        <v>67.489999999999995</v>
      </c>
      <c r="G800" s="16">
        <v>0.06</v>
      </c>
      <c r="H800" s="16" t="s">
        <v>31</v>
      </c>
      <c r="I800" s="16">
        <v>-22.82</v>
      </c>
      <c r="J800" s="16">
        <v>55.48</v>
      </c>
      <c r="K800" s="16">
        <v>14.3</v>
      </c>
      <c r="L800" s="16" t="s">
        <v>272</v>
      </c>
      <c r="M800" s="16" t="s">
        <v>25</v>
      </c>
      <c r="N800" s="16" t="s">
        <v>26</v>
      </c>
      <c r="O800" s="16" t="s">
        <v>27</v>
      </c>
      <c r="P800" s="16" t="s">
        <v>42</v>
      </c>
      <c r="Q800" s="16" t="s">
        <v>40</v>
      </c>
      <c r="R800" s="17">
        <v>43129</v>
      </c>
      <c r="S800" s="18">
        <f>SUM(F800/$A$907)</f>
        <v>3.8682910872925785E-5</v>
      </c>
      <c r="T800" s="1" t="str">
        <f>IF(Table1[[#This Row],[Returns]]="Y","Quality Checked","")</f>
        <v/>
      </c>
      <c r="U800" t="str">
        <f>VLOOKUP(Table1[[#This Row],[% Sales]],$B$914:$C$918,2)</f>
        <v>Low Impact</v>
      </c>
    </row>
    <row r="801" spans="1:21" x14ac:dyDescent="0.2">
      <c r="A801" s="15">
        <v>23971</v>
      </c>
      <c r="B801" s="16" t="s">
        <v>21</v>
      </c>
      <c r="C801" s="17">
        <v>43425</v>
      </c>
      <c r="D801" s="16" t="s">
        <v>49</v>
      </c>
      <c r="E801" s="16">
        <v>5</v>
      </c>
      <c r="F801" s="16">
        <v>66.63</v>
      </c>
      <c r="G801" s="16">
        <v>0</v>
      </c>
      <c r="H801" s="16" t="s">
        <v>31</v>
      </c>
      <c r="I801" s="16">
        <v>-16.920000000000002</v>
      </c>
      <c r="J801" s="16">
        <v>11.97</v>
      </c>
      <c r="K801" s="16">
        <v>4.9800000000000004</v>
      </c>
      <c r="L801" s="16" t="s">
        <v>278</v>
      </c>
      <c r="M801" s="16" t="s">
        <v>54</v>
      </c>
      <c r="N801" s="16" t="s">
        <v>37</v>
      </c>
      <c r="O801" s="16" t="s">
        <v>27</v>
      </c>
      <c r="P801" s="16" t="s">
        <v>46</v>
      </c>
      <c r="Q801" s="16" t="s">
        <v>40</v>
      </c>
      <c r="R801" s="17">
        <v>43428</v>
      </c>
      <c r="S801" s="18">
        <f>SUM(F801/$A$907)</f>
        <v>3.8189988908920507E-5</v>
      </c>
      <c r="T801" s="1" t="str">
        <f>IF(Table1[[#This Row],[Returns]]="Y","Quality Checked","")</f>
        <v/>
      </c>
      <c r="U801" t="str">
        <f>VLOOKUP(Table1[[#This Row],[% Sales]],$B$914:$C$918,2)</f>
        <v>Low Impact</v>
      </c>
    </row>
    <row r="802" spans="1:21" x14ac:dyDescent="0.2">
      <c r="A802" s="15">
        <v>6020</v>
      </c>
      <c r="B802" s="16" t="s">
        <v>21</v>
      </c>
      <c r="C802" s="17">
        <v>43364</v>
      </c>
      <c r="D802" s="16" t="s">
        <v>55</v>
      </c>
      <c r="E802" s="16">
        <v>23</v>
      </c>
      <c r="F802" s="16">
        <v>66.09</v>
      </c>
      <c r="G802" s="16">
        <v>0.09</v>
      </c>
      <c r="H802" s="16" t="s">
        <v>31</v>
      </c>
      <c r="I802" s="16">
        <v>13.71</v>
      </c>
      <c r="J802" s="16">
        <v>2.88</v>
      </c>
      <c r="K802" s="16">
        <v>0.99</v>
      </c>
      <c r="L802" s="16" t="s">
        <v>128</v>
      </c>
      <c r="M802" s="16" t="s">
        <v>25</v>
      </c>
      <c r="N802" s="16" t="s">
        <v>26</v>
      </c>
      <c r="O802" s="16" t="s">
        <v>27</v>
      </c>
      <c r="P802" s="16" t="s">
        <v>61</v>
      </c>
      <c r="Q802" s="16" t="s">
        <v>40</v>
      </c>
      <c r="R802" s="17">
        <v>43366</v>
      </c>
      <c r="S802" s="18">
        <f>SUM(F802/$A$907)</f>
        <v>3.7880479768731155E-5</v>
      </c>
      <c r="T802" s="1" t="str">
        <f>IF(Table1[[#This Row],[Returns]]="Y","Quality Checked","")</f>
        <v/>
      </c>
      <c r="U802" t="str">
        <f>VLOOKUP(Table1[[#This Row],[% Sales]],$B$914:$C$918,2)</f>
        <v>Low Impact</v>
      </c>
    </row>
    <row r="803" spans="1:21" x14ac:dyDescent="0.2">
      <c r="A803" s="15">
        <v>10305</v>
      </c>
      <c r="B803" s="16" t="s">
        <v>21</v>
      </c>
      <c r="C803" s="17">
        <v>43288</v>
      </c>
      <c r="D803" s="16" t="s">
        <v>52</v>
      </c>
      <c r="E803" s="16">
        <v>12</v>
      </c>
      <c r="F803" s="16">
        <v>65.89</v>
      </c>
      <c r="G803" s="16">
        <v>0.03</v>
      </c>
      <c r="H803" s="16" t="s">
        <v>31</v>
      </c>
      <c r="I803" s="16">
        <v>20.6</v>
      </c>
      <c r="J803" s="16">
        <v>5.08</v>
      </c>
      <c r="K803" s="16">
        <v>2.0299999999999998</v>
      </c>
      <c r="L803" s="16" t="s">
        <v>161</v>
      </c>
      <c r="M803" s="16" t="s">
        <v>25</v>
      </c>
      <c r="N803" s="16" t="s">
        <v>37</v>
      </c>
      <c r="O803" s="16" t="s">
        <v>32</v>
      </c>
      <c r="P803" s="16" t="s">
        <v>33</v>
      </c>
      <c r="Q803" s="16" t="s">
        <v>29</v>
      </c>
      <c r="R803" s="17">
        <v>43293</v>
      </c>
      <c r="S803" s="18">
        <f>SUM(F803/$A$907)</f>
        <v>3.77658467538462E-5</v>
      </c>
      <c r="T803" s="1" t="str">
        <f>IF(Table1[[#This Row],[Returns]]="Y","Quality Checked","")</f>
        <v/>
      </c>
      <c r="U803" t="str">
        <f>VLOOKUP(Table1[[#This Row],[% Sales]],$B$914:$C$918,2)</f>
        <v>Low Impact</v>
      </c>
    </row>
    <row r="804" spans="1:21" x14ac:dyDescent="0.2">
      <c r="A804" s="15">
        <v>837</v>
      </c>
      <c r="B804" s="16" t="s">
        <v>21</v>
      </c>
      <c r="C804" s="17">
        <v>43265</v>
      </c>
      <c r="D804" s="16" t="s">
        <v>22</v>
      </c>
      <c r="E804" s="16">
        <v>11</v>
      </c>
      <c r="F804" s="16">
        <v>65.7</v>
      </c>
      <c r="G804" s="16">
        <v>0.01</v>
      </c>
      <c r="H804" s="16" t="s">
        <v>31</v>
      </c>
      <c r="I804" s="16">
        <v>13.41</v>
      </c>
      <c r="J804" s="16">
        <v>5.84</v>
      </c>
      <c r="K804" s="16">
        <v>0.83</v>
      </c>
      <c r="L804" s="16" t="s">
        <v>68</v>
      </c>
      <c r="M804" s="16" t="s">
        <v>54</v>
      </c>
      <c r="N804" s="16" t="s">
        <v>26</v>
      </c>
      <c r="O804" s="16" t="s">
        <v>27</v>
      </c>
      <c r="P804" s="16" t="s">
        <v>28</v>
      </c>
      <c r="Q804" s="16" t="s">
        <v>29</v>
      </c>
      <c r="R804" s="17">
        <v>43267</v>
      </c>
      <c r="S804" s="18">
        <f>SUM(F804/$A$907)</f>
        <v>3.7656945389705505E-5</v>
      </c>
      <c r="T804" s="1" t="str">
        <f>IF(Table1[[#This Row],[Returns]]="Y","Quality Checked","")</f>
        <v/>
      </c>
      <c r="U804" t="str">
        <f>VLOOKUP(Table1[[#This Row],[% Sales]],$B$914:$C$918,2)</f>
        <v>Low Impact</v>
      </c>
    </row>
    <row r="805" spans="1:21" x14ac:dyDescent="0.2">
      <c r="A805" s="15">
        <v>18049</v>
      </c>
      <c r="B805" s="16" t="s">
        <v>21</v>
      </c>
      <c r="C805" s="17">
        <v>43325</v>
      </c>
      <c r="D805" s="16" t="s">
        <v>55</v>
      </c>
      <c r="E805" s="16">
        <v>10</v>
      </c>
      <c r="F805" s="16">
        <v>65.52</v>
      </c>
      <c r="G805" s="16">
        <v>7.0000000000000007E-2</v>
      </c>
      <c r="H805" s="16" t="s">
        <v>31</v>
      </c>
      <c r="I805" s="16">
        <v>-22.57</v>
      </c>
      <c r="J805" s="16">
        <v>5.98</v>
      </c>
      <c r="K805" s="16">
        <v>5.46</v>
      </c>
      <c r="L805" s="16" t="s">
        <v>260</v>
      </c>
      <c r="M805" s="16" t="s">
        <v>25</v>
      </c>
      <c r="N805" s="16" t="s">
        <v>26</v>
      </c>
      <c r="O805" s="16" t="s">
        <v>27</v>
      </c>
      <c r="P805" s="16" t="s">
        <v>42</v>
      </c>
      <c r="Q805" s="16" t="s">
        <v>40</v>
      </c>
      <c r="R805" s="17">
        <v>43327</v>
      </c>
      <c r="S805" s="18">
        <f>SUM(F805/$A$907)</f>
        <v>3.755377567630905E-5</v>
      </c>
      <c r="T805" s="1" t="str">
        <f>IF(Table1[[#This Row],[Returns]]="Y","Quality Checked","")</f>
        <v/>
      </c>
      <c r="U805" t="str">
        <f>VLOOKUP(Table1[[#This Row],[% Sales]],$B$914:$C$918,2)</f>
        <v>Low Impact</v>
      </c>
    </row>
    <row r="806" spans="1:21" x14ac:dyDescent="0.2">
      <c r="A806" s="15">
        <v>10886</v>
      </c>
      <c r="B806" s="16" t="s">
        <v>21</v>
      </c>
      <c r="C806" s="17">
        <v>43335</v>
      </c>
      <c r="D806" s="16" t="s">
        <v>49</v>
      </c>
      <c r="E806" s="16">
        <v>36</v>
      </c>
      <c r="F806" s="16">
        <v>65.42</v>
      </c>
      <c r="G806" s="16">
        <v>0.04</v>
      </c>
      <c r="H806" s="16" t="s">
        <v>31</v>
      </c>
      <c r="I806" s="16">
        <v>-112.92</v>
      </c>
      <c r="J806" s="16">
        <v>1.74</v>
      </c>
      <c r="K806" s="16">
        <v>4.08</v>
      </c>
      <c r="L806" s="16" t="s">
        <v>87</v>
      </c>
      <c r="M806" s="16" t="s">
        <v>63</v>
      </c>
      <c r="N806" s="16" t="s">
        <v>26</v>
      </c>
      <c r="O806" s="16" t="s">
        <v>32</v>
      </c>
      <c r="P806" s="16" t="s">
        <v>33</v>
      </c>
      <c r="Q806" s="16" t="s">
        <v>34</v>
      </c>
      <c r="R806" s="17">
        <v>43337</v>
      </c>
      <c r="S806" s="18">
        <f>SUM(F806/$A$907)</f>
        <v>3.7496459168866572E-5</v>
      </c>
      <c r="T806" s="1" t="str">
        <f>IF(Table1[[#This Row],[Returns]]="Y","Quality Checked","")</f>
        <v/>
      </c>
      <c r="U806" t="str">
        <f>VLOOKUP(Table1[[#This Row],[% Sales]],$B$914:$C$918,2)</f>
        <v>Low Impact</v>
      </c>
    </row>
    <row r="807" spans="1:21" x14ac:dyDescent="0.2">
      <c r="A807" s="15">
        <v>21635</v>
      </c>
      <c r="B807" s="16" t="s">
        <v>21</v>
      </c>
      <c r="C807" s="17">
        <v>43436</v>
      </c>
      <c r="D807" s="16" t="s">
        <v>52</v>
      </c>
      <c r="E807" s="16">
        <v>2</v>
      </c>
      <c r="F807" s="16">
        <v>65.31</v>
      </c>
      <c r="G807" s="16">
        <v>0</v>
      </c>
      <c r="H807" s="16" t="s">
        <v>31</v>
      </c>
      <c r="I807" s="16">
        <v>-34.42</v>
      </c>
      <c r="J807" s="16">
        <v>24.92</v>
      </c>
      <c r="K807" s="16">
        <v>12.98</v>
      </c>
      <c r="L807" s="16" t="s">
        <v>196</v>
      </c>
      <c r="M807" s="16" t="s">
        <v>25</v>
      </c>
      <c r="N807" s="16" t="s">
        <v>64</v>
      </c>
      <c r="O807" s="16" t="s">
        <v>27</v>
      </c>
      <c r="P807" s="16" t="s">
        <v>48</v>
      </c>
      <c r="Q807" s="16" t="s">
        <v>40</v>
      </c>
      <c r="R807" s="17">
        <v>43436</v>
      </c>
      <c r="S807" s="18">
        <f>SUM(F807/$A$907)</f>
        <v>3.7433411010679855E-5</v>
      </c>
      <c r="T807" s="1" t="str">
        <f>IF(Table1[[#This Row],[Returns]]="Y","Quality Checked","")</f>
        <v/>
      </c>
      <c r="U807" t="str">
        <f>VLOOKUP(Table1[[#This Row],[% Sales]],$B$914:$C$918,2)</f>
        <v>Low Impact</v>
      </c>
    </row>
    <row r="808" spans="1:21" x14ac:dyDescent="0.2">
      <c r="A808" s="15">
        <v>14114</v>
      </c>
      <c r="B808" s="16" t="s">
        <v>21</v>
      </c>
      <c r="C808" s="17">
        <v>43196</v>
      </c>
      <c r="D808" s="16" t="s">
        <v>49</v>
      </c>
      <c r="E808" s="16">
        <v>29</v>
      </c>
      <c r="F808" s="16">
        <v>65.16</v>
      </c>
      <c r="G808" s="16">
        <v>0.03</v>
      </c>
      <c r="H808" s="16" t="s">
        <v>31</v>
      </c>
      <c r="I808" s="16">
        <v>-7.04</v>
      </c>
      <c r="J808" s="16">
        <v>2.1800000000000002</v>
      </c>
      <c r="K808" s="16">
        <v>1.38</v>
      </c>
      <c r="L808" s="16" t="s">
        <v>90</v>
      </c>
      <c r="M808" s="16" t="s">
        <v>63</v>
      </c>
      <c r="N808" s="16" t="s">
        <v>45</v>
      </c>
      <c r="O808" s="16" t="s">
        <v>27</v>
      </c>
      <c r="P808" s="16" t="s">
        <v>72</v>
      </c>
      <c r="Q808" s="16" t="s">
        <v>29</v>
      </c>
      <c r="R808" s="17">
        <v>43196</v>
      </c>
      <c r="S808" s="18">
        <f>SUM(F808/$A$907)</f>
        <v>3.7347436249516139E-5</v>
      </c>
      <c r="T808" s="1" t="str">
        <f>IF(Table1[[#This Row],[Returns]]="Y","Quality Checked","")</f>
        <v/>
      </c>
      <c r="U808" t="str">
        <f>VLOOKUP(Table1[[#This Row],[% Sales]],$B$914:$C$918,2)</f>
        <v>Low Impact</v>
      </c>
    </row>
    <row r="809" spans="1:21" x14ac:dyDescent="0.2">
      <c r="A809" s="15">
        <v>30759</v>
      </c>
      <c r="B809" s="16" t="s">
        <v>21</v>
      </c>
      <c r="C809" s="17">
        <v>43228</v>
      </c>
      <c r="D809" s="16" t="s">
        <v>22</v>
      </c>
      <c r="E809" s="16">
        <v>2</v>
      </c>
      <c r="F809" s="16">
        <v>64.790000000000006</v>
      </c>
      <c r="G809" s="16">
        <v>0.03</v>
      </c>
      <c r="H809" s="16" t="s">
        <v>31</v>
      </c>
      <c r="I809" s="16">
        <v>-41.32</v>
      </c>
      <c r="J809" s="16">
        <v>29.34</v>
      </c>
      <c r="K809" s="16">
        <v>7.87</v>
      </c>
      <c r="L809" s="16" t="s">
        <v>105</v>
      </c>
      <c r="M809" s="16" t="s">
        <v>25</v>
      </c>
      <c r="N809" s="16" t="s">
        <v>26</v>
      </c>
      <c r="O809" s="16" t="s">
        <v>32</v>
      </c>
      <c r="P809" s="16" t="s">
        <v>33</v>
      </c>
      <c r="Q809" s="16" t="s">
        <v>40</v>
      </c>
      <c r="R809" s="17">
        <v>43230</v>
      </c>
      <c r="S809" s="18">
        <f>SUM(F809/$A$907)</f>
        <v>3.7135365171978989E-5</v>
      </c>
      <c r="T809" s="1" t="str">
        <f>IF(Table1[[#This Row],[Returns]]="Y","Quality Checked","")</f>
        <v/>
      </c>
      <c r="U809" t="str">
        <f>VLOOKUP(Table1[[#This Row],[% Sales]],$B$914:$C$918,2)</f>
        <v>Low Impact</v>
      </c>
    </row>
    <row r="810" spans="1:21" x14ac:dyDescent="0.2">
      <c r="A810" s="15">
        <v>38341</v>
      </c>
      <c r="B810" s="16" t="s">
        <v>21</v>
      </c>
      <c r="C810" s="17">
        <v>43238</v>
      </c>
      <c r="D810" s="16" t="s">
        <v>55</v>
      </c>
      <c r="E810" s="16">
        <v>5</v>
      </c>
      <c r="F810" s="16">
        <v>64.25</v>
      </c>
      <c r="G810" s="16">
        <v>7.0000000000000007E-2</v>
      </c>
      <c r="H810" s="16" t="s">
        <v>31</v>
      </c>
      <c r="I810" s="16">
        <v>-7.94</v>
      </c>
      <c r="J810" s="16">
        <v>12.28</v>
      </c>
      <c r="K810" s="16">
        <v>4.8600000000000003</v>
      </c>
      <c r="L810" s="16" t="s">
        <v>279</v>
      </c>
      <c r="M810" s="16" t="s">
        <v>63</v>
      </c>
      <c r="N810" s="16" t="s">
        <v>26</v>
      </c>
      <c r="O810" s="16" t="s">
        <v>27</v>
      </c>
      <c r="P810" s="16" t="s">
        <v>42</v>
      </c>
      <c r="Q810" s="16" t="s">
        <v>40</v>
      </c>
      <c r="R810" s="17">
        <v>43240</v>
      </c>
      <c r="S810" s="18">
        <f>SUM(F810/$A$907)</f>
        <v>3.682585603178963E-5</v>
      </c>
      <c r="T810" s="1" t="str">
        <f>IF(Table1[[#This Row],[Returns]]="Y","Quality Checked","")</f>
        <v/>
      </c>
      <c r="U810" t="str">
        <f>VLOOKUP(Table1[[#This Row],[% Sales]],$B$914:$C$918,2)</f>
        <v>Low Impact</v>
      </c>
    </row>
    <row r="811" spans="1:21" x14ac:dyDescent="0.2">
      <c r="A811" s="15">
        <v>31715</v>
      </c>
      <c r="B811" s="16" t="s">
        <v>21</v>
      </c>
      <c r="C811" s="17">
        <v>43109</v>
      </c>
      <c r="D811" s="16" t="s">
        <v>22</v>
      </c>
      <c r="E811" s="16">
        <v>24</v>
      </c>
      <c r="F811" s="16">
        <v>64.11</v>
      </c>
      <c r="G811" s="16">
        <v>0.09</v>
      </c>
      <c r="H811" s="16" t="s">
        <v>31</v>
      </c>
      <c r="I811" s="16">
        <v>-4.09</v>
      </c>
      <c r="J811" s="16">
        <v>2.78</v>
      </c>
      <c r="K811" s="16">
        <v>0.97</v>
      </c>
      <c r="L811" s="16" t="s">
        <v>362</v>
      </c>
      <c r="M811" s="16" t="s">
        <v>63</v>
      </c>
      <c r="N811" s="16" t="s">
        <v>45</v>
      </c>
      <c r="O811" s="16" t="s">
        <v>27</v>
      </c>
      <c r="P811" s="16" t="s">
        <v>28</v>
      </c>
      <c r="Q811" s="16" t="s">
        <v>29</v>
      </c>
      <c r="R811" s="17">
        <v>43111</v>
      </c>
      <c r="S811" s="18">
        <f>SUM(F811/$A$907)</f>
        <v>3.674561292137016E-5</v>
      </c>
      <c r="T811" s="1" t="str">
        <f>IF(Table1[[#This Row],[Returns]]="Y","Quality Checked","")</f>
        <v/>
      </c>
      <c r="U811" t="str">
        <f>VLOOKUP(Table1[[#This Row],[% Sales]],$B$914:$C$918,2)</f>
        <v>Low Impact</v>
      </c>
    </row>
    <row r="812" spans="1:21" x14ac:dyDescent="0.2">
      <c r="A812" s="15">
        <v>9923</v>
      </c>
      <c r="B812" s="16" t="s">
        <v>30</v>
      </c>
      <c r="C812" s="17">
        <v>43378</v>
      </c>
      <c r="D812" s="16" t="s">
        <v>35</v>
      </c>
      <c r="E812" s="16">
        <v>27</v>
      </c>
      <c r="F812" s="16">
        <v>63.71</v>
      </c>
      <c r="G812" s="16">
        <v>0.01</v>
      </c>
      <c r="H812" s="16" t="s">
        <v>31</v>
      </c>
      <c r="I812" s="16">
        <v>-96.03</v>
      </c>
      <c r="J812" s="16">
        <v>2.08</v>
      </c>
      <c r="K812" s="16">
        <v>5.33</v>
      </c>
      <c r="L812" s="16" t="s">
        <v>173</v>
      </c>
      <c r="M812" s="16" t="s">
        <v>63</v>
      </c>
      <c r="N812" s="16" t="s">
        <v>26</v>
      </c>
      <c r="O812" s="16" t="s">
        <v>32</v>
      </c>
      <c r="P812" s="16" t="s">
        <v>33</v>
      </c>
      <c r="Q812" s="16" t="s">
        <v>40</v>
      </c>
      <c r="R812" s="17">
        <v>43378</v>
      </c>
      <c r="S812" s="18">
        <f>SUM(F812/$A$907)</f>
        <v>3.6516346891600271E-5</v>
      </c>
      <c r="T812" s="1" t="str">
        <f>IF(Table1[[#This Row],[Returns]]="Y","Quality Checked","")</f>
        <v>Quality Checked</v>
      </c>
      <c r="U812" t="str">
        <f>VLOOKUP(Table1[[#This Row],[% Sales]],$B$914:$C$918,2)</f>
        <v>Low Impact</v>
      </c>
    </row>
    <row r="813" spans="1:21" x14ac:dyDescent="0.2">
      <c r="A813" s="15">
        <v>12903</v>
      </c>
      <c r="B813" s="16" t="s">
        <v>30</v>
      </c>
      <c r="C813" s="17">
        <v>43368</v>
      </c>
      <c r="D813" s="16" t="s">
        <v>49</v>
      </c>
      <c r="E813" s="16">
        <v>2</v>
      </c>
      <c r="F813" s="16">
        <v>63.427</v>
      </c>
      <c r="G813" s="16">
        <v>7.0000000000000007E-2</v>
      </c>
      <c r="H813" s="16" t="s">
        <v>31</v>
      </c>
      <c r="I813" s="16">
        <v>-191.79</v>
      </c>
      <c r="J813" s="16">
        <v>35.99</v>
      </c>
      <c r="K813" s="16">
        <v>5</v>
      </c>
      <c r="L813" s="16" t="s">
        <v>211</v>
      </c>
      <c r="M813" s="16" t="s">
        <v>25</v>
      </c>
      <c r="N813" s="16" t="s">
        <v>64</v>
      </c>
      <c r="O813" s="16" t="s">
        <v>38</v>
      </c>
      <c r="P813" s="16" t="s">
        <v>39</v>
      </c>
      <c r="Q813" s="16" t="s">
        <v>29</v>
      </c>
      <c r="R813" s="17">
        <v>43370</v>
      </c>
      <c r="S813" s="18">
        <f>SUM(F813/$A$907)</f>
        <v>3.6354141175538068E-5</v>
      </c>
      <c r="T813" s="1" t="str">
        <f>IF(Table1[[#This Row],[Returns]]="Y","Quality Checked","")</f>
        <v>Quality Checked</v>
      </c>
      <c r="U813" t="str">
        <f>VLOOKUP(Table1[[#This Row],[% Sales]],$B$914:$C$918,2)</f>
        <v>Low Impact</v>
      </c>
    </row>
    <row r="814" spans="1:21" x14ac:dyDescent="0.2">
      <c r="A814" s="15">
        <v>8710</v>
      </c>
      <c r="B814" s="16" t="s">
        <v>21</v>
      </c>
      <c r="C814" s="17">
        <v>43104</v>
      </c>
      <c r="D814" s="16" t="s">
        <v>49</v>
      </c>
      <c r="E814" s="16">
        <v>17</v>
      </c>
      <c r="F814" s="16">
        <v>63.34</v>
      </c>
      <c r="G814" s="16">
        <v>0.03</v>
      </c>
      <c r="H814" s="16" t="s">
        <v>31</v>
      </c>
      <c r="I814" s="16">
        <v>-76.02</v>
      </c>
      <c r="J814" s="16">
        <v>3.36</v>
      </c>
      <c r="K814" s="16">
        <v>6.27</v>
      </c>
      <c r="L814" s="16" t="s">
        <v>157</v>
      </c>
      <c r="M814" s="16" t="s">
        <v>54</v>
      </c>
      <c r="N814" s="16" t="s">
        <v>26</v>
      </c>
      <c r="O814" s="16" t="s">
        <v>27</v>
      </c>
      <c r="P814" s="16" t="s">
        <v>48</v>
      </c>
      <c r="Q814" s="16" t="s">
        <v>40</v>
      </c>
      <c r="R814" s="17">
        <v>43105</v>
      </c>
      <c r="S814" s="18">
        <f>SUM(F814/$A$907)</f>
        <v>3.6304275814063114E-5</v>
      </c>
      <c r="T814" s="1" t="str">
        <f>IF(Table1[[#This Row],[Returns]]="Y","Quality Checked","")</f>
        <v/>
      </c>
      <c r="U814" t="str">
        <f>VLOOKUP(Table1[[#This Row],[% Sales]],$B$914:$C$918,2)</f>
        <v>Low Impact</v>
      </c>
    </row>
    <row r="815" spans="1:21" x14ac:dyDescent="0.2">
      <c r="A815" s="15">
        <v>14596</v>
      </c>
      <c r="B815" s="16" t="s">
        <v>21</v>
      </c>
      <c r="C815" s="17">
        <v>43110</v>
      </c>
      <c r="D815" s="16" t="s">
        <v>49</v>
      </c>
      <c r="E815" s="16">
        <v>19</v>
      </c>
      <c r="F815" s="16">
        <v>63.14</v>
      </c>
      <c r="G815" s="16">
        <v>0.06</v>
      </c>
      <c r="H815" s="16" t="s">
        <v>31</v>
      </c>
      <c r="I815" s="16">
        <v>-53.75</v>
      </c>
      <c r="J815" s="16">
        <v>3.28</v>
      </c>
      <c r="K815" s="16">
        <v>3.97</v>
      </c>
      <c r="L815" s="16" t="s">
        <v>187</v>
      </c>
      <c r="M815" s="16" t="s">
        <v>54</v>
      </c>
      <c r="N815" s="16" t="s">
        <v>26</v>
      </c>
      <c r="O815" s="16" t="s">
        <v>27</v>
      </c>
      <c r="P815" s="16" t="s">
        <v>28</v>
      </c>
      <c r="Q815" s="16" t="s">
        <v>29</v>
      </c>
      <c r="R815" s="17">
        <v>43111</v>
      </c>
      <c r="S815" s="18">
        <f>SUM(F815/$A$907)</f>
        <v>3.6189642799178166E-5</v>
      </c>
      <c r="T815" s="1" t="str">
        <f>IF(Table1[[#This Row],[Returns]]="Y","Quality Checked","")</f>
        <v/>
      </c>
      <c r="U815" t="str">
        <f>VLOOKUP(Table1[[#This Row],[% Sales]],$B$914:$C$918,2)</f>
        <v>Low Impact</v>
      </c>
    </row>
    <row r="816" spans="1:21" x14ac:dyDescent="0.2">
      <c r="A816" s="15">
        <v>34498</v>
      </c>
      <c r="B816" s="16" t="s">
        <v>21</v>
      </c>
      <c r="C816" s="17">
        <v>43146</v>
      </c>
      <c r="D816" s="16" t="s">
        <v>52</v>
      </c>
      <c r="E816" s="16">
        <v>3</v>
      </c>
      <c r="F816" s="16">
        <v>62.89</v>
      </c>
      <c r="G816" s="16">
        <v>0.09</v>
      </c>
      <c r="H816" s="16" t="s">
        <v>31</v>
      </c>
      <c r="I816" s="16">
        <v>-23.2</v>
      </c>
      <c r="J816" s="16">
        <v>18.97</v>
      </c>
      <c r="K816" s="16">
        <v>9.0299999999999994</v>
      </c>
      <c r="L816" s="16" t="s">
        <v>373</v>
      </c>
      <c r="M816" s="16" t="s">
        <v>25</v>
      </c>
      <c r="N816" s="16" t="s">
        <v>45</v>
      </c>
      <c r="O816" s="16" t="s">
        <v>27</v>
      </c>
      <c r="P816" s="16" t="s">
        <v>42</v>
      </c>
      <c r="Q816" s="16" t="s">
        <v>40</v>
      </c>
      <c r="R816" s="17">
        <v>43151</v>
      </c>
      <c r="S816" s="18">
        <f>SUM(F816/$A$907)</f>
        <v>3.6046351530571979E-5</v>
      </c>
      <c r="T816" s="1" t="str">
        <f>IF(Table1[[#This Row],[Returns]]="Y","Quality Checked","")</f>
        <v/>
      </c>
      <c r="U816" t="str">
        <f>VLOOKUP(Table1[[#This Row],[% Sales]],$B$914:$C$918,2)</f>
        <v>Low Impact</v>
      </c>
    </row>
    <row r="817" spans="1:21" x14ac:dyDescent="0.2">
      <c r="A817" s="15">
        <v>38341</v>
      </c>
      <c r="B817" s="16" t="s">
        <v>21</v>
      </c>
      <c r="C817" s="17">
        <v>43238</v>
      </c>
      <c r="D817" s="16" t="s">
        <v>55</v>
      </c>
      <c r="E817" s="16">
        <v>15</v>
      </c>
      <c r="F817" s="16">
        <v>62.62</v>
      </c>
      <c r="G817" s="16">
        <v>0.05</v>
      </c>
      <c r="H817" s="16" t="s">
        <v>23</v>
      </c>
      <c r="I817" s="16">
        <v>-67.06</v>
      </c>
      <c r="J817" s="16">
        <v>3.36</v>
      </c>
      <c r="K817" s="16">
        <v>6.27</v>
      </c>
      <c r="L817" s="16" t="s">
        <v>279</v>
      </c>
      <c r="M817" s="16" t="s">
        <v>63</v>
      </c>
      <c r="N817" s="16" t="s">
        <v>26</v>
      </c>
      <c r="O817" s="16" t="s">
        <v>27</v>
      </c>
      <c r="P817" s="16" t="s">
        <v>48</v>
      </c>
      <c r="Q817" s="16" t="s">
        <v>40</v>
      </c>
      <c r="R817" s="17">
        <v>43239</v>
      </c>
      <c r="S817" s="18">
        <f>SUM(F817/$A$907)</f>
        <v>3.5891596960477299E-5</v>
      </c>
      <c r="T817" s="1" t="str">
        <f>IF(Table1[[#This Row],[Returns]]="Y","Quality Checked","")</f>
        <v/>
      </c>
      <c r="U817" t="str">
        <f>VLOOKUP(Table1[[#This Row],[% Sales]],$B$914:$C$918,2)</f>
        <v>Low Impact</v>
      </c>
    </row>
    <row r="818" spans="1:21" x14ac:dyDescent="0.2">
      <c r="A818" s="15">
        <v>30567</v>
      </c>
      <c r="B818" s="16" t="s">
        <v>21</v>
      </c>
      <c r="C818" s="17">
        <v>43114</v>
      </c>
      <c r="D818" s="16" t="s">
        <v>22</v>
      </c>
      <c r="E818" s="16">
        <v>14</v>
      </c>
      <c r="F818" s="16">
        <v>62.6</v>
      </c>
      <c r="G818" s="16">
        <v>0.02</v>
      </c>
      <c r="H818" s="16" t="s">
        <v>31</v>
      </c>
      <c r="I818" s="16">
        <v>7.32</v>
      </c>
      <c r="J818" s="16">
        <v>4.28</v>
      </c>
      <c r="K818" s="16">
        <v>0.94</v>
      </c>
      <c r="L818" s="16" t="s">
        <v>191</v>
      </c>
      <c r="M818" s="16" t="s">
        <v>25</v>
      </c>
      <c r="N818" s="16" t="s">
        <v>45</v>
      </c>
      <c r="O818" s="16" t="s">
        <v>27</v>
      </c>
      <c r="P818" s="16" t="s">
        <v>28</v>
      </c>
      <c r="Q818" s="16" t="s">
        <v>29</v>
      </c>
      <c r="R818" s="17">
        <v>43115</v>
      </c>
      <c r="S818" s="18">
        <f>SUM(F818/$A$907)</f>
        <v>3.5880133658988806E-5</v>
      </c>
      <c r="T818" s="1" t="str">
        <f>IF(Table1[[#This Row],[Returns]]="Y","Quality Checked","")</f>
        <v/>
      </c>
      <c r="U818" t="str">
        <f>VLOOKUP(Table1[[#This Row],[% Sales]],$B$914:$C$918,2)</f>
        <v>Low Impact</v>
      </c>
    </row>
    <row r="819" spans="1:21" x14ac:dyDescent="0.2">
      <c r="A819" s="15">
        <v>14274</v>
      </c>
      <c r="B819" s="16" t="s">
        <v>21</v>
      </c>
      <c r="C819" s="17">
        <v>43106</v>
      </c>
      <c r="D819" s="16" t="s">
        <v>22</v>
      </c>
      <c r="E819" s="16">
        <v>2</v>
      </c>
      <c r="F819" s="16">
        <v>61.718499999999999</v>
      </c>
      <c r="G819" s="16">
        <v>0.03</v>
      </c>
      <c r="H819" s="16" t="s">
        <v>31</v>
      </c>
      <c r="I819" s="16">
        <v>-164.04</v>
      </c>
      <c r="J819" s="16">
        <v>35.99</v>
      </c>
      <c r="K819" s="16">
        <v>1.1000000000000001</v>
      </c>
      <c r="L819" s="16" t="s">
        <v>227</v>
      </c>
      <c r="M819" s="16" t="s">
        <v>25</v>
      </c>
      <c r="N819" s="16" t="s">
        <v>64</v>
      </c>
      <c r="O819" s="16" t="s">
        <v>38</v>
      </c>
      <c r="P819" s="16" t="s">
        <v>39</v>
      </c>
      <c r="Q819" s="16" t="s">
        <v>40</v>
      </c>
      <c r="R819" s="17">
        <v>43107</v>
      </c>
      <c r="S819" s="18">
        <f>SUM(F819/$A$907)</f>
        <v>3.5374888645883391E-5</v>
      </c>
      <c r="T819" s="1" t="str">
        <f>IF(Table1[[#This Row],[Returns]]="Y","Quality Checked","")</f>
        <v/>
      </c>
      <c r="U819" t="str">
        <f>VLOOKUP(Table1[[#This Row],[% Sales]],$B$914:$C$918,2)</f>
        <v>Low Impact</v>
      </c>
    </row>
    <row r="820" spans="1:21" x14ac:dyDescent="0.2">
      <c r="A820" s="15">
        <v>38145</v>
      </c>
      <c r="B820" s="16" t="s">
        <v>21</v>
      </c>
      <c r="C820" s="17">
        <v>43355</v>
      </c>
      <c r="D820" s="16" t="s">
        <v>22</v>
      </c>
      <c r="E820" s="16">
        <v>33</v>
      </c>
      <c r="F820" s="16">
        <v>60.92</v>
      </c>
      <c r="G820" s="16">
        <v>0.04</v>
      </c>
      <c r="H820" s="16" t="s">
        <v>31</v>
      </c>
      <c r="I820" s="16">
        <v>-17.2</v>
      </c>
      <c r="J820" s="16">
        <v>1.88</v>
      </c>
      <c r="K820" s="16">
        <v>1.49</v>
      </c>
      <c r="L820" s="16" t="s">
        <v>376</v>
      </c>
      <c r="M820" s="16" t="s">
        <v>54</v>
      </c>
      <c r="N820" s="16" t="s">
        <v>45</v>
      </c>
      <c r="O820" s="16" t="s">
        <v>27</v>
      </c>
      <c r="P820" s="16" t="s">
        <v>48</v>
      </c>
      <c r="Q820" s="16" t="s">
        <v>40</v>
      </c>
      <c r="R820" s="17">
        <v>43357</v>
      </c>
      <c r="S820" s="18">
        <f>SUM(F820/$A$907)</f>
        <v>3.4917216333955237E-5</v>
      </c>
      <c r="T820" s="1" t="str">
        <f>IF(Table1[[#This Row],[Returns]]="Y","Quality Checked","")</f>
        <v/>
      </c>
      <c r="U820" t="str">
        <f>VLOOKUP(Table1[[#This Row],[% Sales]],$B$914:$C$918,2)</f>
        <v>Low Impact</v>
      </c>
    </row>
    <row r="821" spans="1:21" x14ac:dyDescent="0.2">
      <c r="A821" s="15">
        <v>37794</v>
      </c>
      <c r="B821" s="16" t="s">
        <v>21</v>
      </c>
      <c r="C821" s="17">
        <v>43183</v>
      </c>
      <c r="D821" s="16" t="s">
        <v>52</v>
      </c>
      <c r="E821" s="16">
        <v>6</v>
      </c>
      <c r="F821" s="16">
        <v>60.67</v>
      </c>
      <c r="G821" s="16">
        <v>0.08</v>
      </c>
      <c r="H821" s="16" t="s">
        <v>31</v>
      </c>
      <c r="I821" s="16">
        <v>10.29</v>
      </c>
      <c r="J821" s="16">
        <v>9.48</v>
      </c>
      <c r="K821" s="16">
        <v>7.29</v>
      </c>
      <c r="L821" s="16" t="s">
        <v>391</v>
      </c>
      <c r="M821" s="16" t="s">
        <v>25</v>
      </c>
      <c r="N821" s="16" t="s">
        <v>45</v>
      </c>
      <c r="O821" s="16" t="s">
        <v>32</v>
      </c>
      <c r="P821" s="16" t="s">
        <v>33</v>
      </c>
      <c r="Q821" s="16" t="s">
        <v>34</v>
      </c>
      <c r="R821" s="17">
        <v>43185</v>
      </c>
      <c r="S821" s="18">
        <f>SUM(F821/$A$907)</f>
        <v>3.4773925065349057E-5</v>
      </c>
      <c r="T821" s="1" t="str">
        <f>IF(Table1[[#This Row],[Returns]]="Y","Quality Checked","")</f>
        <v/>
      </c>
      <c r="U821" t="str">
        <f>VLOOKUP(Table1[[#This Row],[% Sales]],$B$914:$C$918,2)</f>
        <v>Low Impact</v>
      </c>
    </row>
    <row r="822" spans="1:21" x14ac:dyDescent="0.2">
      <c r="A822" s="15">
        <v>43399</v>
      </c>
      <c r="B822" s="16" t="s">
        <v>21</v>
      </c>
      <c r="C822" s="17">
        <v>43311</v>
      </c>
      <c r="D822" s="16" t="s">
        <v>35</v>
      </c>
      <c r="E822" s="16">
        <v>35</v>
      </c>
      <c r="F822" s="16">
        <v>59.66</v>
      </c>
      <c r="G822" s="16">
        <v>0.05</v>
      </c>
      <c r="H822" s="16" t="s">
        <v>31</v>
      </c>
      <c r="I822" s="16">
        <v>-33.340000000000003</v>
      </c>
      <c r="J822" s="16">
        <v>1.68</v>
      </c>
      <c r="K822" s="16">
        <v>1.57</v>
      </c>
      <c r="L822" s="16" t="s">
        <v>389</v>
      </c>
      <c r="M822" s="16" t="s">
        <v>54</v>
      </c>
      <c r="N822" s="16" t="s">
        <v>26</v>
      </c>
      <c r="O822" s="16" t="s">
        <v>27</v>
      </c>
      <c r="P822" s="16" t="s">
        <v>28</v>
      </c>
      <c r="Q822" s="16" t="s">
        <v>29</v>
      </c>
      <c r="R822" s="17">
        <v>43312</v>
      </c>
      <c r="S822" s="18">
        <f>SUM(F822/$A$907)</f>
        <v>3.4195028340180063E-5</v>
      </c>
      <c r="T822" s="1" t="str">
        <f>IF(Table1[[#This Row],[Returns]]="Y","Quality Checked","")</f>
        <v/>
      </c>
      <c r="U822" t="str">
        <f>VLOOKUP(Table1[[#This Row],[% Sales]],$B$914:$C$918,2)</f>
        <v>Low Impact</v>
      </c>
    </row>
    <row r="823" spans="1:21" x14ac:dyDescent="0.2">
      <c r="A823" s="15">
        <v>33888</v>
      </c>
      <c r="B823" s="16" t="s">
        <v>21</v>
      </c>
      <c r="C823" s="17">
        <v>43332</v>
      </c>
      <c r="D823" s="16" t="s">
        <v>22</v>
      </c>
      <c r="E823" s="16">
        <v>3</v>
      </c>
      <c r="F823" s="16">
        <v>58.33</v>
      </c>
      <c r="G823" s="16">
        <v>0.02</v>
      </c>
      <c r="H823" s="16" t="s">
        <v>31</v>
      </c>
      <c r="I823" s="16">
        <v>-35.08</v>
      </c>
      <c r="J823" s="16">
        <v>15.7</v>
      </c>
      <c r="K823" s="16">
        <v>11.25</v>
      </c>
      <c r="L823" s="16" t="s">
        <v>337</v>
      </c>
      <c r="M823" s="16" t="s">
        <v>166</v>
      </c>
      <c r="N823" s="16" t="s">
        <v>37</v>
      </c>
      <c r="O823" s="16" t="s">
        <v>27</v>
      </c>
      <c r="P823" s="16" t="s">
        <v>43</v>
      </c>
      <c r="Q823" s="16" t="s">
        <v>40</v>
      </c>
      <c r="R823" s="17">
        <v>43333</v>
      </c>
      <c r="S823" s="18">
        <f>SUM(F823/$A$907)</f>
        <v>3.3432718791195158E-5</v>
      </c>
      <c r="T823" s="1" t="str">
        <f>IF(Table1[[#This Row],[Returns]]="Y","Quality Checked","")</f>
        <v/>
      </c>
      <c r="U823" t="str">
        <f>VLOOKUP(Table1[[#This Row],[% Sales]],$B$914:$C$918,2)</f>
        <v>Low Impact</v>
      </c>
    </row>
    <row r="824" spans="1:21" x14ac:dyDescent="0.2">
      <c r="A824" s="15">
        <v>36230</v>
      </c>
      <c r="B824" s="16" t="s">
        <v>21</v>
      </c>
      <c r="C824" s="17">
        <v>43261</v>
      </c>
      <c r="D824" s="16" t="s">
        <v>35</v>
      </c>
      <c r="E824" s="16">
        <v>7</v>
      </c>
      <c r="F824" s="16">
        <v>57.03</v>
      </c>
      <c r="G824" s="16">
        <v>0</v>
      </c>
      <c r="H824" s="16" t="s">
        <v>31</v>
      </c>
      <c r="I824" s="16">
        <v>-31.38</v>
      </c>
      <c r="J824" s="16">
        <v>7.28</v>
      </c>
      <c r="K824" s="16">
        <v>3.52</v>
      </c>
      <c r="L824" s="16" t="s">
        <v>382</v>
      </c>
      <c r="M824" s="16" t="s">
        <v>63</v>
      </c>
      <c r="N824" s="16" t="s">
        <v>45</v>
      </c>
      <c r="O824" s="16" t="s">
        <v>38</v>
      </c>
      <c r="P824" s="16" t="s">
        <v>89</v>
      </c>
      <c r="Q824" s="16" t="s">
        <v>34</v>
      </c>
      <c r="R824" s="17">
        <v>43261</v>
      </c>
      <c r="S824" s="18">
        <f>SUM(F824/$A$907)</f>
        <v>3.2687604194442999E-5</v>
      </c>
      <c r="T824" s="1" t="str">
        <f>IF(Table1[[#This Row],[Returns]]="Y","Quality Checked","")</f>
        <v/>
      </c>
      <c r="U824" t="str">
        <f>VLOOKUP(Table1[[#This Row],[% Sales]],$B$914:$C$918,2)</f>
        <v>Low Impact</v>
      </c>
    </row>
    <row r="825" spans="1:21" x14ac:dyDescent="0.2">
      <c r="A825" s="15">
        <v>44196</v>
      </c>
      <c r="B825" s="16" t="s">
        <v>21</v>
      </c>
      <c r="C825" s="17">
        <v>43334</v>
      </c>
      <c r="D825" s="16" t="s">
        <v>22</v>
      </c>
      <c r="E825" s="16">
        <v>10</v>
      </c>
      <c r="F825" s="16">
        <v>56.91</v>
      </c>
      <c r="G825" s="16">
        <v>0.01</v>
      </c>
      <c r="H825" s="16" t="s">
        <v>31</v>
      </c>
      <c r="I825" s="16">
        <v>7.5</v>
      </c>
      <c r="J825" s="16">
        <v>5.18</v>
      </c>
      <c r="K825" s="16">
        <v>2.04</v>
      </c>
      <c r="L825" s="16" t="s">
        <v>414</v>
      </c>
      <c r="M825" s="16" t="s">
        <v>25</v>
      </c>
      <c r="N825" s="16" t="s">
        <v>26</v>
      </c>
      <c r="O825" s="16" t="s">
        <v>27</v>
      </c>
      <c r="P825" s="16" t="s">
        <v>42</v>
      </c>
      <c r="Q825" s="16" t="s">
        <v>29</v>
      </c>
      <c r="R825" s="17">
        <v>43336</v>
      </c>
      <c r="S825" s="18">
        <f>SUM(F825/$A$907)</f>
        <v>3.2618824385512022E-5</v>
      </c>
      <c r="T825" s="1" t="str">
        <f>IF(Table1[[#This Row],[Returns]]="Y","Quality Checked","")</f>
        <v/>
      </c>
      <c r="U825" t="str">
        <f>VLOOKUP(Table1[[#This Row],[% Sales]],$B$914:$C$918,2)</f>
        <v>Low Impact</v>
      </c>
    </row>
    <row r="826" spans="1:21" x14ac:dyDescent="0.2">
      <c r="A826" s="15">
        <v>22885</v>
      </c>
      <c r="B826" s="16" t="s">
        <v>21</v>
      </c>
      <c r="C826" s="17">
        <v>43427</v>
      </c>
      <c r="D826" s="16" t="s">
        <v>55</v>
      </c>
      <c r="E826" s="16">
        <v>4</v>
      </c>
      <c r="F826" s="16">
        <v>56.47</v>
      </c>
      <c r="G826" s="16">
        <v>0.05</v>
      </c>
      <c r="H826" s="16" t="s">
        <v>31</v>
      </c>
      <c r="I826" s="16">
        <v>-29.9</v>
      </c>
      <c r="J826" s="16">
        <v>12.88</v>
      </c>
      <c r="K826" s="16">
        <v>4.59</v>
      </c>
      <c r="L826" s="16" t="s">
        <v>309</v>
      </c>
      <c r="M826" s="16" t="s">
        <v>63</v>
      </c>
      <c r="N826" s="16" t="s">
        <v>37</v>
      </c>
      <c r="O826" s="16" t="s">
        <v>27</v>
      </c>
      <c r="P826" s="16" t="s">
        <v>66</v>
      </c>
      <c r="Q826" s="16" t="s">
        <v>29</v>
      </c>
      <c r="R826" s="17">
        <v>43429</v>
      </c>
      <c r="S826" s="18">
        <f>SUM(F826/$A$907)</f>
        <v>3.236663175276514E-5</v>
      </c>
      <c r="T826" s="1" t="str">
        <f>IF(Table1[[#This Row],[Returns]]="Y","Quality Checked","")</f>
        <v/>
      </c>
      <c r="U826" t="str">
        <f>VLOOKUP(Table1[[#This Row],[% Sales]],$B$914:$C$918,2)</f>
        <v>Low Impact</v>
      </c>
    </row>
    <row r="827" spans="1:21" x14ac:dyDescent="0.2">
      <c r="A827" s="15">
        <v>21314</v>
      </c>
      <c r="B827" s="16" t="s">
        <v>21</v>
      </c>
      <c r="C827" s="17">
        <v>43406</v>
      </c>
      <c r="D827" s="16" t="s">
        <v>52</v>
      </c>
      <c r="E827" s="16">
        <v>6</v>
      </c>
      <c r="F827" s="16">
        <v>56.22</v>
      </c>
      <c r="G827" s="16">
        <v>0.04</v>
      </c>
      <c r="H827" s="16" t="s">
        <v>31</v>
      </c>
      <c r="I827" s="16">
        <v>-20.39</v>
      </c>
      <c r="J827" s="16">
        <v>8.6</v>
      </c>
      <c r="K827" s="16">
        <v>6.19</v>
      </c>
      <c r="L827" s="16" t="s">
        <v>296</v>
      </c>
      <c r="M827" s="16" t="s">
        <v>63</v>
      </c>
      <c r="N827" s="16" t="s">
        <v>37</v>
      </c>
      <c r="O827" s="16" t="s">
        <v>27</v>
      </c>
      <c r="P827" s="16" t="s">
        <v>48</v>
      </c>
      <c r="Q827" s="16" t="s">
        <v>40</v>
      </c>
      <c r="R827" s="17">
        <v>43408</v>
      </c>
      <c r="S827" s="18">
        <f>SUM(F827/$A$907)</f>
        <v>3.2223340484158954E-5</v>
      </c>
      <c r="T827" s="1" t="str">
        <f>IF(Table1[[#This Row],[Returns]]="Y","Quality Checked","")</f>
        <v/>
      </c>
      <c r="U827" t="str">
        <f>VLOOKUP(Table1[[#This Row],[% Sales]],$B$914:$C$918,2)</f>
        <v>Low Impact</v>
      </c>
    </row>
    <row r="828" spans="1:21" x14ac:dyDescent="0.2">
      <c r="A828" s="15">
        <v>18402</v>
      </c>
      <c r="B828" s="16" t="s">
        <v>21</v>
      </c>
      <c r="C828" s="17">
        <v>43341</v>
      </c>
      <c r="D828" s="16" t="s">
        <v>52</v>
      </c>
      <c r="E828" s="16">
        <v>3</v>
      </c>
      <c r="F828" s="16">
        <v>56.07</v>
      </c>
      <c r="G828" s="16">
        <v>0</v>
      </c>
      <c r="H828" s="16" t="s">
        <v>31</v>
      </c>
      <c r="I828" s="16">
        <v>10.49</v>
      </c>
      <c r="J828" s="16">
        <v>12.99</v>
      </c>
      <c r="K828" s="16">
        <v>14.37</v>
      </c>
      <c r="L828" s="16" t="s">
        <v>264</v>
      </c>
      <c r="M828" s="16" t="s">
        <v>25</v>
      </c>
      <c r="N828" s="16" t="s">
        <v>26</v>
      </c>
      <c r="O828" s="16" t="s">
        <v>32</v>
      </c>
      <c r="P828" s="16" t="s">
        <v>33</v>
      </c>
      <c r="Q828" s="16" t="s">
        <v>76</v>
      </c>
      <c r="R828" s="17">
        <v>43341</v>
      </c>
      <c r="S828" s="18">
        <f>SUM(F828/$A$907)</f>
        <v>3.2137365722995244E-5</v>
      </c>
      <c r="T828" s="1" t="str">
        <f>IF(Table1[[#This Row],[Returns]]="Y","Quality Checked","")</f>
        <v/>
      </c>
      <c r="U828" t="str">
        <f>VLOOKUP(Table1[[#This Row],[% Sales]],$B$914:$C$918,2)</f>
        <v>Low Impact</v>
      </c>
    </row>
    <row r="829" spans="1:21" x14ac:dyDescent="0.2">
      <c r="A829" s="15">
        <v>12258</v>
      </c>
      <c r="B829" s="16" t="s">
        <v>21</v>
      </c>
      <c r="C829" s="17">
        <v>43434</v>
      </c>
      <c r="D829" s="16" t="s">
        <v>52</v>
      </c>
      <c r="E829" s="16">
        <v>2</v>
      </c>
      <c r="F829" s="16">
        <v>55.6</v>
      </c>
      <c r="G829" s="16">
        <v>0.06</v>
      </c>
      <c r="H829" s="16" t="s">
        <v>31</v>
      </c>
      <c r="I829" s="16">
        <v>-52.54</v>
      </c>
      <c r="J829" s="16">
        <v>3.25</v>
      </c>
      <c r="K829" s="16">
        <v>49</v>
      </c>
      <c r="L829" s="16" t="s">
        <v>71</v>
      </c>
      <c r="M829" s="16" t="s">
        <v>54</v>
      </c>
      <c r="N829" s="16" t="s">
        <v>37</v>
      </c>
      <c r="O829" s="16" t="s">
        <v>27</v>
      </c>
      <c r="P829" s="16" t="s">
        <v>46</v>
      </c>
      <c r="Q829" s="16" t="s">
        <v>76</v>
      </c>
      <c r="R829" s="17">
        <v>43439</v>
      </c>
      <c r="S829" s="18">
        <f>SUM(F829/$A$907)</f>
        <v>3.1867978138015616E-5</v>
      </c>
      <c r="T829" s="1" t="str">
        <f>IF(Table1[[#This Row],[Returns]]="Y","Quality Checked","")</f>
        <v/>
      </c>
      <c r="U829" t="str">
        <f>VLOOKUP(Table1[[#This Row],[% Sales]],$B$914:$C$918,2)</f>
        <v>Low Impact</v>
      </c>
    </row>
    <row r="830" spans="1:21" x14ac:dyDescent="0.2">
      <c r="A830" s="15">
        <v>4454</v>
      </c>
      <c r="B830" s="16" t="s">
        <v>21</v>
      </c>
      <c r="C830" s="17">
        <v>43132</v>
      </c>
      <c r="D830" s="16" t="s">
        <v>52</v>
      </c>
      <c r="E830" s="16">
        <v>17</v>
      </c>
      <c r="F830" s="16">
        <v>55.45</v>
      </c>
      <c r="G830" s="16">
        <v>0.01</v>
      </c>
      <c r="H830" s="16" t="s">
        <v>31</v>
      </c>
      <c r="I830" s="16">
        <v>21.42</v>
      </c>
      <c r="J830" s="16">
        <v>3.08</v>
      </c>
      <c r="K830" s="16">
        <v>0.5</v>
      </c>
      <c r="L830" s="16" t="s">
        <v>110</v>
      </c>
      <c r="M830" s="16" t="s">
        <v>63</v>
      </c>
      <c r="N830" s="16" t="s">
        <v>26</v>
      </c>
      <c r="O830" s="16" t="s">
        <v>27</v>
      </c>
      <c r="P830" s="16" t="s">
        <v>61</v>
      </c>
      <c r="Q830" s="16" t="s">
        <v>40</v>
      </c>
      <c r="R830" s="17">
        <v>43137</v>
      </c>
      <c r="S830" s="18">
        <f>SUM(F830/$A$907)</f>
        <v>3.1782003376851907E-5</v>
      </c>
      <c r="T830" s="1" t="str">
        <f>IF(Table1[[#This Row],[Returns]]="Y","Quality Checked","")</f>
        <v/>
      </c>
      <c r="U830" t="str">
        <f>VLOOKUP(Table1[[#This Row],[% Sales]],$B$914:$C$918,2)</f>
        <v>Low Impact</v>
      </c>
    </row>
    <row r="831" spans="1:21" x14ac:dyDescent="0.2">
      <c r="A831" s="15">
        <v>323</v>
      </c>
      <c r="B831" s="16" t="s">
        <v>21</v>
      </c>
      <c r="C831" s="17">
        <v>43184</v>
      </c>
      <c r="D831" s="16" t="s">
        <v>49</v>
      </c>
      <c r="E831" s="16">
        <v>2</v>
      </c>
      <c r="F831" s="16">
        <v>55.34</v>
      </c>
      <c r="G831" s="16">
        <v>0.06</v>
      </c>
      <c r="H831" s="16" t="s">
        <v>31</v>
      </c>
      <c r="I831" s="16">
        <v>-31.24</v>
      </c>
      <c r="J831" s="16">
        <v>22.84</v>
      </c>
      <c r="K831" s="16">
        <v>11.54</v>
      </c>
      <c r="L831" s="16" t="s">
        <v>50</v>
      </c>
      <c r="M831" s="16" t="s">
        <v>25</v>
      </c>
      <c r="N831" s="16" t="s">
        <v>45</v>
      </c>
      <c r="O831" s="16" t="s">
        <v>27</v>
      </c>
      <c r="P831" s="16" t="s">
        <v>42</v>
      </c>
      <c r="Q831" s="16" t="s">
        <v>40</v>
      </c>
      <c r="R831" s="17">
        <v>43186</v>
      </c>
      <c r="S831" s="18">
        <f>SUM(F831/$A$907)</f>
        <v>3.1718955218665183E-5</v>
      </c>
      <c r="T831" s="1" t="str">
        <f>IF(Table1[[#This Row],[Returns]]="Y","Quality Checked","")</f>
        <v/>
      </c>
      <c r="U831" t="str">
        <f>VLOOKUP(Table1[[#This Row],[% Sales]],$B$914:$C$918,2)</f>
        <v>Low Impact</v>
      </c>
    </row>
    <row r="832" spans="1:21" x14ac:dyDescent="0.2">
      <c r="A832" s="15">
        <v>15075</v>
      </c>
      <c r="B832" s="16" t="s">
        <v>21</v>
      </c>
      <c r="C832" s="17">
        <v>43377</v>
      </c>
      <c r="D832" s="16" t="s">
        <v>55</v>
      </c>
      <c r="E832" s="16">
        <v>10</v>
      </c>
      <c r="F832" s="16">
        <v>54.84</v>
      </c>
      <c r="G832" s="16">
        <v>0.01</v>
      </c>
      <c r="H832" s="16" t="s">
        <v>31</v>
      </c>
      <c r="I832" s="16">
        <v>-56.3</v>
      </c>
      <c r="J832" s="16">
        <v>5.0199999999999996</v>
      </c>
      <c r="K832" s="16">
        <v>5.14</v>
      </c>
      <c r="L832" s="16" t="s">
        <v>238</v>
      </c>
      <c r="M832" s="16" t="s">
        <v>25</v>
      </c>
      <c r="N832" s="16" t="s">
        <v>64</v>
      </c>
      <c r="O832" s="16" t="s">
        <v>38</v>
      </c>
      <c r="P832" s="16" t="s">
        <v>89</v>
      </c>
      <c r="Q832" s="16" t="s">
        <v>34</v>
      </c>
      <c r="R832" s="17">
        <v>43379</v>
      </c>
      <c r="S832" s="18">
        <f>SUM(F832/$A$907)</f>
        <v>3.1432372681452816E-5</v>
      </c>
      <c r="T832" s="1" t="str">
        <f>IF(Table1[[#This Row],[Returns]]="Y","Quality Checked","")</f>
        <v/>
      </c>
      <c r="U832" t="str">
        <f>VLOOKUP(Table1[[#This Row],[% Sales]],$B$914:$C$918,2)</f>
        <v>Low Impact</v>
      </c>
    </row>
    <row r="833" spans="1:21" x14ac:dyDescent="0.2">
      <c r="A833" s="15">
        <v>3585</v>
      </c>
      <c r="B833" s="16" t="s">
        <v>21</v>
      </c>
      <c r="C833" s="17">
        <v>43426</v>
      </c>
      <c r="D833" s="16" t="s">
        <v>35</v>
      </c>
      <c r="E833" s="16">
        <v>34</v>
      </c>
      <c r="F833" s="16">
        <v>54.69</v>
      </c>
      <c r="G833" s="16">
        <v>7.0000000000000007E-2</v>
      </c>
      <c r="H833" s="16" t="s">
        <v>31</v>
      </c>
      <c r="I833" s="16">
        <v>-35.75</v>
      </c>
      <c r="J833" s="16">
        <v>1.68</v>
      </c>
      <c r="K833" s="16">
        <v>1.57</v>
      </c>
      <c r="L833" s="16" t="s">
        <v>103</v>
      </c>
      <c r="M833" s="16" t="s">
        <v>54</v>
      </c>
      <c r="N833" s="16" t="s">
        <v>26</v>
      </c>
      <c r="O833" s="16" t="s">
        <v>27</v>
      </c>
      <c r="P833" s="16" t="s">
        <v>28</v>
      </c>
      <c r="Q833" s="16" t="s">
        <v>29</v>
      </c>
      <c r="R833" s="17">
        <v>43427</v>
      </c>
      <c r="S833" s="18">
        <f>SUM(F833/$A$907)</f>
        <v>3.13463979202891E-5</v>
      </c>
      <c r="T833" s="1" t="str">
        <f>IF(Table1[[#This Row],[Returns]]="Y","Quality Checked","")</f>
        <v/>
      </c>
      <c r="U833" t="str">
        <f>VLOOKUP(Table1[[#This Row],[% Sales]],$B$914:$C$918,2)</f>
        <v>Low Impact</v>
      </c>
    </row>
    <row r="834" spans="1:21" x14ac:dyDescent="0.2">
      <c r="A834" s="15">
        <v>44772</v>
      </c>
      <c r="B834" s="16" t="s">
        <v>21</v>
      </c>
      <c r="C834" s="17">
        <v>43190</v>
      </c>
      <c r="D834" s="16" t="s">
        <v>22</v>
      </c>
      <c r="E834" s="16">
        <v>1</v>
      </c>
      <c r="F834" s="16">
        <v>54.076999999999998</v>
      </c>
      <c r="G834" s="16">
        <v>0.06</v>
      </c>
      <c r="H834" s="16" t="s">
        <v>23</v>
      </c>
      <c r="I834" s="16">
        <v>-232.99</v>
      </c>
      <c r="J834" s="16">
        <v>55.99</v>
      </c>
      <c r="K834" s="16">
        <v>5</v>
      </c>
      <c r="L834" s="16" t="s">
        <v>390</v>
      </c>
      <c r="M834" s="16" t="s">
        <v>166</v>
      </c>
      <c r="N834" s="16" t="s">
        <v>26</v>
      </c>
      <c r="O834" s="16" t="s">
        <v>38</v>
      </c>
      <c r="P834" s="16" t="s">
        <v>39</v>
      </c>
      <c r="Q834" s="16" t="s">
        <v>34</v>
      </c>
      <c r="R834" s="17">
        <v>43192</v>
      </c>
      <c r="S834" s="18">
        <f>SUM(F834/$A$907)</f>
        <v>3.0995047729666733E-5</v>
      </c>
      <c r="T834" s="1" t="str">
        <f>IF(Table1[[#This Row],[Returns]]="Y","Quality Checked","")</f>
        <v/>
      </c>
      <c r="U834" t="str">
        <f>VLOOKUP(Table1[[#This Row],[% Sales]],$B$914:$C$918,2)</f>
        <v>Low Impact</v>
      </c>
    </row>
    <row r="835" spans="1:21" x14ac:dyDescent="0.2">
      <c r="A835" s="15">
        <v>18533</v>
      </c>
      <c r="B835" s="16" t="s">
        <v>30</v>
      </c>
      <c r="C835" s="17">
        <v>43410</v>
      </c>
      <c r="D835" s="16" t="s">
        <v>22</v>
      </c>
      <c r="E835" s="16">
        <v>5</v>
      </c>
      <c r="F835" s="16">
        <v>53.737000000000002</v>
      </c>
      <c r="G835" s="16">
        <v>0.05</v>
      </c>
      <c r="H835" s="16" t="s">
        <v>23</v>
      </c>
      <c r="I835" s="16">
        <v>-28.44</v>
      </c>
      <c r="J835" s="16">
        <v>7.99</v>
      </c>
      <c r="K835" s="16">
        <v>5.03</v>
      </c>
      <c r="L835" s="16" t="s">
        <v>266</v>
      </c>
      <c r="M835" s="16" t="s">
        <v>54</v>
      </c>
      <c r="N835" s="16" t="s">
        <v>37</v>
      </c>
      <c r="O835" s="16" t="s">
        <v>38</v>
      </c>
      <c r="P835" s="16" t="s">
        <v>39</v>
      </c>
      <c r="Q835" s="16" t="s">
        <v>74</v>
      </c>
      <c r="R835" s="17">
        <v>43412</v>
      </c>
      <c r="S835" s="18">
        <f>SUM(F835/$A$907)</f>
        <v>3.0800171604362322E-5</v>
      </c>
      <c r="T835" s="1" t="str">
        <f>IF(Table1[[#This Row],[Returns]]="Y","Quality Checked","")</f>
        <v>Quality Checked</v>
      </c>
      <c r="U835" t="str">
        <f>VLOOKUP(Table1[[#This Row],[% Sales]],$B$914:$C$918,2)</f>
        <v>Low Impact</v>
      </c>
    </row>
    <row r="836" spans="1:21" x14ac:dyDescent="0.2">
      <c r="A836" s="15">
        <v>6246</v>
      </c>
      <c r="B836" s="16" t="s">
        <v>21</v>
      </c>
      <c r="C836" s="17">
        <v>43394</v>
      </c>
      <c r="D836" s="16" t="s">
        <v>22</v>
      </c>
      <c r="E836" s="16">
        <v>13</v>
      </c>
      <c r="F836" s="16">
        <v>52.38</v>
      </c>
      <c r="G836" s="16">
        <v>0.06</v>
      </c>
      <c r="H836" s="16" t="s">
        <v>31</v>
      </c>
      <c r="I836" s="16">
        <v>11.72</v>
      </c>
      <c r="J836" s="16">
        <v>3.93</v>
      </c>
      <c r="K836" s="16">
        <v>0.99</v>
      </c>
      <c r="L836" s="16" t="s">
        <v>133</v>
      </c>
      <c r="M836" s="16" t="s">
        <v>54</v>
      </c>
      <c r="N836" s="16" t="s">
        <v>37</v>
      </c>
      <c r="O836" s="16" t="s">
        <v>27</v>
      </c>
      <c r="P836" s="16" t="s">
        <v>72</v>
      </c>
      <c r="Q836" s="16" t="s">
        <v>29</v>
      </c>
      <c r="R836" s="17">
        <v>43396</v>
      </c>
      <c r="S836" s="18">
        <f>SUM(F836/$A$907)</f>
        <v>3.0022386598367951E-5</v>
      </c>
      <c r="T836" s="1" t="str">
        <f>IF(Table1[[#This Row],[Returns]]="Y","Quality Checked","")</f>
        <v/>
      </c>
      <c r="U836" t="str">
        <f>VLOOKUP(Table1[[#This Row],[% Sales]],$B$914:$C$918,2)</f>
        <v>Low Impact</v>
      </c>
    </row>
    <row r="837" spans="1:21" x14ac:dyDescent="0.2">
      <c r="A837" s="15">
        <v>18723</v>
      </c>
      <c r="B837" s="16" t="s">
        <v>21</v>
      </c>
      <c r="C837" s="17">
        <v>43324</v>
      </c>
      <c r="D837" s="16" t="s">
        <v>55</v>
      </c>
      <c r="E837" s="16">
        <v>1</v>
      </c>
      <c r="F837" s="16">
        <v>52.096499999999999</v>
      </c>
      <c r="G837" s="16">
        <v>0</v>
      </c>
      <c r="H837" s="16" t="s">
        <v>31</v>
      </c>
      <c r="I837" s="16">
        <v>-232.8</v>
      </c>
      <c r="J837" s="16">
        <v>55.99</v>
      </c>
      <c r="K837" s="16">
        <v>2.5</v>
      </c>
      <c r="L837" s="16" t="s">
        <v>267</v>
      </c>
      <c r="M837" s="16" t="s">
        <v>54</v>
      </c>
      <c r="N837" s="16" t="s">
        <v>64</v>
      </c>
      <c r="O837" s="16" t="s">
        <v>38</v>
      </c>
      <c r="P837" s="16" t="s">
        <v>39</v>
      </c>
      <c r="Q837" s="16" t="s">
        <v>34</v>
      </c>
      <c r="R837" s="17">
        <v>43326</v>
      </c>
      <c r="S837" s="18">
        <f>SUM(F837/$A$907)</f>
        <v>2.9859894299768533E-5</v>
      </c>
      <c r="T837" s="1" t="str">
        <f>IF(Table1[[#This Row],[Returns]]="Y","Quality Checked","")</f>
        <v/>
      </c>
      <c r="U837" t="str">
        <f>VLOOKUP(Table1[[#This Row],[% Sales]],$B$914:$C$918,2)</f>
        <v>Low Impact</v>
      </c>
    </row>
    <row r="838" spans="1:21" x14ac:dyDescent="0.2">
      <c r="A838" s="15">
        <v>22402</v>
      </c>
      <c r="B838" s="16" t="s">
        <v>30</v>
      </c>
      <c r="C838" s="17">
        <v>43247</v>
      </c>
      <c r="D838" s="16" t="s">
        <v>49</v>
      </c>
      <c r="E838" s="16">
        <v>1</v>
      </c>
      <c r="F838" s="16">
        <v>51.832999999999998</v>
      </c>
      <c r="G838" s="16">
        <v>0.01</v>
      </c>
      <c r="H838" s="16" t="s">
        <v>31</v>
      </c>
      <c r="I838" s="16">
        <v>-235.9</v>
      </c>
      <c r="J838" s="16">
        <v>55.99</v>
      </c>
      <c r="K838" s="16">
        <v>5</v>
      </c>
      <c r="L838" s="16" t="s">
        <v>105</v>
      </c>
      <c r="M838" s="16" t="s">
        <v>25</v>
      </c>
      <c r="N838" s="16" t="s">
        <v>37</v>
      </c>
      <c r="O838" s="16" t="s">
        <v>38</v>
      </c>
      <c r="P838" s="16" t="s">
        <v>39</v>
      </c>
      <c r="Q838" s="16" t="s">
        <v>34</v>
      </c>
      <c r="R838" s="17">
        <v>43248</v>
      </c>
      <c r="S838" s="18">
        <f>SUM(F838/$A$907)</f>
        <v>2.9708865302657615E-5</v>
      </c>
      <c r="T838" s="1" t="str">
        <f>IF(Table1[[#This Row],[Returns]]="Y","Quality Checked","")</f>
        <v>Quality Checked</v>
      </c>
      <c r="U838" t="str">
        <f>VLOOKUP(Table1[[#This Row],[% Sales]],$B$914:$C$918,2)</f>
        <v>Low Impact</v>
      </c>
    </row>
    <row r="839" spans="1:21" x14ac:dyDescent="0.2">
      <c r="A839" s="15">
        <v>69</v>
      </c>
      <c r="B839" s="16" t="s">
        <v>21</v>
      </c>
      <c r="C839" s="17">
        <v>43254</v>
      </c>
      <c r="D839" s="16" t="s">
        <v>22</v>
      </c>
      <c r="E839" s="16">
        <v>28</v>
      </c>
      <c r="F839" s="16">
        <v>51.53</v>
      </c>
      <c r="G839" s="16">
        <v>0.03</v>
      </c>
      <c r="H839" s="16" t="s">
        <v>23</v>
      </c>
      <c r="I839" s="16">
        <v>0.35</v>
      </c>
      <c r="J839" s="16">
        <v>1.68</v>
      </c>
      <c r="K839" s="16">
        <v>0.7</v>
      </c>
      <c r="L839" s="16" t="s">
        <v>24</v>
      </c>
      <c r="M839" s="16" t="s">
        <v>25</v>
      </c>
      <c r="N839" s="16" t="s">
        <v>26</v>
      </c>
      <c r="O839" s="16" t="s">
        <v>27</v>
      </c>
      <c r="P839" s="16" t="s">
        <v>28</v>
      </c>
      <c r="Q839" s="16" t="s">
        <v>29</v>
      </c>
      <c r="R839" s="17">
        <v>43256</v>
      </c>
      <c r="S839" s="18">
        <f>SUM(F839/$A$907)</f>
        <v>2.953519628510692E-5</v>
      </c>
      <c r="T839" s="1" t="str">
        <f>IF(Table1[[#This Row],[Returns]]="Y","Quality Checked","")</f>
        <v/>
      </c>
      <c r="U839" t="str">
        <f>VLOOKUP(Table1[[#This Row],[% Sales]],$B$914:$C$918,2)</f>
        <v>Low Impact</v>
      </c>
    </row>
    <row r="840" spans="1:21" x14ac:dyDescent="0.2">
      <c r="A840" s="15">
        <v>26567</v>
      </c>
      <c r="B840" s="16" t="s">
        <v>21</v>
      </c>
      <c r="C840" s="17">
        <v>43347</v>
      </c>
      <c r="D840" s="16" t="s">
        <v>49</v>
      </c>
      <c r="E840" s="16">
        <v>8</v>
      </c>
      <c r="F840" s="16">
        <v>50.7</v>
      </c>
      <c r="G840" s="16">
        <v>0.08</v>
      </c>
      <c r="H840" s="16" t="s">
        <v>31</v>
      </c>
      <c r="I840" s="16">
        <v>-44.07</v>
      </c>
      <c r="J840" s="16">
        <v>5.4</v>
      </c>
      <c r="K840" s="16">
        <v>7.78</v>
      </c>
      <c r="L840" s="16" t="s">
        <v>165</v>
      </c>
      <c r="M840" s="16" t="s">
        <v>166</v>
      </c>
      <c r="N840" s="16" t="s">
        <v>26</v>
      </c>
      <c r="O840" s="16" t="s">
        <v>27</v>
      </c>
      <c r="P840" s="16" t="s">
        <v>48</v>
      </c>
      <c r="Q840" s="16" t="s">
        <v>40</v>
      </c>
      <c r="R840" s="17">
        <v>43347</v>
      </c>
      <c r="S840" s="18">
        <f>SUM(F840/$A$907)</f>
        <v>2.9059469273334385E-5</v>
      </c>
      <c r="T840" s="1" t="str">
        <f>IF(Table1[[#This Row],[Returns]]="Y","Quality Checked","")</f>
        <v/>
      </c>
      <c r="U840" t="str">
        <f>VLOOKUP(Table1[[#This Row],[% Sales]],$B$914:$C$918,2)</f>
        <v>Low Impact</v>
      </c>
    </row>
    <row r="841" spans="1:21" x14ac:dyDescent="0.2">
      <c r="A841" s="15">
        <v>43620</v>
      </c>
      <c r="B841" s="16" t="s">
        <v>21</v>
      </c>
      <c r="C841" s="17">
        <v>43117</v>
      </c>
      <c r="D841" s="16" t="s">
        <v>55</v>
      </c>
      <c r="E841" s="16">
        <v>11</v>
      </c>
      <c r="F841" s="16">
        <v>49.76</v>
      </c>
      <c r="G841" s="16">
        <v>0.05</v>
      </c>
      <c r="H841" s="16" t="s">
        <v>23</v>
      </c>
      <c r="I841" s="16">
        <v>-0.13</v>
      </c>
      <c r="J841" s="16">
        <v>4.2</v>
      </c>
      <c r="K841" s="16">
        <v>2.2599999999999998</v>
      </c>
      <c r="L841" s="16" t="s">
        <v>413</v>
      </c>
      <c r="M841" s="16" t="s">
        <v>25</v>
      </c>
      <c r="N841" s="16" t="s">
        <v>37</v>
      </c>
      <c r="O841" s="16" t="s">
        <v>27</v>
      </c>
      <c r="P841" s="16" t="s">
        <v>42</v>
      </c>
      <c r="Q841" s="16" t="s">
        <v>29</v>
      </c>
      <c r="R841" s="17">
        <v>43119</v>
      </c>
      <c r="S841" s="18">
        <f>SUM(F841/$A$907)</f>
        <v>2.8520694103375126E-5</v>
      </c>
      <c r="T841" s="1" t="str">
        <f>IF(Table1[[#This Row],[Returns]]="Y","Quality Checked","")</f>
        <v/>
      </c>
      <c r="U841" t="str">
        <f>VLOOKUP(Table1[[#This Row],[% Sales]],$B$914:$C$918,2)</f>
        <v>Low Impact</v>
      </c>
    </row>
    <row r="842" spans="1:21" x14ac:dyDescent="0.2">
      <c r="A842" s="15">
        <v>4354</v>
      </c>
      <c r="B842" s="16" t="s">
        <v>21</v>
      </c>
      <c r="C842" s="17">
        <v>43372</v>
      </c>
      <c r="D842" s="16" t="s">
        <v>22</v>
      </c>
      <c r="E842" s="16">
        <v>6</v>
      </c>
      <c r="F842" s="16">
        <v>49.04</v>
      </c>
      <c r="G842" s="16">
        <v>0.02</v>
      </c>
      <c r="H842" s="16" t="s">
        <v>31</v>
      </c>
      <c r="I842" s="16">
        <v>7.74</v>
      </c>
      <c r="J842" s="16">
        <v>7.38</v>
      </c>
      <c r="K842" s="16">
        <v>5.21</v>
      </c>
      <c r="L842" s="16" t="s">
        <v>108</v>
      </c>
      <c r="M842" s="16" t="s">
        <v>54</v>
      </c>
      <c r="N842" s="16" t="s">
        <v>26</v>
      </c>
      <c r="O842" s="16" t="s">
        <v>32</v>
      </c>
      <c r="P842" s="16" t="s">
        <v>33</v>
      </c>
      <c r="Q842" s="16" t="s">
        <v>40</v>
      </c>
      <c r="R842" s="17">
        <v>43373</v>
      </c>
      <c r="S842" s="18">
        <f>SUM(F842/$A$907)</f>
        <v>2.8108015249789312E-5</v>
      </c>
      <c r="T842" s="1" t="str">
        <f>IF(Table1[[#This Row],[Returns]]="Y","Quality Checked","")</f>
        <v/>
      </c>
      <c r="U842" t="str">
        <f>VLOOKUP(Table1[[#This Row],[% Sales]],$B$914:$C$918,2)</f>
        <v>Low Impact</v>
      </c>
    </row>
    <row r="843" spans="1:21" x14ac:dyDescent="0.2">
      <c r="A843" s="15">
        <v>16612</v>
      </c>
      <c r="B843" s="16" t="s">
        <v>21</v>
      </c>
      <c r="C843" s="17">
        <v>43144</v>
      </c>
      <c r="D843" s="16" t="s">
        <v>35</v>
      </c>
      <c r="E843" s="16">
        <v>6</v>
      </c>
      <c r="F843" s="16">
        <v>48.93</v>
      </c>
      <c r="G843" s="16">
        <v>0</v>
      </c>
      <c r="H843" s="16" t="s">
        <v>31</v>
      </c>
      <c r="I843" s="16">
        <v>-38.72</v>
      </c>
      <c r="J843" s="16">
        <v>6.48</v>
      </c>
      <c r="K843" s="16">
        <v>10.050000000000001</v>
      </c>
      <c r="L843" s="16" t="s">
        <v>77</v>
      </c>
      <c r="M843" s="16" t="s">
        <v>63</v>
      </c>
      <c r="N843" s="16" t="s">
        <v>37</v>
      </c>
      <c r="O843" s="16" t="s">
        <v>27</v>
      </c>
      <c r="P843" s="16" t="s">
        <v>42</v>
      </c>
      <c r="Q843" s="16" t="s">
        <v>40</v>
      </c>
      <c r="R843" s="17">
        <v>43146</v>
      </c>
      <c r="S843" s="18">
        <f>SUM(F843/$A$907)</f>
        <v>2.8044967091602591E-5</v>
      </c>
      <c r="T843" s="1" t="str">
        <f>IF(Table1[[#This Row],[Returns]]="Y","Quality Checked","")</f>
        <v/>
      </c>
      <c r="U843" t="str">
        <f>VLOOKUP(Table1[[#This Row],[% Sales]],$B$914:$C$918,2)</f>
        <v>Low Impact</v>
      </c>
    </row>
    <row r="844" spans="1:21" x14ac:dyDescent="0.2">
      <c r="A844" s="15">
        <v>35461</v>
      </c>
      <c r="B844" s="16" t="s">
        <v>21</v>
      </c>
      <c r="C844" s="17">
        <v>43252</v>
      </c>
      <c r="D844" s="16" t="s">
        <v>49</v>
      </c>
      <c r="E844" s="16">
        <v>11</v>
      </c>
      <c r="F844" s="16">
        <v>48.75</v>
      </c>
      <c r="G844" s="16">
        <v>0.08</v>
      </c>
      <c r="H844" s="16" t="s">
        <v>31</v>
      </c>
      <c r="I844" s="16">
        <v>3.5</v>
      </c>
      <c r="J844" s="16">
        <v>4.49</v>
      </c>
      <c r="K844" s="16">
        <v>1.49</v>
      </c>
      <c r="L844" s="16" t="s">
        <v>377</v>
      </c>
      <c r="M844" s="16" t="s">
        <v>25</v>
      </c>
      <c r="N844" s="16" t="s">
        <v>26</v>
      </c>
      <c r="O844" s="16" t="s">
        <v>27</v>
      </c>
      <c r="P844" s="16" t="s">
        <v>48</v>
      </c>
      <c r="Q844" s="16" t="s">
        <v>40</v>
      </c>
      <c r="R844" s="17">
        <v>43252</v>
      </c>
      <c r="S844" s="18">
        <f>SUM(F844/$A$907)</f>
        <v>2.7941797378206136E-5</v>
      </c>
      <c r="T844" s="1" t="str">
        <f>IF(Table1[[#This Row],[Returns]]="Y","Quality Checked","")</f>
        <v/>
      </c>
      <c r="U844" t="str">
        <f>VLOOKUP(Table1[[#This Row],[% Sales]],$B$914:$C$918,2)</f>
        <v>Low Impact</v>
      </c>
    </row>
    <row r="845" spans="1:21" x14ac:dyDescent="0.2">
      <c r="A845" s="15">
        <v>42309</v>
      </c>
      <c r="B845" s="16" t="s">
        <v>21</v>
      </c>
      <c r="C845" s="17">
        <v>43318</v>
      </c>
      <c r="D845" s="16" t="s">
        <v>52</v>
      </c>
      <c r="E845" s="16">
        <v>26</v>
      </c>
      <c r="F845" s="16">
        <v>47.91</v>
      </c>
      <c r="G845" s="16">
        <v>0.09</v>
      </c>
      <c r="H845" s="16" t="s">
        <v>31</v>
      </c>
      <c r="I845" s="16">
        <v>-58.83</v>
      </c>
      <c r="J845" s="16">
        <v>1.86</v>
      </c>
      <c r="K845" s="16">
        <v>2.58</v>
      </c>
      <c r="L845" s="16" t="s">
        <v>143</v>
      </c>
      <c r="M845" s="16" t="s">
        <v>25</v>
      </c>
      <c r="N845" s="16" t="s">
        <v>45</v>
      </c>
      <c r="O845" s="16" t="s">
        <v>27</v>
      </c>
      <c r="P845" s="16" t="s">
        <v>72</v>
      </c>
      <c r="Q845" s="16" t="s">
        <v>29</v>
      </c>
      <c r="R845" s="17">
        <v>43323</v>
      </c>
      <c r="S845" s="18">
        <f>SUM(F845/$A$907)</f>
        <v>2.7460338715689351E-5</v>
      </c>
      <c r="T845" s="1" t="str">
        <f>IF(Table1[[#This Row],[Returns]]="Y","Quality Checked","")</f>
        <v/>
      </c>
      <c r="U845" t="str">
        <f>VLOOKUP(Table1[[#This Row],[% Sales]],$B$914:$C$918,2)</f>
        <v>Low Impact</v>
      </c>
    </row>
    <row r="846" spans="1:21" x14ac:dyDescent="0.2">
      <c r="A846" s="15">
        <v>34498</v>
      </c>
      <c r="B846" s="16" t="s">
        <v>21</v>
      </c>
      <c r="C846" s="17">
        <v>43146</v>
      </c>
      <c r="D846" s="16" t="s">
        <v>52</v>
      </c>
      <c r="E846" s="16">
        <v>4</v>
      </c>
      <c r="F846" s="16">
        <v>47.12</v>
      </c>
      <c r="G846" s="16">
        <v>0.09</v>
      </c>
      <c r="H846" s="16" t="s">
        <v>23</v>
      </c>
      <c r="I846" s="16">
        <v>10.8</v>
      </c>
      <c r="J846" s="16">
        <v>8.74</v>
      </c>
      <c r="K846" s="16">
        <v>1.39</v>
      </c>
      <c r="L846" s="16" t="s">
        <v>373</v>
      </c>
      <c r="M846" s="16" t="s">
        <v>25</v>
      </c>
      <c r="N846" s="16" t="s">
        <v>45</v>
      </c>
      <c r="O846" s="16" t="s">
        <v>27</v>
      </c>
      <c r="P846" s="16" t="s">
        <v>51</v>
      </c>
      <c r="Q846" s="16" t="s">
        <v>40</v>
      </c>
      <c r="R846" s="17">
        <v>43151</v>
      </c>
      <c r="S846" s="18">
        <f>SUM(F846/$A$907)</f>
        <v>2.7007538306893809E-5</v>
      </c>
      <c r="T846" s="1" t="str">
        <f>IF(Table1[[#This Row],[Returns]]="Y","Quality Checked","")</f>
        <v/>
      </c>
      <c r="U846" t="str">
        <f>VLOOKUP(Table1[[#This Row],[% Sales]],$B$914:$C$918,2)</f>
        <v>Low Impact</v>
      </c>
    </row>
    <row r="847" spans="1:21" x14ac:dyDescent="0.2">
      <c r="A847" s="15">
        <v>32199</v>
      </c>
      <c r="B847" s="16" t="s">
        <v>21</v>
      </c>
      <c r="C847" s="17">
        <v>43296</v>
      </c>
      <c r="D847" s="16" t="s">
        <v>35</v>
      </c>
      <c r="E847" s="16">
        <v>8</v>
      </c>
      <c r="F847" s="16">
        <v>46.97</v>
      </c>
      <c r="G847" s="16">
        <v>0.03</v>
      </c>
      <c r="H847" s="16" t="s">
        <v>31</v>
      </c>
      <c r="I847" s="16">
        <v>-0.01</v>
      </c>
      <c r="J847" s="16">
        <v>5.84</v>
      </c>
      <c r="K847" s="16">
        <v>1.2</v>
      </c>
      <c r="L847" s="16" t="s">
        <v>110</v>
      </c>
      <c r="M847" s="16" t="s">
        <v>63</v>
      </c>
      <c r="N847" s="16" t="s">
        <v>26</v>
      </c>
      <c r="O847" s="16" t="s">
        <v>27</v>
      </c>
      <c r="P847" s="16" t="s">
        <v>28</v>
      </c>
      <c r="Q847" s="16" t="s">
        <v>29</v>
      </c>
      <c r="R847" s="17">
        <v>43298</v>
      </c>
      <c r="S847" s="18">
        <f>SUM(F847/$A$907)</f>
        <v>2.6921563545730096E-5</v>
      </c>
      <c r="T847" s="1" t="str">
        <f>IF(Table1[[#This Row],[Returns]]="Y","Quality Checked","")</f>
        <v/>
      </c>
      <c r="U847" t="str">
        <f>VLOOKUP(Table1[[#This Row],[% Sales]],$B$914:$C$918,2)</f>
        <v>Low Impact</v>
      </c>
    </row>
    <row r="848" spans="1:21" x14ac:dyDescent="0.2">
      <c r="A848" s="15">
        <v>1218</v>
      </c>
      <c r="B848" s="16" t="s">
        <v>21</v>
      </c>
      <c r="C848" s="17">
        <v>43270</v>
      </c>
      <c r="D848" s="16" t="s">
        <v>22</v>
      </c>
      <c r="E848" s="16">
        <v>3</v>
      </c>
      <c r="F848" s="16">
        <v>46.46</v>
      </c>
      <c r="G848" s="16">
        <v>0.1</v>
      </c>
      <c r="H848" s="16" t="s">
        <v>31</v>
      </c>
      <c r="I848" s="16">
        <v>-25.13</v>
      </c>
      <c r="J848" s="16">
        <v>14.42</v>
      </c>
      <c r="K848" s="16">
        <v>6.75</v>
      </c>
      <c r="L848" s="16" t="s">
        <v>73</v>
      </c>
      <c r="M848" s="16" t="s">
        <v>54</v>
      </c>
      <c r="N848" s="16" t="s">
        <v>26</v>
      </c>
      <c r="O848" s="16" t="s">
        <v>27</v>
      </c>
      <c r="P848" s="16" t="s">
        <v>46</v>
      </c>
      <c r="Q848" s="16" t="s">
        <v>74</v>
      </c>
      <c r="R848" s="17">
        <v>43273</v>
      </c>
      <c r="S848" s="18">
        <f>SUM(F848/$A$907)</f>
        <v>2.6629249357773479E-5</v>
      </c>
      <c r="T848" s="1" t="str">
        <f>IF(Table1[[#This Row],[Returns]]="Y","Quality Checked","")</f>
        <v/>
      </c>
      <c r="U848" t="str">
        <f>VLOOKUP(Table1[[#This Row],[% Sales]],$B$914:$C$918,2)</f>
        <v>Low Impact</v>
      </c>
    </row>
    <row r="849" spans="1:21" x14ac:dyDescent="0.2">
      <c r="A849" s="15">
        <v>18561</v>
      </c>
      <c r="B849" s="16" t="s">
        <v>21</v>
      </c>
      <c r="C849" s="17">
        <v>43109</v>
      </c>
      <c r="D849" s="16" t="s">
        <v>22</v>
      </c>
      <c r="E849" s="16">
        <v>9</v>
      </c>
      <c r="F849" s="16">
        <v>45.87</v>
      </c>
      <c r="G849" s="16">
        <v>0.02</v>
      </c>
      <c r="H849" s="16" t="s">
        <v>31</v>
      </c>
      <c r="I849" s="16">
        <v>-38.9</v>
      </c>
      <c r="J849" s="16">
        <v>4.13</v>
      </c>
      <c r="K849" s="16">
        <v>6.89</v>
      </c>
      <c r="L849" s="16" t="s">
        <v>205</v>
      </c>
      <c r="M849" s="16" t="s">
        <v>54</v>
      </c>
      <c r="N849" s="16" t="s">
        <v>37</v>
      </c>
      <c r="O849" s="16" t="s">
        <v>27</v>
      </c>
      <c r="P849" s="16" t="s">
        <v>61</v>
      </c>
      <c r="Q849" s="16" t="s">
        <v>40</v>
      </c>
      <c r="R849" s="17">
        <v>43110</v>
      </c>
      <c r="S849" s="18">
        <f>SUM(F849/$A$907)</f>
        <v>2.6291081963862881E-5</v>
      </c>
      <c r="T849" s="1" t="str">
        <f>IF(Table1[[#This Row],[Returns]]="Y","Quality Checked","")</f>
        <v/>
      </c>
      <c r="U849" t="str">
        <f>VLOOKUP(Table1[[#This Row],[% Sales]],$B$914:$C$918,2)</f>
        <v>Low Impact</v>
      </c>
    </row>
    <row r="850" spans="1:21" x14ac:dyDescent="0.2">
      <c r="A850" s="15">
        <v>36609</v>
      </c>
      <c r="B850" s="16" t="s">
        <v>21</v>
      </c>
      <c r="C850" s="17">
        <v>43234</v>
      </c>
      <c r="D850" s="16" t="s">
        <v>22</v>
      </c>
      <c r="E850" s="16">
        <v>8</v>
      </c>
      <c r="F850" s="16">
        <v>45.73</v>
      </c>
      <c r="G850" s="16">
        <v>0</v>
      </c>
      <c r="H850" s="16" t="s">
        <v>31</v>
      </c>
      <c r="I850" s="16">
        <v>-23.29</v>
      </c>
      <c r="J850" s="16">
        <v>4.9800000000000004</v>
      </c>
      <c r="K850" s="16">
        <v>5.49</v>
      </c>
      <c r="L850" s="16" t="s">
        <v>105</v>
      </c>
      <c r="M850" s="16" t="s">
        <v>63</v>
      </c>
      <c r="N850" s="16" t="s">
        <v>37</v>
      </c>
      <c r="O850" s="16" t="s">
        <v>27</v>
      </c>
      <c r="P850" s="16" t="s">
        <v>42</v>
      </c>
      <c r="Q850" s="16" t="s">
        <v>40</v>
      </c>
      <c r="R850" s="17">
        <v>43236</v>
      </c>
      <c r="S850" s="18">
        <f>SUM(F850/$A$907)</f>
        <v>2.6210838853443418E-5</v>
      </c>
      <c r="T850" s="1" t="str">
        <f>IF(Table1[[#This Row],[Returns]]="Y","Quality Checked","")</f>
        <v/>
      </c>
      <c r="U850" t="str">
        <f>VLOOKUP(Table1[[#This Row],[% Sales]],$B$914:$C$918,2)</f>
        <v>Low Impact</v>
      </c>
    </row>
    <row r="851" spans="1:21" x14ac:dyDescent="0.2">
      <c r="A851" s="15">
        <v>28420</v>
      </c>
      <c r="B851" s="16" t="s">
        <v>21</v>
      </c>
      <c r="C851" s="17">
        <v>43367</v>
      </c>
      <c r="D851" s="16" t="s">
        <v>52</v>
      </c>
      <c r="E851" s="16">
        <v>2</v>
      </c>
      <c r="F851" s="16">
        <v>45.64</v>
      </c>
      <c r="G851" s="16">
        <v>0.08</v>
      </c>
      <c r="H851" s="16" t="s">
        <v>23</v>
      </c>
      <c r="I851" s="16">
        <v>-0.11</v>
      </c>
      <c r="J851" s="16">
        <v>15.57</v>
      </c>
      <c r="K851" s="16">
        <v>1.39</v>
      </c>
      <c r="L851" s="16" t="s">
        <v>295</v>
      </c>
      <c r="M851" s="16" t="s">
        <v>54</v>
      </c>
      <c r="N851" s="16" t="s">
        <v>26</v>
      </c>
      <c r="O851" s="16" t="s">
        <v>27</v>
      </c>
      <c r="P851" s="16" t="s">
        <v>51</v>
      </c>
      <c r="Q851" s="16" t="s">
        <v>40</v>
      </c>
      <c r="R851" s="17">
        <v>43367</v>
      </c>
      <c r="S851" s="18">
        <f>SUM(F851/$A$907)</f>
        <v>2.6159253996745194E-5</v>
      </c>
      <c r="T851" s="1" t="str">
        <f>IF(Table1[[#This Row],[Returns]]="Y","Quality Checked","")</f>
        <v/>
      </c>
      <c r="U851" t="str">
        <f>VLOOKUP(Table1[[#This Row],[% Sales]],$B$914:$C$918,2)</f>
        <v>Low Impact</v>
      </c>
    </row>
    <row r="852" spans="1:21" x14ac:dyDescent="0.2">
      <c r="A852" s="15">
        <v>42022</v>
      </c>
      <c r="B852" s="16" t="s">
        <v>21</v>
      </c>
      <c r="C852" s="17">
        <v>43367</v>
      </c>
      <c r="D852" s="16" t="s">
        <v>55</v>
      </c>
      <c r="E852" s="16">
        <v>11</v>
      </c>
      <c r="F852" s="16">
        <v>43.25</v>
      </c>
      <c r="G852" s="16">
        <v>0.06</v>
      </c>
      <c r="H852" s="16" t="s">
        <v>31</v>
      </c>
      <c r="I852" s="16">
        <v>-9.68</v>
      </c>
      <c r="J852" s="16">
        <v>3.95</v>
      </c>
      <c r="K852" s="16">
        <v>2</v>
      </c>
      <c r="L852" s="16" t="s">
        <v>170</v>
      </c>
      <c r="M852" s="16" t="s">
        <v>54</v>
      </c>
      <c r="N852" s="16" t="s">
        <v>37</v>
      </c>
      <c r="O852" s="16" t="s">
        <v>27</v>
      </c>
      <c r="P852" s="16" t="s">
        <v>72</v>
      </c>
      <c r="Q852" s="16" t="s">
        <v>29</v>
      </c>
      <c r="R852" s="17">
        <v>43368</v>
      </c>
      <c r="S852" s="18">
        <f>SUM(F852/$A$907)</f>
        <v>2.478938946887006E-5</v>
      </c>
      <c r="T852" s="1" t="str">
        <f>IF(Table1[[#This Row],[Returns]]="Y","Quality Checked","")</f>
        <v/>
      </c>
      <c r="U852" t="str">
        <f>VLOOKUP(Table1[[#This Row],[% Sales]],$B$914:$C$918,2)</f>
        <v>Low Impact</v>
      </c>
    </row>
    <row r="853" spans="1:21" x14ac:dyDescent="0.2">
      <c r="A853" s="15">
        <v>9668</v>
      </c>
      <c r="B853" s="16" t="s">
        <v>21</v>
      </c>
      <c r="C853" s="17">
        <v>43349</v>
      </c>
      <c r="D853" s="16" t="s">
        <v>52</v>
      </c>
      <c r="E853" s="16">
        <v>10</v>
      </c>
      <c r="F853" s="16">
        <v>42.67</v>
      </c>
      <c r="G853" s="16">
        <v>0.06</v>
      </c>
      <c r="H853" s="16" t="s">
        <v>31</v>
      </c>
      <c r="I853" s="16">
        <v>-12.72</v>
      </c>
      <c r="J853" s="16">
        <v>4.18</v>
      </c>
      <c r="K853" s="16">
        <v>2.99</v>
      </c>
      <c r="L853" s="16" t="s">
        <v>171</v>
      </c>
      <c r="M853" s="16" t="s">
        <v>25</v>
      </c>
      <c r="N853" s="16" t="s">
        <v>45</v>
      </c>
      <c r="O853" s="16" t="s">
        <v>27</v>
      </c>
      <c r="P853" s="16" t="s">
        <v>48</v>
      </c>
      <c r="Q853" s="16" t="s">
        <v>40</v>
      </c>
      <c r="R853" s="17">
        <v>43351</v>
      </c>
      <c r="S853" s="18">
        <f>SUM(F853/$A$907)</f>
        <v>2.4456953725703712E-5</v>
      </c>
      <c r="T853" s="1" t="str">
        <f>IF(Table1[[#This Row],[Returns]]="Y","Quality Checked","")</f>
        <v/>
      </c>
      <c r="U853" t="str">
        <f>VLOOKUP(Table1[[#This Row],[% Sales]],$B$914:$C$918,2)</f>
        <v>Low Impact</v>
      </c>
    </row>
    <row r="854" spans="1:21" x14ac:dyDescent="0.2">
      <c r="A854" s="15">
        <v>14756</v>
      </c>
      <c r="B854" s="16" t="s">
        <v>21</v>
      </c>
      <c r="C854" s="17">
        <v>43343</v>
      </c>
      <c r="D854" s="16" t="s">
        <v>52</v>
      </c>
      <c r="E854" s="16">
        <v>2</v>
      </c>
      <c r="F854" s="16">
        <v>42.3</v>
      </c>
      <c r="G854" s="16">
        <v>0.06</v>
      </c>
      <c r="H854" s="16" t="s">
        <v>31</v>
      </c>
      <c r="I854" s="16">
        <v>-25.38</v>
      </c>
      <c r="J854" s="16">
        <v>19.23</v>
      </c>
      <c r="K854" s="16">
        <v>6.15</v>
      </c>
      <c r="L854" s="16" t="s">
        <v>232</v>
      </c>
      <c r="M854" s="16" t="s">
        <v>25</v>
      </c>
      <c r="N854" s="16" t="s">
        <v>26</v>
      </c>
      <c r="O854" s="16" t="s">
        <v>32</v>
      </c>
      <c r="P854" s="16" t="s">
        <v>33</v>
      </c>
      <c r="Q854" s="16" t="s">
        <v>34</v>
      </c>
      <c r="R854" s="17">
        <v>43343</v>
      </c>
      <c r="S854" s="18">
        <f>SUM(F854/$A$907)</f>
        <v>2.4244882648166555E-5</v>
      </c>
      <c r="T854" s="1" t="str">
        <f>IF(Table1[[#This Row],[Returns]]="Y","Quality Checked","")</f>
        <v/>
      </c>
      <c r="U854" t="str">
        <f>VLOOKUP(Table1[[#This Row],[% Sales]],$B$914:$C$918,2)</f>
        <v>Low Impact</v>
      </c>
    </row>
    <row r="855" spans="1:21" x14ac:dyDescent="0.2">
      <c r="A855" s="15">
        <v>38240</v>
      </c>
      <c r="B855" s="16" t="s">
        <v>30</v>
      </c>
      <c r="C855" s="17">
        <v>43453</v>
      </c>
      <c r="D855" s="16" t="s">
        <v>35</v>
      </c>
      <c r="E855" s="16">
        <v>4</v>
      </c>
      <c r="F855" s="16">
        <v>41.53</v>
      </c>
      <c r="G855" s="16">
        <v>0.04</v>
      </c>
      <c r="H855" s="16" t="s">
        <v>31</v>
      </c>
      <c r="I855" s="16">
        <v>-15.53</v>
      </c>
      <c r="J855" s="16">
        <v>8.6</v>
      </c>
      <c r="K855" s="16">
        <v>6.19</v>
      </c>
      <c r="L855" s="16" t="s">
        <v>334</v>
      </c>
      <c r="M855" s="16" t="s">
        <v>54</v>
      </c>
      <c r="N855" s="16" t="s">
        <v>64</v>
      </c>
      <c r="O855" s="16" t="s">
        <v>27</v>
      </c>
      <c r="P855" s="16" t="s">
        <v>48</v>
      </c>
      <c r="Q855" s="16" t="s">
        <v>40</v>
      </c>
      <c r="R855" s="17">
        <v>43453</v>
      </c>
      <c r="S855" s="18">
        <f>SUM(F855/$A$907)</f>
        <v>2.3803545540859505E-5</v>
      </c>
      <c r="T855" s="1" t="str">
        <f>IF(Table1[[#This Row],[Returns]]="Y","Quality Checked","")</f>
        <v>Quality Checked</v>
      </c>
      <c r="U855" t="str">
        <f>VLOOKUP(Table1[[#This Row],[% Sales]],$B$914:$C$918,2)</f>
        <v>Low Impact</v>
      </c>
    </row>
    <row r="856" spans="1:21" x14ac:dyDescent="0.2">
      <c r="A856" s="15">
        <v>1895</v>
      </c>
      <c r="B856" s="16" t="s">
        <v>21</v>
      </c>
      <c r="C856" s="17">
        <v>43249</v>
      </c>
      <c r="D856" s="16" t="s">
        <v>55</v>
      </c>
      <c r="E856" s="16">
        <v>5</v>
      </c>
      <c r="F856" s="16">
        <v>41.25</v>
      </c>
      <c r="G856" s="16">
        <v>0.02</v>
      </c>
      <c r="H856" s="16" t="s">
        <v>31</v>
      </c>
      <c r="I856" s="16">
        <v>-23.25</v>
      </c>
      <c r="J856" s="16">
        <v>6.48</v>
      </c>
      <c r="K856" s="16">
        <v>7.91</v>
      </c>
      <c r="L856" s="16" t="s">
        <v>75</v>
      </c>
      <c r="M856" s="16" t="s">
        <v>25</v>
      </c>
      <c r="N856" s="16" t="s">
        <v>26</v>
      </c>
      <c r="O856" s="16" t="s">
        <v>27</v>
      </c>
      <c r="P856" s="16" t="s">
        <v>42</v>
      </c>
      <c r="Q856" s="16" t="s">
        <v>40</v>
      </c>
      <c r="R856" s="17">
        <v>43251</v>
      </c>
      <c r="S856" s="18">
        <f>SUM(F856/$A$907)</f>
        <v>2.3643059320020579E-5</v>
      </c>
      <c r="T856" s="1" t="str">
        <f>IF(Table1[[#This Row],[Returns]]="Y","Quality Checked","")</f>
        <v/>
      </c>
      <c r="U856" t="str">
        <f>VLOOKUP(Table1[[#This Row],[% Sales]],$B$914:$C$918,2)</f>
        <v>Low Impact</v>
      </c>
    </row>
    <row r="857" spans="1:21" x14ac:dyDescent="0.2">
      <c r="A857" s="15">
        <v>30567</v>
      </c>
      <c r="B857" s="16" t="s">
        <v>21</v>
      </c>
      <c r="C857" s="17">
        <v>43114</v>
      </c>
      <c r="D857" s="16" t="s">
        <v>22</v>
      </c>
      <c r="E857" s="16">
        <v>3</v>
      </c>
      <c r="F857" s="16">
        <v>38.71</v>
      </c>
      <c r="G857" s="16">
        <v>0.01</v>
      </c>
      <c r="H857" s="16" t="s">
        <v>23</v>
      </c>
      <c r="I857" s="16">
        <v>23</v>
      </c>
      <c r="J857" s="16">
        <v>9.48</v>
      </c>
      <c r="K857" s="16">
        <v>7.29</v>
      </c>
      <c r="L857" s="16" t="s">
        <v>191</v>
      </c>
      <c r="M857" s="16" t="s">
        <v>25</v>
      </c>
      <c r="N857" s="16" t="s">
        <v>45</v>
      </c>
      <c r="O857" s="16" t="s">
        <v>32</v>
      </c>
      <c r="P857" s="16" t="s">
        <v>33</v>
      </c>
      <c r="Q857" s="16" t="s">
        <v>34</v>
      </c>
      <c r="R857" s="17">
        <v>43116</v>
      </c>
      <c r="S857" s="18">
        <f>SUM(F857/$A$907)</f>
        <v>2.2187220030981736E-5</v>
      </c>
      <c r="T857" s="1" t="str">
        <f>IF(Table1[[#This Row],[Returns]]="Y","Quality Checked","")</f>
        <v/>
      </c>
      <c r="U857" t="str">
        <f>VLOOKUP(Table1[[#This Row],[% Sales]],$B$914:$C$918,2)</f>
        <v>Low Impact</v>
      </c>
    </row>
    <row r="858" spans="1:21" x14ac:dyDescent="0.2">
      <c r="A858" s="15">
        <v>35558</v>
      </c>
      <c r="B858" s="16" t="s">
        <v>21</v>
      </c>
      <c r="C858" s="17">
        <v>43358</v>
      </c>
      <c r="D858" s="16" t="s">
        <v>49</v>
      </c>
      <c r="E858" s="16">
        <v>2</v>
      </c>
      <c r="F858" s="16">
        <v>34.880000000000003</v>
      </c>
      <c r="G858" s="16">
        <v>0.09</v>
      </c>
      <c r="H858" s="16" t="s">
        <v>31</v>
      </c>
      <c r="I858" s="16">
        <v>-22.12</v>
      </c>
      <c r="J858" s="16">
        <v>13.79</v>
      </c>
      <c r="K858" s="16">
        <v>8.7799999999999994</v>
      </c>
      <c r="L858" s="16" t="s">
        <v>210</v>
      </c>
      <c r="M858" s="16" t="s">
        <v>63</v>
      </c>
      <c r="N858" s="16" t="s">
        <v>64</v>
      </c>
      <c r="O858" s="16" t="s">
        <v>32</v>
      </c>
      <c r="P858" s="16" t="s">
        <v>33</v>
      </c>
      <c r="Q858" s="16" t="s">
        <v>40</v>
      </c>
      <c r="R858" s="17">
        <v>43360</v>
      </c>
      <c r="S858" s="18">
        <f>SUM(F858/$A$907)</f>
        <v>1.9991997795934976E-5</v>
      </c>
      <c r="T858" s="1" t="str">
        <f>IF(Table1[[#This Row],[Returns]]="Y","Quality Checked","")</f>
        <v/>
      </c>
      <c r="U858" t="str">
        <f>VLOOKUP(Table1[[#This Row],[% Sales]],$B$914:$C$918,2)</f>
        <v>Low Impact</v>
      </c>
    </row>
    <row r="859" spans="1:21" x14ac:dyDescent="0.2">
      <c r="A859" s="15">
        <v>34177</v>
      </c>
      <c r="B859" s="16" t="s">
        <v>21</v>
      </c>
      <c r="C859" s="17">
        <v>43327</v>
      </c>
      <c r="D859" s="16" t="s">
        <v>35</v>
      </c>
      <c r="E859" s="16">
        <v>13</v>
      </c>
      <c r="F859" s="16">
        <v>34.42</v>
      </c>
      <c r="G859" s="16">
        <v>0.02</v>
      </c>
      <c r="H859" s="16" t="s">
        <v>31</v>
      </c>
      <c r="I859" s="16">
        <v>9.4700000000000006</v>
      </c>
      <c r="J859" s="16">
        <v>2.61</v>
      </c>
      <c r="K859" s="16">
        <v>0.5</v>
      </c>
      <c r="L859" s="16" t="s">
        <v>369</v>
      </c>
      <c r="M859" s="16" t="s">
        <v>166</v>
      </c>
      <c r="N859" s="16" t="s">
        <v>26</v>
      </c>
      <c r="O859" s="16" t="s">
        <v>27</v>
      </c>
      <c r="P859" s="16" t="s">
        <v>61</v>
      </c>
      <c r="Q859" s="16" t="s">
        <v>40</v>
      </c>
      <c r="R859" s="17">
        <v>43330</v>
      </c>
      <c r="S859" s="18">
        <f>SUM(F859/$A$907)</f>
        <v>1.9728341861699595E-5</v>
      </c>
      <c r="T859" s="1" t="str">
        <f>IF(Table1[[#This Row],[Returns]]="Y","Quality Checked","")</f>
        <v/>
      </c>
      <c r="U859" t="str">
        <f>VLOOKUP(Table1[[#This Row],[% Sales]],$B$914:$C$918,2)</f>
        <v>Low Impact</v>
      </c>
    </row>
    <row r="860" spans="1:21" x14ac:dyDescent="0.2">
      <c r="A860" s="15">
        <v>43554</v>
      </c>
      <c r="B860" s="16" t="s">
        <v>21</v>
      </c>
      <c r="C860" s="17">
        <v>43403</v>
      </c>
      <c r="D860" s="16" t="s">
        <v>49</v>
      </c>
      <c r="E860" s="16">
        <v>9</v>
      </c>
      <c r="F860" s="16">
        <v>34.18</v>
      </c>
      <c r="G860" s="16">
        <v>0.06</v>
      </c>
      <c r="H860" s="16" t="s">
        <v>31</v>
      </c>
      <c r="I860" s="16">
        <v>-5.46</v>
      </c>
      <c r="J860" s="16">
        <v>3.6</v>
      </c>
      <c r="K860" s="16">
        <v>2.2000000000000002</v>
      </c>
      <c r="L860" s="16" t="s">
        <v>346</v>
      </c>
      <c r="M860" s="16" t="s">
        <v>25</v>
      </c>
      <c r="N860" s="16" t="s">
        <v>64</v>
      </c>
      <c r="O860" s="16" t="s">
        <v>27</v>
      </c>
      <c r="P860" s="16" t="s">
        <v>42</v>
      </c>
      <c r="Q860" s="16" t="s">
        <v>29</v>
      </c>
      <c r="R860" s="17">
        <v>43406</v>
      </c>
      <c r="S860" s="18">
        <f>SUM(F860/$A$907)</f>
        <v>1.9590782243837658E-5</v>
      </c>
      <c r="T860" s="1" t="str">
        <f>IF(Table1[[#This Row],[Returns]]="Y","Quality Checked","")</f>
        <v/>
      </c>
      <c r="U860" t="str">
        <f>VLOOKUP(Table1[[#This Row],[% Sales]],$B$914:$C$918,2)</f>
        <v>Low Impact</v>
      </c>
    </row>
    <row r="861" spans="1:21" x14ac:dyDescent="0.2">
      <c r="A861" s="15">
        <v>26854</v>
      </c>
      <c r="B861" s="16" t="s">
        <v>21</v>
      </c>
      <c r="C861" s="17">
        <v>43272</v>
      </c>
      <c r="D861" s="16" t="s">
        <v>22</v>
      </c>
      <c r="E861" s="16">
        <v>1</v>
      </c>
      <c r="F861" s="16">
        <v>34.11</v>
      </c>
      <c r="G861" s="16">
        <v>0.02</v>
      </c>
      <c r="H861" s="16" t="s">
        <v>31</v>
      </c>
      <c r="I861" s="16">
        <v>-12.95</v>
      </c>
      <c r="J861" s="16">
        <v>25.38</v>
      </c>
      <c r="K861" s="16">
        <v>8.99</v>
      </c>
      <c r="L861" s="16" t="s">
        <v>336</v>
      </c>
      <c r="M861" s="16" t="s">
        <v>166</v>
      </c>
      <c r="N861" s="16" t="s">
        <v>37</v>
      </c>
      <c r="O861" s="16" t="s">
        <v>32</v>
      </c>
      <c r="P861" s="16" t="s">
        <v>33</v>
      </c>
      <c r="Q861" s="16" t="s">
        <v>34</v>
      </c>
      <c r="R861" s="17">
        <v>43273</v>
      </c>
      <c r="S861" s="18">
        <f>SUM(F861/$A$907)</f>
        <v>1.9550660688627926E-5</v>
      </c>
      <c r="T861" s="1" t="str">
        <f>IF(Table1[[#This Row],[Returns]]="Y","Quality Checked","")</f>
        <v/>
      </c>
      <c r="U861" t="str">
        <f>VLOOKUP(Table1[[#This Row],[% Sales]],$B$914:$C$918,2)</f>
        <v>Low Impact</v>
      </c>
    </row>
    <row r="862" spans="1:21" x14ac:dyDescent="0.2">
      <c r="A862" s="15">
        <v>19232</v>
      </c>
      <c r="B862" s="16" t="s">
        <v>21</v>
      </c>
      <c r="C862" s="17">
        <v>43293</v>
      </c>
      <c r="D862" s="16" t="s">
        <v>52</v>
      </c>
      <c r="E862" s="16">
        <v>5</v>
      </c>
      <c r="F862" s="16">
        <v>33.409999999999997</v>
      </c>
      <c r="G862" s="16">
        <v>0.09</v>
      </c>
      <c r="H862" s="16" t="s">
        <v>31</v>
      </c>
      <c r="I862" s="16">
        <v>-3.48</v>
      </c>
      <c r="J862" s="16">
        <v>6.68</v>
      </c>
      <c r="K862" s="16">
        <v>1.5</v>
      </c>
      <c r="L862" s="16" t="s">
        <v>278</v>
      </c>
      <c r="M862" s="16" t="s">
        <v>25</v>
      </c>
      <c r="N862" s="16" t="s">
        <v>45</v>
      </c>
      <c r="O862" s="16" t="s">
        <v>27</v>
      </c>
      <c r="P862" s="16" t="s">
        <v>28</v>
      </c>
      <c r="Q862" s="16" t="s">
        <v>29</v>
      </c>
      <c r="R862" s="17">
        <v>43295</v>
      </c>
      <c r="S862" s="18">
        <f>SUM(F862/$A$907)</f>
        <v>1.9149445136530605E-5</v>
      </c>
      <c r="T862" s="1" t="str">
        <f>IF(Table1[[#This Row],[Returns]]="Y","Quality Checked","")</f>
        <v/>
      </c>
      <c r="U862" t="str">
        <f>VLOOKUP(Table1[[#This Row],[% Sales]],$B$914:$C$918,2)</f>
        <v>Low Impact</v>
      </c>
    </row>
    <row r="863" spans="1:21" x14ac:dyDescent="0.2">
      <c r="A863" s="15">
        <v>23844</v>
      </c>
      <c r="B863" s="16" t="s">
        <v>21</v>
      </c>
      <c r="C863" s="17">
        <v>43287</v>
      </c>
      <c r="D863" s="16" t="s">
        <v>22</v>
      </c>
      <c r="E863" s="16">
        <v>11</v>
      </c>
      <c r="F863" s="16">
        <v>33.020000000000003</v>
      </c>
      <c r="G863" s="16">
        <v>0.08</v>
      </c>
      <c r="H863" s="16" t="s">
        <v>31</v>
      </c>
      <c r="I863" s="16">
        <v>8.4</v>
      </c>
      <c r="J863" s="16">
        <v>3.15</v>
      </c>
      <c r="K863" s="16">
        <v>0.5</v>
      </c>
      <c r="L863" s="16" t="s">
        <v>162</v>
      </c>
      <c r="M863" s="16" t="s">
        <v>63</v>
      </c>
      <c r="N863" s="16" t="s">
        <v>37</v>
      </c>
      <c r="O863" s="16" t="s">
        <v>27</v>
      </c>
      <c r="P863" s="16" t="s">
        <v>61</v>
      </c>
      <c r="Q863" s="16" t="s">
        <v>40</v>
      </c>
      <c r="R863" s="17">
        <v>43288</v>
      </c>
      <c r="S863" s="18">
        <f>SUM(F863/$A$907)</f>
        <v>1.8925910757504958E-5</v>
      </c>
      <c r="T863" s="1" t="str">
        <f>IF(Table1[[#This Row],[Returns]]="Y","Quality Checked","")</f>
        <v/>
      </c>
      <c r="U863" t="str">
        <f>VLOOKUP(Table1[[#This Row],[% Sales]],$B$914:$C$918,2)</f>
        <v>Low Impact</v>
      </c>
    </row>
    <row r="864" spans="1:21" x14ac:dyDescent="0.2">
      <c r="A864" s="15">
        <v>36838</v>
      </c>
      <c r="B864" s="16" t="s">
        <v>21</v>
      </c>
      <c r="C864" s="17">
        <v>43198</v>
      </c>
      <c r="D864" s="16" t="s">
        <v>52</v>
      </c>
      <c r="E864" s="16">
        <v>3</v>
      </c>
      <c r="F864" s="16">
        <v>32.76</v>
      </c>
      <c r="G864" s="16">
        <v>0.06</v>
      </c>
      <c r="H864" s="16" t="s">
        <v>23</v>
      </c>
      <c r="I864" s="16">
        <v>11.29</v>
      </c>
      <c r="J864" s="16">
        <v>6.3</v>
      </c>
      <c r="K864" s="16">
        <v>0.5</v>
      </c>
      <c r="L864" s="16" t="s">
        <v>356</v>
      </c>
      <c r="M864" s="16" t="s">
        <v>25</v>
      </c>
      <c r="N864" s="16" t="s">
        <v>26</v>
      </c>
      <c r="O864" s="16" t="s">
        <v>27</v>
      </c>
      <c r="P864" s="16" t="s">
        <v>61</v>
      </c>
      <c r="Q864" s="16" t="s">
        <v>40</v>
      </c>
      <c r="R864" s="17">
        <v>43207</v>
      </c>
      <c r="S864" s="18">
        <f>SUM(F864/$A$907)</f>
        <v>1.8776887838154525E-5</v>
      </c>
      <c r="T864" s="1" t="str">
        <f>IF(Table1[[#This Row],[Returns]]="Y","Quality Checked","")</f>
        <v/>
      </c>
      <c r="U864" t="str">
        <f>VLOOKUP(Table1[[#This Row],[% Sales]],$B$914:$C$918,2)</f>
        <v>Low Impact</v>
      </c>
    </row>
    <row r="865" spans="1:21" x14ac:dyDescent="0.2">
      <c r="A865" s="15">
        <v>22851</v>
      </c>
      <c r="B865" s="16" t="s">
        <v>21</v>
      </c>
      <c r="C865" s="17">
        <v>43160</v>
      </c>
      <c r="D865" s="16" t="s">
        <v>49</v>
      </c>
      <c r="E865" s="16">
        <v>13</v>
      </c>
      <c r="F865" s="16">
        <v>32.369999999999997</v>
      </c>
      <c r="G865" s="16">
        <v>0</v>
      </c>
      <c r="H865" s="16" t="s">
        <v>31</v>
      </c>
      <c r="I865" s="16">
        <v>-48.55</v>
      </c>
      <c r="J865" s="16">
        <v>2.08</v>
      </c>
      <c r="K865" s="16">
        <v>5.33</v>
      </c>
      <c r="L865" s="16" t="s">
        <v>254</v>
      </c>
      <c r="M865" s="16" t="s">
        <v>25</v>
      </c>
      <c r="N865" s="16" t="s">
        <v>37</v>
      </c>
      <c r="O865" s="16" t="s">
        <v>32</v>
      </c>
      <c r="P865" s="16" t="s">
        <v>33</v>
      </c>
      <c r="Q865" s="16" t="s">
        <v>40</v>
      </c>
      <c r="R865" s="17">
        <v>43162</v>
      </c>
      <c r="S865" s="18">
        <f>SUM(F865/$A$907)</f>
        <v>1.8553353459128875E-5</v>
      </c>
      <c r="T865" s="1" t="str">
        <f>IF(Table1[[#This Row],[Returns]]="Y","Quality Checked","")</f>
        <v/>
      </c>
      <c r="U865" t="str">
        <f>VLOOKUP(Table1[[#This Row],[% Sales]],$B$914:$C$918,2)</f>
        <v>Low Impact</v>
      </c>
    </row>
    <row r="866" spans="1:21" x14ac:dyDescent="0.2">
      <c r="A866" s="15">
        <v>29127</v>
      </c>
      <c r="B866" s="16" t="s">
        <v>21</v>
      </c>
      <c r="C866" s="17">
        <v>43190</v>
      </c>
      <c r="D866" s="16" t="s">
        <v>49</v>
      </c>
      <c r="E866" s="16">
        <v>18</v>
      </c>
      <c r="F866" s="16">
        <v>31.13</v>
      </c>
      <c r="G866" s="16">
        <v>0.06</v>
      </c>
      <c r="H866" s="16" t="s">
        <v>31</v>
      </c>
      <c r="I866" s="16">
        <v>-0.81</v>
      </c>
      <c r="J866" s="16">
        <v>1.68</v>
      </c>
      <c r="K866" s="16">
        <v>1</v>
      </c>
      <c r="L866" s="16" t="s">
        <v>298</v>
      </c>
      <c r="M866" s="16" t="s">
        <v>25</v>
      </c>
      <c r="N866" s="16" t="s">
        <v>64</v>
      </c>
      <c r="O866" s="16" t="s">
        <v>27</v>
      </c>
      <c r="P866" s="16" t="s">
        <v>28</v>
      </c>
      <c r="Q866" s="16" t="s">
        <v>29</v>
      </c>
      <c r="R866" s="17">
        <v>43192</v>
      </c>
      <c r="S866" s="18">
        <f>SUM(F866/$A$907)</f>
        <v>1.7842628766842194E-5</v>
      </c>
      <c r="T866" s="1" t="str">
        <f>IF(Table1[[#This Row],[Returns]]="Y","Quality Checked","")</f>
        <v/>
      </c>
      <c r="U866" t="str">
        <f>VLOOKUP(Table1[[#This Row],[% Sales]],$B$914:$C$918,2)</f>
        <v>Low Impact</v>
      </c>
    </row>
    <row r="867" spans="1:21" x14ac:dyDescent="0.2">
      <c r="A867" s="15">
        <v>44708</v>
      </c>
      <c r="B867" s="16" t="s">
        <v>21</v>
      </c>
      <c r="C867" s="17">
        <v>43308</v>
      </c>
      <c r="D867" s="16" t="s">
        <v>22</v>
      </c>
      <c r="E867" s="16">
        <v>15</v>
      </c>
      <c r="F867" s="16">
        <v>30.68</v>
      </c>
      <c r="G867" s="16">
        <v>0.02</v>
      </c>
      <c r="H867" s="16" t="s">
        <v>31</v>
      </c>
      <c r="I867" s="16">
        <v>-37.39</v>
      </c>
      <c r="J867" s="16">
        <v>1.74</v>
      </c>
      <c r="K867" s="16">
        <v>4.08</v>
      </c>
      <c r="L867" s="16" t="s">
        <v>416</v>
      </c>
      <c r="M867" s="16" t="s">
        <v>166</v>
      </c>
      <c r="N867" s="16" t="s">
        <v>45</v>
      </c>
      <c r="O867" s="16" t="s">
        <v>32</v>
      </c>
      <c r="P867" s="16" t="s">
        <v>33</v>
      </c>
      <c r="Q867" s="16" t="s">
        <v>34</v>
      </c>
      <c r="R867" s="17">
        <v>43309</v>
      </c>
      <c r="S867" s="18">
        <f>SUM(F867/$A$907)</f>
        <v>1.7584704483351063E-5</v>
      </c>
      <c r="T867" s="1" t="str">
        <f>IF(Table1[[#This Row],[Returns]]="Y","Quality Checked","")</f>
        <v/>
      </c>
      <c r="U867" t="str">
        <f>VLOOKUP(Table1[[#This Row],[% Sales]],$B$914:$C$918,2)</f>
        <v>Low Impact</v>
      </c>
    </row>
    <row r="868" spans="1:21" x14ac:dyDescent="0.2">
      <c r="A868" s="15">
        <v>34788</v>
      </c>
      <c r="B868" s="16" t="s">
        <v>21</v>
      </c>
      <c r="C868" s="17">
        <v>43413</v>
      </c>
      <c r="D868" s="16" t="s">
        <v>35</v>
      </c>
      <c r="E868" s="16">
        <v>4</v>
      </c>
      <c r="F868" s="16">
        <v>30.47</v>
      </c>
      <c r="G868" s="16">
        <v>0.02</v>
      </c>
      <c r="H868" s="16" t="s">
        <v>31</v>
      </c>
      <c r="I868" s="16">
        <v>-10.7</v>
      </c>
      <c r="J868" s="16">
        <v>5.98</v>
      </c>
      <c r="K868" s="16">
        <v>5.15</v>
      </c>
      <c r="L868" s="16" t="s">
        <v>375</v>
      </c>
      <c r="M868" s="16" t="s">
        <v>54</v>
      </c>
      <c r="N868" s="16" t="s">
        <v>26</v>
      </c>
      <c r="O868" s="16" t="s">
        <v>27</v>
      </c>
      <c r="P868" s="16" t="s">
        <v>42</v>
      </c>
      <c r="Q868" s="16" t="s">
        <v>40</v>
      </c>
      <c r="R868" s="17">
        <v>43415</v>
      </c>
      <c r="S868" s="18">
        <f>SUM(F868/$A$907)</f>
        <v>1.7464339817721865E-5</v>
      </c>
      <c r="T868" s="1" t="str">
        <f>IF(Table1[[#This Row],[Returns]]="Y","Quality Checked","")</f>
        <v/>
      </c>
      <c r="U868" t="str">
        <f>VLOOKUP(Table1[[#This Row],[% Sales]],$B$914:$C$918,2)</f>
        <v>Low Impact</v>
      </c>
    </row>
    <row r="869" spans="1:21" x14ac:dyDescent="0.2">
      <c r="A869" s="15">
        <v>19299</v>
      </c>
      <c r="B869" s="16" t="s">
        <v>21</v>
      </c>
      <c r="C869" s="17">
        <v>43177</v>
      </c>
      <c r="D869" s="16" t="s">
        <v>22</v>
      </c>
      <c r="E869" s="16">
        <v>10</v>
      </c>
      <c r="F869" s="16">
        <v>29.23</v>
      </c>
      <c r="G869" s="16">
        <v>0.05</v>
      </c>
      <c r="H869" s="16" t="s">
        <v>31</v>
      </c>
      <c r="I869" s="16">
        <v>8.1</v>
      </c>
      <c r="J869" s="16">
        <v>2.88</v>
      </c>
      <c r="K869" s="16">
        <v>0.5</v>
      </c>
      <c r="L869" s="16" t="s">
        <v>279</v>
      </c>
      <c r="M869" s="16" t="s">
        <v>25</v>
      </c>
      <c r="N869" s="16" t="s">
        <v>26</v>
      </c>
      <c r="O869" s="16" t="s">
        <v>27</v>
      </c>
      <c r="P869" s="16" t="s">
        <v>61</v>
      </c>
      <c r="Q869" s="16" t="s">
        <v>40</v>
      </c>
      <c r="R869" s="17">
        <v>43179</v>
      </c>
      <c r="S869" s="18">
        <f>SUM(F869/$A$907)</f>
        <v>1.6753615125435187E-5</v>
      </c>
      <c r="T869" s="1" t="str">
        <f>IF(Table1[[#This Row],[Returns]]="Y","Quality Checked","")</f>
        <v/>
      </c>
      <c r="U869" t="str">
        <f>VLOOKUP(Table1[[#This Row],[% Sales]],$B$914:$C$918,2)</f>
        <v>Low Impact</v>
      </c>
    </row>
    <row r="870" spans="1:21" x14ac:dyDescent="0.2">
      <c r="A870" s="15">
        <v>29346</v>
      </c>
      <c r="B870" s="16" t="s">
        <v>21</v>
      </c>
      <c r="C870" s="17">
        <v>43328</v>
      </c>
      <c r="D870" s="16" t="s">
        <v>52</v>
      </c>
      <c r="E870" s="16">
        <v>2</v>
      </c>
      <c r="F870" s="16">
        <v>29.06</v>
      </c>
      <c r="G870" s="16">
        <v>0.1</v>
      </c>
      <c r="H870" s="16" t="s">
        <v>31</v>
      </c>
      <c r="I870" s="16">
        <v>-16.149999999999999</v>
      </c>
      <c r="J870" s="16">
        <v>11.58</v>
      </c>
      <c r="K870" s="16">
        <v>6.97</v>
      </c>
      <c r="L870" s="16" t="s">
        <v>354</v>
      </c>
      <c r="M870" s="16" t="s">
        <v>63</v>
      </c>
      <c r="N870" s="16" t="s">
        <v>26</v>
      </c>
      <c r="O870" s="16" t="s">
        <v>27</v>
      </c>
      <c r="P870" s="16" t="s">
        <v>51</v>
      </c>
      <c r="Q870" s="16" t="s">
        <v>40</v>
      </c>
      <c r="R870" s="17">
        <v>43332</v>
      </c>
      <c r="S870" s="18">
        <f>SUM(F870/$A$907)</f>
        <v>1.6656177062782982E-5</v>
      </c>
      <c r="T870" s="1" t="str">
        <f>IF(Table1[[#This Row],[Returns]]="Y","Quality Checked","")</f>
        <v/>
      </c>
      <c r="U870" t="str">
        <f>VLOOKUP(Table1[[#This Row],[% Sales]],$B$914:$C$918,2)</f>
        <v>Low Impact</v>
      </c>
    </row>
    <row r="871" spans="1:21" x14ac:dyDescent="0.2">
      <c r="A871" s="15">
        <v>16133</v>
      </c>
      <c r="B871" s="16" t="s">
        <v>21</v>
      </c>
      <c r="C871" s="17">
        <v>43368</v>
      </c>
      <c r="D871" s="16" t="s">
        <v>49</v>
      </c>
      <c r="E871" s="16">
        <v>1</v>
      </c>
      <c r="F871" s="16">
        <v>27.96</v>
      </c>
      <c r="G871" s="16">
        <v>0.17</v>
      </c>
      <c r="H871" s="16" t="s">
        <v>31</v>
      </c>
      <c r="I871" s="16">
        <v>-9.1300000000000008</v>
      </c>
      <c r="J871" s="16">
        <v>14.89</v>
      </c>
      <c r="K871" s="16">
        <v>13.56</v>
      </c>
      <c r="L871" s="16" t="s">
        <v>247</v>
      </c>
      <c r="M871" s="16" t="s">
        <v>63</v>
      </c>
      <c r="N871" s="16" t="s">
        <v>45</v>
      </c>
      <c r="O871" s="16" t="s">
        <v>32</v>
      </c>
      <c r="P871" s="16" t="s">
        <v>33</v>
      </c>
      <c r="Q871" s="16" t="s">
        <v>76</v>
      </c>
      <c r="R871" s="17">
        <v>43370</v>
      </c>
      <c r="S871" s="18">
        <f>SUM(F871/$A$907)</f>
        <v>1.6025695480915767E-5</v>
      </c>
      <c r="T871" s="1" t="str">
        <f>IF(Table1[[#This Row],[Returns]]="Y","Quality Checked","")</f>
        <v/>
      </c>
      <c r="U871" t="str">
        <f>VLOOKUP(Table1[[#This Row],[% Sales]],$B$914:$C$918,2)</f>
        <v>Low Impact</v>
      </c>
    </row>
    <row r="872" spans="1:21" x14ac:dyDescent="0.2">
      <c r="A872" s="15">
        <v>20709</v>
      </c>
      <c r="B872" s="16" t="s">
        <v>21</v>
      </c>
      <c r="C872" s="17">
        <v>43323</v>
      </c>
      <c r="D872" s="16" t="s">
        <v>35</v>
      </c>
      <c r="E872" s="16">
        <v>5</v>
      </c>
      <c r="F872" s="16">
        <v>25.1</v>
      </c>
      <c r="G872" s="16">
        <v>0.04</v>
      </c>
      <c r="H872" s="16" t="s">
        <v>31</v>
      </c>
      <c r="I872" s="16">
        <v>2.98</v>
      </c>
      <c r="J872" s="16">
        <v>4.9800000000000004</v>
      </c>
      <c r="K872" s="16">
        <v>0.49</v>
      </c>
      <c r="L872" s="16" t="s">
        <v>293</v>
      </c>
      <c r="M872" s="16" t="s">
        <v>54</v>
      </c>
      <c r="N872" s="16" t="s">
        <v>64</v>
      </c>
      <c r="O872" s="16" t="s">
        <v>27</v>
      </c>
      <c r="P872" s="16" t="s">
        <v>61</v>
      </c>
      <c r="Q872" s="16" t="s">
        <v>40</v>
      </c>
      <c r="R872" s="17">
        <v>43325</v>
      </c>
      <c r="S872" s="18">
        <f>SUM(F872/$A$907)</f>
        <v>1.4386443368061007E-5</v>
      </c>
      <c r="T872" s="1" t="str">
        <f>IF(Table1[[#This Row],[Returns]]="Y","Quality Checked","")</f>
        <v/>
      </c>
      <c r="U872" t="str">
        <f>VLOOKUP(Table1[[#This Row],[% Sales]],$B$914:$C$918,2)</f>
        <v>Low Impact</v>
      </c>
    </row>
    <row r="873" spans="1:21" x14ac:dyDescent="0.2">
      <c r="A873" s="15">
        <v>22243</v>
      </c>
      <c r="B873" s="16" t="s">
        <v>21</v>
      </c>
      <c r="C873" s="17">
        <v>43115</v>
      </c>
      <c r="D873" s="16" t="s">
        <v>49</v>
      </c>
      <c r="E873" s="16">
        <v>9</v>
      </c>
      <c r="F873" s="16">
        <v>24.76</v>
      </c>
      <c r="G873" s="16">
        <v>0.09</v>
      </c>
      <c r="H873" s="16" t="s">
        <v>31</v>
      </c>
      <c r="I873" s="16">
        <v>-1.82</v>
      </c>
      <c r="J873" s="16">
        <v>2.88</v>
      </c>
      <c r="K873" s="16">
        <v>0.7</v>
      </c>
      <c r="L873" s="16" t="s">
        <v>142</v>
      </c>
      <c r="M873" s="16" t="s">
        <v>25</v>
      </c>
      <c r="N873" s="16" t="s">
        <v>64</v>
      </c>
      <c r="O873" s="16" t="s">
        <v>27</v>
      </c>
      <c r="P873" s="16" t="s">
        <v>28</v>
      </c>
      <c r="Q873" s="16" t="s">
        <v>29</v>
      </c>
      <c r="R873" s="17">
        <v>43116</v>
      </c>
      <c r="S873" s="18">
        <f>SUM(F873/$A$907)</f>
        <v>1.4191567242756595E-5</v>
      </c>
      <c r="T873" s="1" t="str">
        <f>IF(Table1[[#This Row],[Returns]]="Y","Quality Checked","")</f>
        <v/>
      </c>
      <c r="U873" t="str">
        <f>VLOOKUP(Table1[[#This Row],[% Sales]],$B$914:$C$918,2)</f>
        <v>Low Impact</v>
      </c>
    </row>
    <row r="874" spans="1:21" x14ac:dyDescent="0.2">
      <c r="A874" s="15">
        <v>37696</v>
      </c>
      <c r="B874" s="16" t="s">
        <v>21</v>
      </c>
      <c r="C874" s="17">
        <v>43290</v>
      </c>
      <c r="D874" s="16" t="s">
        <v>22</v>
      </c>
      <c r="E874" s="16">
        <v>5</v>
      </c>
      <c r="F874" s="16">
        <v>24.09</v>
      </c>
      <c r="G874" s="16">
        <v>0.04</v>
      </c>
      <c r="H874" s="16" t="s">
        <v>31</v>
      </c>
      <c r="I874" s="16">
        <v>-20.23</v>
      </c>
      <c r="J874" s="16">
        <v>3.81</v>
      </c>
      <c r="K874" s="16">
        <v>5.44</v>
      </c>
      <c r="L874" s="16" t="s">
        <v>331</v>
      </c>
      <c r="M874" s="16" t="s">
        <v>25</v>
      </c>
      <c r="N874" s="16" t="s">
        <v>26</v>
      </c>
      <c r="O874" s="16" t="s">
        <v>27</v>
      </c>
      <c r="P874" s="16" t="s">
        <v>48</v>
      </c>
      <c r="Q874" s="16" t="s">
        <v>40</v>
      </c>
      <c r="R874" s="17">
        <v>43292</v>
      </c>
      <c r="S874" s="18">
        <f>SUM(F874/$A$907)</f>
        <v>1.3807546642892017E-5</v>
      </c>
      <c r="T874" s="1" t="str">
        <f>IF(Table1[[#This Row],[Returns]]="Y","Quality Checked","")</f>
        <v/>
      </c>
      <c r="U874" t="str">
        <f>VLOOKUP(Table1[[#This Row],[% Sales]],$B$914:$C$918,2)</f>
        <v>Low Impact</v>
      </c>
    </row>
    <row r="875" spans="1:21" x14ac:dyDescent="0.2">
      <c r="A875" s="15">
        <v>8257</v>
      </c>
      <c r="B875" s="16" t="s">
        <v>21</v>
      </c>
      <c r="C875" s="17">
        <v>43181</v>
      </c>
      <c r="D875" s="16" t="s">
        <v>52</v>
      </c>
      <c r="E875" s="16">
        <v>5</v>
      </c>
      <c r="F875" s="16">
        <v>22.77</v>
      </c>
      <c r="G875" s="16">
        <v>0.03</v>
      </c>
      <c r="H875" s="16" t="s">
        <v>31</v>
      </c>
      <c r="I875" s="16">
        <v>-6.2</v>
      </c>
      <c r="J875" s="16">
        <v>4.28</v>
      </c>
      <c r="K875" s="16">
        <v>1.6</v>
      </c>
      <c r="L875" s="16" t="s">
        <v>146</v>
      </c>
      <c r="M875" s="16" t="s">
        <v>63</v>
      </c>
      <c r="N875" s="16" t="s">
        <v>64</v>
      </c>
      <c r="O875" s="16" t="s">
        <v>27</v>
      </c>
      <c r="P875" s="16" t="s">
        <v>28</v>
      </c>
      <c r="Q875" s="16" t="s">
        <v>29</v>
      </c>
      <c r="R875" s="17">
        <v>43188</v>
      </c>
      <c r="S875" s="18">
        <f>SUM(F875/$A$907)</f>
        <v>1.3050968744651358E-5</v>
      </c>
      <c r="T875" s="1" t="str">
        <f>IF(Table1[[#This Row],[Returns]]="Y","Quality Checked","")</f>
        <v/>
      </c>
      <c r="U875" t="str">
        <f>VLOOKUP(Table1[[#This Row],[% Sales]],$B$914:$C$918,2)</f>
        <v>Low Impact</v>
      </c>
    </row>
    <row r="876" spans="1:21" x14ac:dyDescent="0.2">
      <c r="A876" s="15">
        <v>3332</v>
      </c>
      <c r="B876" s="16" t="s">
        <v>21</v>
      </c>
      <c r="C876" s="17">
        <v>43408</v>
      </c>
      <c r="D876" s="16" t="s">
        <v>49</v>
      </c>
      <c r="E876" s="16">
        <v>6</v>
      </c>
      <c r="F876" s="16">
        <v>22.19</v>
      </c>
      <c r="G876" s="16">
        <v>0.01</v>
      </c>
      <c r="H876" s="16" t="s">
        <v>31</v>
      </c>
      <c r="I876" s="16">
        <v>-3.51</v>
      </c>
      <c r="J876" s="16">
        <v>3.26</v>
      </c>
      <c r="K876" s="16">
        <v>1.86</v>
      </c>
      <c r="L876" s="16" t="s">
        <v>99</v>
      </c>
      <c r="M876" s="16" t="s">
        <v>63</v>
      </c>
      <c r="N876" s="16" t="s">
        <v>26</v>
      </c>
      <c r="O876" s="16" t="s">
        <v>27</v>
      </c>
      <c r="P876" s="16" t="s">
        <v>28</v>
      </c>
      <c r="Q876" s="16" t="s">
        <v>29</v>
      </c>
      <c r="R876" s="17">
        <v>43410</v>
      </c>
      <c r="S876" s="18">
        <f>SUM(F876/$A$907)</f>
        <v>1.271853300148501E-5</v>
      </c>
      <c r="T876" s="1" t="str">
        <f>IF(Table1[[#This Row],[Returns]]="Y","Quality Checked","")</f>
        <v/>
      </c>
      <c r="U876" t="str">
        <f>VLOOKUP(Table1[[#This Row],[% Sales]],$B$914:$C$918,2)</f>
        <v>Low Impact</v>
      </c>
    </row>
    <row r="877" spans="1:21" x14ac:dyDescent="0.2">
      <c r="A877" s="15">
        <v>6854</v>
      </c>
      <c r="B877" s="16" t="s">
        <v>21</v>
      </c>
      <c r="C877" s="17">
        <v>43106</v>
      </c>
      <c r="D877" s="16" t="s">
        <v>55</v>
      </c>
      <c r="E877" s="16">
        <v>1</v>
      </c>
      <c r="F877" s="16">
        <v>22.13</v>
      </c>
      <c r="G877" s="16">
        <v>7.0000000000000007E-2</v>
      </c>
      <c r="H877" s="16" t="s">
        <v>23</v>
      </c>
      <c r="I877" s="16">
        <v>-2.39</v>
      </c>
      <c r="J877" s="16">
        <v>7.68</v>
      </c>
      <c r="K877" s="16">
        <v>6.16</v>
      </c>
      <c r="L877" s="16" t="s">
        <v>137</v>
      </c>
      <c r="M877" s="16" t="s">
        <v>25</v>
      </c>
      <c r="N877" s="16" t="s">
        <v>64</v>
      </c>
      <c r="O877" s="16" t="s">
        <v>27</v>
      </c>
      <c r="P877" s="16" t="s">
        <v>48</v>
      </c>
      <c r="Q877" s="16" t="s">
        <v>40</v>
      </c>
      <c r="R877" s="17">
        <v>43108</v>
      </c>
      <c r="S877" s="18">
        <f>SUM(F877/$A$907)</f>
        <v>1.2684143097019523E-5</v>
      </c>
      <c r="T877" s="1" t="str">
        <f>IF(Table1[[#This Row],[Returns]]="Y","Quality Checked","")</f>
        <v/>
      </c>
      <c r="U877" t="str">
        <f>VLOOKUP(Table1[[#This Row],[% Sales]],$B$914:$C$918,2)</f>
        <v>Low Impact</v>
      </c>
    </row>
    <row r="878" spans="1:21" x14ac:dyDescent="0.2">
      <c r="A878" s="15">
        <v>34631</v>
      </c>
      <c r="B878" s="16" t="s">
        <v>21</v>
      </c>
      <c r="C878" s="17">
        <v>43396</v>
      </c>
      <c r="D878" s="16" t="s">
        <v>22</v>
      </c>
      <c r="E878" s="16">
        <v>5</v>
      </c>
      <c r="F878" s="16">
        <v>22.06</v>
      </c>
      <c r="G878" s="16">
        <v>0.06</v>
      </c>
      <c r="H878" s="16" t="s">
        <v>31</v>
      </c>
      <c r="I878" s="16">
        <v>-22.28</v>
      </c>
      <c r="J878" s="16">
        <v>3.36</v>
      </c>
      <c r="K878" s="16">
        <v>6.27</v>
      </c>
      <c r="L878" s="16" t="s">
        <v>275</v>
      </c>
      <c r="M878" s="16" t="s">
        <v>166</v>
      </c>
      <c r="N878" s="16" t="s">
        <v>26</v>
      </c>
      <c r="O878" s="16" t="s">
        <v>27</v>
      </c>
      <c r="P878" s="16" t="s">
        <v>48</v>
      </c>
      <c r="Q878" s="16" t="s">
        <v>40</v>
      </c>
      <c r="R878" s="17">
        <v>43397</v>
      </c>
      <c r="S878" s="18">
        <f>SUM(F878/$A$907)</f>
        <v>1.2644021541809792E-5</v>
      </c>
      <c r="T878" s="1" t="str">
        <f>IF(Table1[[#This Row],[Returns]]="Y","Quality Checked","")</f>
        <v/>
      </c>
      <c r="U878" t="str">
        <f>VLOOKUP(Table1[[#This Row],[% Sales]],$B$914:$C$918,2)</f>
        <v>Low Impact</v>
      </c>
    </row>
    <row r="879" spans="1:21" x14ac:dyDescent="0.2">
      <c r="A879" s="15">
        <v>1444</v>
      </c>
      <c r="B879" s="16" t="s">
        <v>21</v>
      </c>
      <c r="C879" s="17">
        <v>43439</v>
      </c>
      <c r="D879" s="16" t="s">
        <v>55</v>
      </c>
      <c r="E879" s="16">
        <v>2</v>
      </c>
      <c r="F879" s="16">
        <v>21.44</v>
      </c>
      <c r="G879" s="16">
        <v>0.02</v>
      </c>
      <c r="H879" s="16" t="s">
        <v>31</v>
      </c>
      <c r="I879" s="16">
        <v>-13.67</v>
      </c>
      <c r="J879" s="16">
        <v>6.48</v>
      </c>
      <c r="K879" s="16">
        <v>8.74</v>
      </c>
      <c r="L879" s="16" t="s">
        <v>81</v>
      </c>
      <c r="M879" s="16" t="s">
        <v>63</v>
      </c>
      <c r="N879" s="16" t="s">
        <v>37</v>
      </c>
      <c r="O879" s="16" t="s">
        <v>27</v>
      </c>
      <c r="P879" s="16" t="s">
        <v>42</v>
      </c>
      <c r="Q879" s="16" t="s">
        <v>40</v>
      </c>
      <c r="R879" s="17">
        <v>43441</v>
      </c>
      <c r="S879" s="18">
        <f>SUM(F879/$A$907)</f>
        <v>1.2288659195666453E-5</v>
      </c>
      <c r="T879" s="1" t="str">
        <f>IF(Table1[[#This Row],[Returns]]="Y","Quality Checked","")</f>
        <v/>
      </c>
      <c r="U879" t="str">
        <f>VLOOKUP(Table1[[#This Row],[% Sales]],$B$914:$C$918,2)</f>
        <v>Low Impact</v>
      </c>
    </row>
    <row r="880" spans="1:21" x14ac:dyDescent="0.2">
      <c r="A880" s="15">
        <v>3553</v>
      </c>
      <c r="B880" s="16" t="s">
        <v>21</v>
      </c>
      <c r="C880" s="17">
        <v>43237</v>
      </c>
      <c r="D880" s="16" t="s">
        <v>55</v>
      </c>
      <c r="E880" s="16">
        <v>7</v>
      </c>
      <c r="F880" s="16">
        <v>20.5</v>
      </c>
      <c r="G880" s="16">
        <v>0.06</v>
      </c>
      <c r="H880" s="16" t="s">
        <v>31</v>
      </c>
      <c r="I880" s="16">
        <v>-4.04</v>
      </c>
      <c r="J880" s="16">
        <v>2.94</v>
      </c>
      <c r="K880" s="16">
        <v>0.96</v>
      </c>
      <c r="L880" s="16" t="s">
        <v>102</v>
      </c>
      <c r="M880" s="16" t="s">
        <v>25</v>
      </c>
      <c r="N880" s="16" t="s">
        <v>26</v>
      </c>
      <c r="O880" s="16" t="s">
        <v>27</v>
      </c>
      <c r="P880" s="16" t="s">
        <v>28</v>
      </c>
      <c r="Q880" s="16" t="s">
        <v>29</v>
      </c>
      <c r="R880" s="17">
        <v>43238</v>
      </c>
      <c r="S880" s="18">
        <f>SUM(F880/$A$907)</f>
        <v>1.1749884025707196E-5</v>
      </c>
      <c r="T880" s="1" t="str">
        <f>IF(Table1[[#This Row],[Returns]]="Y","Quality Checked","")</f>
        <v/>
      </c>
      <c r="U880" t="str">
        <f>VLOOKUP(Table1[[#This Row],[% Sales]],$B$914:$C$918,2)</f>
        <v>Low Impact</v>
      </c>
    </row>
    <row r="881" spans="1:21" x14ac:dyDescent="0.2">
      <c r="A881" s="15">
        <v>39040</v>
      </c>
      <c r="B881" s="16" t="s">
        <v>21</v>
      </c>
      <c r="C881" s="17">
        <v>43241</v>
      </c>
      <c r="D881" s="16" t="s">
        <v>49</v>
      </c>
      <c r="E881" s="16">
        <v>7</v>
      </c>
      <c r="F881" s="16">
        <v>19.36</v>
      </c>
      <c r="G881" s="16">
        <v>0.04</v>
      </c>
      <c r="H881" s="16" t="s">
        <v>23</v>
      </c>
      <c r="I881" s="16">
        <v>-1</v>
      </c>
      <c r="J881" s="16">
        <v>1.98</v>
      </c>
      <c r="K881" s="16">
        <v>0.7</v>
      </c>
      <c r="L881" s="16" t="s">
        <v>355</v>
      </c>
      <c r="M881" s="16" t="s">
        <v>63</v>
      </c>
      <c r="N881" s="16" t="s">
        <v>26</v>
      </c>
      <c r="O881" s="16" t="s">
        <v>27</v>
      </c>
      <c r="P881" s="16" t="s">
        <v>72</v>
      </c>
      <c r="Q881" s="16" t="s">
        <v>29</v>
      </c>
      <c r="R881" s="17">
        <v>43242</v>
      </c>
      <c r="S881" s="18">
        <f>SUM(F881/$A$907)</f>
        <v>1.1096475840862991E-5</v>
      </c>
      <c r="T881" s="1" t="str">
        <f>IF(Table1[[#This Row],[Returns]]="Y","Quality Checked","")</f>
        <v/>
      </c>
      <c r="U881" t="str">
        <f>VLOOKUP(Table1[[#This Row],[% Sales]],$B$914:$C$918,2)</f>
        <v>Low Impact</v>
      </c>
    </row>
    <row r="882" spans="1:21" x14ac:dyDescent="0.2">
      <c r="A882" s="15">
        <v>833</v>
      </c>
      <c r="B882" s="16" t="s">
        <v>30</v>
      </c>
      <c r="C882" s="17">
        <v>43143</v>
      </c>
      <c r="D882" s="16" t="s">
        <v>55</v>
      </c>
      <c r="E882" s="16">
        <v>1</v>
      </c>
      <c r="F882" s="16">
        <v>19.32</v>
      </c>
      <c r="G882" s="16">
        <v>0.03</v>
      </c>
      <c r="H882" s="16" t="s">
        <v>31</v>
      </c>
      <c r="I882" s="16">
        <v>-20.32</v>
      </c>
      <c r="J882" s="16">
        <v>12.53</v>
      </c>
      <c r="K882" s="16">
        <v>7.17</v>
      </c>
      <c r="L882" s="16" t="s">
        <v>67</v>
      </c>
      <c r="M882" s="16" t="s">
        <v>54</v>
      </c>
      <c r="N882" s="16" t="s">
        <v>37</v>
      </c>
      <c r="O882" s="16" t="s">
        <v>27</v>
      </c>
      <c r="P882" s="16" t="s">
        <v>48</v>
      </c>
      <c r="Q882" s="16" t="s">
        <v>40</v>
      </c>
      <c r="R882" s="17">
        <v>43144</v>
      </c>
      <c r="S882" s="18">
        <f>SUM(F882/$A$907)</f>
        <v>1.1073549237886002E-5</v>
      </c>
      <c r="T882" s="1" t="str">
        <f>IF(Table1[[#This Row],[Returns]]="Y","Quality Checked","")</f>
        <v>Quality Checked</v>
      </c>
      <c r="U882" t="str">
        <f>VLOOKUP(Table1[[#This Row],[% Sales]],$B$914:$C$918,2)</f>
        <v>Low Impact</v>
      </c>
    </row>
    <row r="883" spans="1:21" x14ac:dyDescent="0.2">
      <c r="A883" s="15">
        <v>40835</v>
      </c>
      <c r="B883" s="16" t="s">
        <v>21</v>
      </c>
      <c r="C883" s="17">
        <v>43428</v>
      </c>
      <c r="D883" s="16" t="s">
        <v>35</v>
      </c>
      <c r="E883" s="16">
        <v>1</v>
      </c>
      <c r="F883" s="16">
        <v>18.73</v>
      </c>
      <c r="G883" s="16">
        <v>0.05</v>
      </c>
      <c r="H883" s="16" t="s">
        <v>31</v>
      </c>
      <c r="I883" s="16">
        <v>-6.68</v>
      </c>
      <c r="J883" s="16">
        <v>12.28</v>
      </c>
      <c r="K883" s="16">
        <v>6.13</v>
      </c>
      <c r="L883" s="16" t="s">
        <v>404</v>
      </c>
      <c r="M883" s="16" t="s">
        <v>63</v>
      </c>
      <c r="N883" s="16" t="s">
        <v>45</v>
      </c>
      <c r="O883" s="16" t="s">
        <v>27</v>
      </c>
      <c r="P883" s="16" t="s">
        <v>43</v>
      </c>
      <c r="Q883" s="16" t="s">
        <v>40</v>
      </c>
      <c r="R883" s="17">
        <v>43429</v>
      </c>
      <c r="S883" s="18">
        <f>SUM(F883/$A$907)</f>
        <v>1.0735381843975404E-5</v>
      </c>
      <c r="T883" s="1" t="str">
        <f>IF(Table1[[#This Row],[Returns]]="Y","Quality Checked","")</f>
        <v/>
      </c>
      <c r="U883" t="str">
        <f>VLOOKUP(Table1[[#This Row],[% Sales]],$B$914:$C$918,2)</f>
        <v>Low Impact</v>
      </c>
    </row>
    <row r="884" spans="1:21" x14ac:dyDescent="0.2">
      <c r="A884" s="15">
        <v>17795</v>
      </c>
      <c r="B884" s="16" t="s">
        <v>21</v>
      </c>
      <c r="C884" s="17">
        <v>43191</v>
      </c>
      <c r="D884" s="16" t="s">
        <v>55</v>
      </c>
      <c r="E884" s="16">
        <v>1</v>
      </c>
      <c r="F884" s="16">
        <v>17.62</v>
      </c>
      <c r="G884" s="16">
        <v>0.06</v>
      </c>
      <c r="H884" s="16" t="s">
        <v>31</v>
      </c>
      <c r="I884" s="16">
        <v>-15.92</v>
      </c>
      <c r="J884" s="16">
        <v>11.33</v>
      </c>
      <c r="K884" s="16">
        <v>6.12</v>
      </c>
      <c r="L884" s="16" t="s">
        <v>259</v>
      </c>
      <c r="M884" s="16" t="s">
        <v>63</v>
      </c>
      <c r="N884" s="16" t="s">
        <v>45</v>
      </c>
      <c r="O884" s="16" t="s">
        <v>27</v>
      </c>
      <c r="P884" s="16" t="s">
        <v>46</v>
      </c>
      <c r="Q884" s="16" t="s">
        <v>74</v>
      </c>
      <c r="R884" s="17">
        <v>43193</v>
      </c>
      <c r="S884" s="18">
        <f>SUM(F884/$A$907)</f>
        <v>1.0099168611363942E-5</v>
      </c>
      <c r="T884" s="1" t="str">
        <f>IF(Table1[[#This Row],[Returns]]="Y","Quality Checked","")</f>
        <v/>
      </c>
      <c r="U884" t="str">
        <f>VLOOKUP(Table1[[#This Row],[% Sales]],$B$914:$C$918,2)</f>
        <v>Low Impact</v>
      </c>
    </row>
    <row r="885" spans="1:21" x14ac:dyDescent="0.2">
      <c r="A885" s="15">
        <v>44583</v>
      </c>
      <c r="B885" s="16" t="s">
        <v>30</v>
      </c>
      <c r="C885" s="17">
        <v>43377</v>
      </c>
      <c r="D885" s="16" t="s">
        <v>52</v>
      </c>
      <c r="E885" s="16">
        <v>6</v>
      </c>
      <c r="F885" s="16">
        <v>17.59</v>
      </c>
      <c r="G885" s="16">
        <v>0.1</v>
      </c>
      <c r="H885" s="16" t="s">
        <v>31</v>
      </c>
      <c r="I885" s="16">
        <v>-19.739999999999998</v>
      </c>
      <c r="J885" s="16">
        <v>2.2200000000000002</v>
      </c>
      <c r="K885" s="16">
        <v>5</v>
      </c>
      <c r="L885" s="16" t="s">
        <v>264</v>
      </c>
      <c r="M885" s="16" t="s">
        <v>63</v>
      </c>
      <c r="N885" s="16" t="s">
        <v>26</v>
      </c>
      <c r="O885" s="16" t="s">
        <v>27</v>
      </c>
      <c r="P885" s="16" t="s">
        <v>46</v>
      </c>
      <c r="Q885" s="16" t="s">
        <v>40</v>
      </c>
      <c r="R885" s="17">
        <v>43382</v>
      </c>
      <c r="S885" s="18">
        <f>SUM(F885/$A$907)</f>
        <v>1.0081973659131199E-5</v>
      </c>
      <c r="T885" s="1" t="str">
        <f>IF(Table1[[#This Row],[Returns]]="Y","Quality Checked","")</f>
        <v>Quality Checked</v>
      </c>
      <c r="U885" t="str">
        <f>VLOOKUP(Table1[[#This Row],[% Sales]],$B$914:$C$918,2)</f>
        <v>Low Impact</v>
      </c>
    </row>
    <row r="886" spans="1:21" x14ac:dyDescent="0.2">
      <c r="A886" s="15">
        <v>12099</v>
      </c>
      <c r="B886" s="16" t="s">
        <v>21</v>
      </c>
      <c r="C886" s="17">
        <v>43354</v>
      </c>
      <c r="D886" s="16" t="s">
        <v>49</v>
      </c>
      <c r="E886" s="16">
        <v>1</v>
      </c>
      <c r="F886" s="16">
        <v>17.59</v>
      </c>
      <c r="G886" s="16">
        <v>0.06</v>
      </c>
      <c r="H886" s="16" t="s">
        <v>23</v>
      </c>
      <c r="I886" s="16">
        <v>10.85</v>
      </c>
      <c r="J886" s="16">
        <v>2.61</v>
      </c>
      <c r="K886" s="16">
        <v>0.5</v>
      </c>
      <c r="L886" s="16" t="s">
        <v>204</v>
      </c>
      <c r="M886" s="16" t="s">
        <v>25</v>
      </c>
      <c r="N886" s="16" t="s">
        <v>26</v>
      </c>
      <c r="O886" s="16" t="s">
        <v>27</v>
      </c>
      <c r="P886" s="16" t="s">
        <v>61</v>
      </c>
      <c r="Q886" s="16" t="s">
        <v>40</v>
      </c>
      <c r="R886" s="17">
        <v>43354</v>
      </c>
      <c r="S886" s="18">
        <f>SUM(F886/$A$907)</f>
        <v>1.0081973659131199E-5</v>
      </c>
      <c r="T886" s="1" t="str">
        <f>IF(Table1[[#This Row],[Returns]]="Y","Quality Checked","")</f>
        <v/>
      </c>
      <c r="U886" t="str">
        <f>VLOOKUP(Table1[[#This Row],[% Sales]],$B$914:$C$918,2)</f>
        <v>Low Impact</v>
      </c>
    </row>
    <row r="887" spans="1:21" x14ac:dyDescent="0.2">
      <c r="A887" s="15">
        <v>40518</v>
      </c>
      <c r="B887" s="16" t="s">
        <v>21</v>
      </c>
      <c r="C887" s="17">
        <v>43172</v>
      </c>
      <c r="D887" s="16" t="s">
        <v>49</v>
      </c>
      <c r="E887" s="16">
        <v>3</v>
      </c>
      <c r="F887" s="16">
        <v>17.52</v>
      </c>
      <c r="G887" s="16">
        <v>0.05</v>
      </c>
      <c r="H887" s="16" t="s">
        <v>31</v>
      </c>
      <c r="I887" s="16">
        <v>-12.16</v>
      </c>
      <c r="J887" s="16">
        <v>4.13</v>
      </c>
      <c r="K887" s="16">
        <v>5.04</v>
      </c>
      <c r="L887" s="16" t="s">
        <v>347</v>
      </c>
      <c r="M887" s="16" t="s">
        <v>166</v>
      </c>
      <c r="N887" s="16" t="s">
        <v>37</v>
      </c>
      <c r="O887" s="16" t="s">
        <v>27</v>
      </c>
      <c r="P887" s="16" t="s">
        <v>48</v>
      </c>
      <c r="Q887" s="16" t="s">
        <v>40</v>
      </c>
      <c r="R887" s="17">
        <v>43173</v>
      </c>
      <c r="S887" s="18">
        <f>SUM(F887/$A$907)</f>
        <v>1.0041852103921468E-5</v>
      </c>
      <c r="T887" s="1" t="str">
        <f>IF(Table1[[#This Row],[Returns]]="Y","Quality Checked","")</f>
        <v/>
      </c>
      <c r="U887" t="str">
        <f>VLOOKUP(Table1[[#This Row],[% Sales]],$B$914:$C$918,2)</f>
        <v>Low Impact</v>
      </c>
    </row>
    <row r="888" spans="1:21" x14ac:dyDescent="0.2">
      <c r="A888" s="15">
        <v>19431</v>
      </c>
      <c r="B888" s="16" t="s">
        <v>21</v>
      </c>
      <c r="C888" s="17">
        <v>43243</v>
      </c>
      <c r="D888" s="16" t="s">
        <v>22</v>
      </c>
      <c r="E888" s="16">
        <v>4</v>
      </c>
      <c r="F888" s="16">
        <v>16.82</v>
      </c>
      <c r="G888" s="16">
        <v>0.08</v>
      </c>
      <c r="H888" s="16" t="s">
        <v>31</v>
      </c>
      <c r="I888" s="16">
        <v>-5.54</v>
      </c>
      <c r="J888" s="16">
        <v>4.13</v>
      </c>
      <c r="K888" s="16">
        <v>1.17</v>
      </c>
      <c r="L888" s="16" t="s">
        <v>281</v>
      </c>
      <c r="M888" s="16" t="s">
        <v>54</v>
      </c>
      <c r="N888" s="16" t="s">
        <v>37</v>
      </c>
      <c r="O888" s="16" t="s">
        <v>27</v>
      </c>
      <c r="P888" s="16" t="s">
        <v>28</v>
      </c>
      <c r="Q888" s="16" t="s">
        <v>29</v>
      </c>
      <c r="R888" s="17">
        <v>43245</v>
      </c>
      <c r="S888" s="18">
        <f>SUM(F888/$A$907)</f>
        <v>9.6406365518241493E-6</v>
      </c>
      <c r="T888" s="1" t="str">
        <f>IF(Table1[[#This Row],[Returns]]="Y","Quality Checked","")</f>
        <v/>
      </c>
      <c r="U888" t="str">
        <f>VLOOKUP(Table1[[#This Row],[% Sales]],$B$914:$C$918,2)</f>
        <v>Low Impact</v>
      </c>
    </row>
    <row r="889" spans="1:21" x14ac:dyDescent="0.2">
      <c r="A889" s="15">
        <v>22083</v>
      </c>
      <c r="B889" s="16" t="s">
        <v>21</v>
      </c>
      <c r="C889" s="17">
        <v>43148</v>
      </c>
      <c r="D889" s="16" t="s">
        <v>49</v>
      </c>
      <c r="E889" s="16">
        <v>2</v>
      </c>
      <c r="F889" s="16">
        <v>16.809999999999999</v>
      </c>
      <c r="G889" s="16">
        <v>0.05</v>
      </c>
      <c r="H889" s="16" t="s">
        <v>23</v>
      </c>
      <c r="I889" s="16">
        <v>-4.1399999999999997</v>
      </c>
      <c r="J889" s="16">
        <v>6.04</v>
      </c>
      <c r="K889" s="16">
        <v>2.14</v>
      </c>
      <c r="L889" s="16" t="s">
        <v>304</v>
      </c>
      <c r="M889" s="16" t="s">
        <v>25</v>
      </c>
      <c r="N889" s="16" t="s">
        <v>26</v>
      </c>
      <c r="O889" s="16" t="s">
        <v>27</v>
      </c>
      <c r="P889" s="16" t="s">
        <v>42</v>
      </c>
      <c r="Q889" s="16" t="s">
        <v>29</v>
      </c>
      <c r="R889" s="17">
        <v>43150</v>
      </c>
      <c r="S889" s="18">
        <f>SUM(F889/$A$907)</f>
        <v>9.6349049010798995E-6</v>
      </c>
      <c r="T889" s="1" t="str">
        <f>IF(Table1[[#This Row],[Returns]]="Y","Quality Checked","")</f>
        <v/>
      </c>
      <c r="U889" t="str">
        <f>VLOOKUP(Table1[[#This Row],[% Sales]],$B$914:$C$918,2)</f>
        <v>Low Impact</v>
      </c>
    </row>
    <row r="890" spans="1:21" x14ac:dyDescent="0.2">
      <c r="A890" s="15">
        <v>20709</v>
      </c>
      <c r="B890" s="16" t="s">
        <v>21</v>
      </c>
      <c r="C890" s="17">
        <v>43323</v>
      </c>
      <c r="D890" s="16" t="s">
        <v>35</v>
      </c>
      <c r="E890" s="16">
        <v>4</v>
      </c>
      <c r="F890" s="16">
        <v>16.600000000000001</v>
      </c>
      <c r="G890" s="16">
        <v>0.1</v>
      </c>
      <c r="H890" s="16" t="s">
        <v>31</v>
      </c>
      <c r="I890" s="16">
        <v>-2.06</v>
      </c>
      <c r="J890" s="16">
        <v>4.13</v>
      </c>
      <c r="K890" s="16">
        <v>0.99</v>
      </c>
      <c r="L890" s="16" t="s">
        <v>293</v>
      </c>
      <c r="M890" s="16" t="s">
        <v>54</v>
      </c>
      <c r="N890" s="16" t="s">
        <v>64</v>
      </c>
      <c r="O890" s="16" t="s">
        <v>27</v>
      </c>
      <c r="P890" s="16" t="s">
        <v>61</v>
      </c>
      <c r="Q890" s="16" t="s">
        <v>40</v>
      </c>
      <c r="R890" s="17">
        <v>43323</v>
      </c>
      <c r="S890" s="18">
        <f>SUM(F890/$A$907)</f>
        <v>9.5145402354507067E-6</v>
      </c>
      <c r="T890" s="1" t="str">
        <f>IF(Table1[[#This Row],[Returns]]="Y","Quality Checked","")</f>
        <v/>
      </c>
      <c r="U890" t="str">
        <f>VLOOKUP(Table1[[#This Row],[% Sales]],$B$914:$C$918,2)</f>
        <v>Low Impact</v>
      </c>
    </row>
    <row r="891" spans="1:21" x14ac:dyDescent="0.2">
      <c r="A891" s="15">
        <v>32869</v>
      </c>
      <c r="B891" s="16" t="s">
        <v>21</v>
      </c>
      <c r="C891" s="17">
        <v>43186</v>
      </c>
      <c r="D891" s="16" t="s">
        <v>55</v>
      </c>
      <c r="E891" s="16">
        <v>2</v>
      </c>
      <c r="F891" s="16">
        <v>15.26</v>
      </c>
      <c r="G891" s="16">
        <v>0.01</v>
      </c>
      <c r="H891" s="16" t="s">
        <v>31</v>
      </c>
      <c r="I891" s="16">
        <v>-7.51</v>
      </c>
      <c r="J891" s="16">
        <v>6.68</v>
      </c>
      <c r="K891" s="16">
        <v>1.5</v>
      </c>
      <c r="L891" s="16" t="s">
        <v>160</v>
      </c>
      <c r="M891" s="16" t="s">
        <v>63</v>
      </c>
      <c r="N891" s="16" t="s">
        <v>26</v>
      </c>
      <c r="O891" s="16" t="s">
        <v>27</v>
      </c>
      <c r="P891" s="16" t="s">
        <v>28</v>
      </c>
      <c r="Q891" s="16" t="s">
        <v>29</v>
      </c>
      <c r="R891" s="17">
        <v>43187</v>
      </c>
      <c r="S891" s="18">
        <f>SUM(F891/$A$907)</f>
        <v>8.7464990357215518E-6</v>
      </c>
      <c r="T891" s="1" t="str">
        <f>IF(Table1[[#This Row],[Returns]]="Y","Quality Checked","")</f>
        <v/>
      </c>
      <c r="U891" t="str">
        <f>VLOOKUP(Table1[[#This Row],[% Sales]],$B$914:$C$918,2)</f>
        <v>Low Impact</v>
      </c>
    </row>
    <row r="892" spans="1:21" x14ac:dyDescent="0.2">
      <c r="A892" s="15">
        <v>11335</v>
      </c>
      <c r="B892" s="16" t="s">
        <v>21</v>
      </c>
      <c r="C892" s="17">
        <v>43394</v>
      </c>
      <c r="D892" s="16" t="s">
        <v>35</v>
      </c>
      <c r="E892" s="16">
        <v>3</v>
      </c>
      <c r="F892" s="16">
        <v>14.84</v>
      </c>
      <c r="G892" s="16">
        <v>0.08</v>
      </c>
      <c r="H892" s="16" t="s">
        <v>31</v>
      </c>
      <c r="I892" s="16">
        <v>-2.42</v>
      </c>
      <c r="J892" s="16">
        <v>4.9800000000000004</v>
      </c>
      <c r="K892" s="16">
        <v>0.49</v>
      </c>
      <c r="L892" s="16" t="s">
        <v>195</v>
      </c>
      <c r="M892" s="16" t="s">
        <v>25</v>
      </c>
      <c r="N892" s="16" t="s">
        <v>26</v>
      </c>
      <c r="O892" s="16" t="s">
        <v>27</v>
      </c>
      <c r="P892" s="16" t="s">
        <v>61</v>
      </c>
      <c r="Q892" s="16" t="s">
        <v>40</v>
      </c>
      <c r="R892" s="17">
        <v>43395</v>
      </c>
      <c r="S892" s="18">
        <f>SUM(F892/$A$907)</f>
        <v>8.5057697044631612E-6</v>
      </c>
      <c r="T892" s="1" t="str">
        <f>IF(Table1[[#This Row],[Returns]]="Y","Quality Checked","")</f>
        <v/>
      </c>
      <c r="U892" t="str">
        <f>VLOOKUP(Table1[[#This Row],[% Sales]],$B$914:$C$918,2)</f>
        <v>Low Impact</v>
      </c>
    </row>
    <row r="893" spans="1:21" x14ac:dyDescent="0.2">
      <c r="A893" s="15">
        <v>10022</v>
      </c>
      <c r="B893" s="16" t="s">
        <v>21</v>
      </c>
      <c r="C893" s="17">
        <v>43163</v>
      </c>
      <c r="D893" s="16" t="s">
        <v>52</v>
      </c>
      <c r="E893" s="16">
        <v>1</v>
      </c>
      <c r="F893" s="16">
        <v>12.18</v>
      </c>
      <c r="G893" s="16">
        <v>0.06</v>
      </c>
      <c r="H893" s="16" t="s">
        <v>31</v>
      </c>
      <c r="I893" s="16">
        <v>-3.88</v>
      </c>
      <c r="J893" s="16">
        <v>10.14</v>
      </c>
      <c r="K893" s="16">
        <v>2.27</v>
      </c>
      <c r="L893" s="16" t="s">
        <v>175</v>
      </c>
      <c r="M893" s="16" t="s">
        <v>166</v>
      </c>
      <c r="N893" s="16" t="s">
        <v>45</v>
      </c>
      <c r="O893" s="16" t="s">
        <v>27</v>
      </c>
      <c r="P893" s="16" t="s">
        <v>42</v>
      </c>
      <c r="Q893" s="16" t="s">
        <v>29</v>
      </c>
      <c r="R893" s="17">
        <v>43163</v>
      </c>
      <c r="S893" s="18">
        <f>SUM(F893/$A$907)</f>
        <v>6.9811506064933483E-6</v>
      </c>
      <c r="T893" s="1" t="str">
        <f>IF(Table1[[#This Row],[Returns]]="Y","Quality Checked","")</f>
        <v/>
      </c>
      <c r="U893" t="str">
        <f>VLOOKUP(Table1[[#This Row],[% Sales]],$B$914:$C$918,2)</f>
        <v>Low Impact</v>
      </c>
    </row>
    <row r="894" spans="1:21" x14ac:dyDescent="0.2">
      <c r="A894" s="15">
        <v>24003</v>
      </c>
      <c r="B894" s="16" t="s">
        <v>21</v>
      </c>
      <c r="C894" s="17">
        <v>43404</v>
      </c>
      <c r="D894" s="16" t="s">
        <v>49</v>
      </c>
      <c r="E894" s="16">
        <v>9</v>
      </c>
      <c r="F894" s="16">
        <v>11.89</v>
      </c>
      <c r="G894" s="16">
        <v>0.06</v>
      </c>
      <c r="H894" s="16" t="s">
        <v>31</v>
      </c>
      <c r="I894" s="16">
        <v>-6.12</v>
      </c>
      <c r="J894" s="16">
        <v>1.26</v>
      </c>
      <c r="K894" s="16">
        <v>0.7</v>
      </c>
      <c r="L894" s="16" t="s">
        <v>176</v>
      </c>
      <c r="M894" s="16" t="s">
        <v>25</v>
      </c>
      <c r="N894" s="16" t="s">
        <v>26</v>
      </c>
      <c r="O894" s="16" t="s">
        <v>27</v>
      </c>
      <c r="P894" s="16" t="s">
        <v>72</v>
      </c>
      <c r="Q894" s="16" t="s">
        <v>29</v>
      </c>
      <c r="R894" s="17">
        <v>43404</v>
      </c>
      <c r="S894" s="18">
        <f>SUM(F894/$A$907)</f>
        <v>6.8149327349101743E-6</v>
      </c>
      <c r="T894" s="1" t="str">
        <f>IF(Table1[[#This Row],[Returns]]="Y","Quality Checked","")</f>
        <v/>
      </c>
      <c r="U894" t="str">
        <f>VLOOKUP(Table1[[#This Row],[% Sales]],$B$914:$C$918,2)</f>
        <v>Low Impact</v>
      </c>
    </row>
    <row r="895" spans="1:21" x14ac:dyDescent="0.2">
      <c r="A895" s="15">
        <v>40704</v>
      </c>
      <c r="B895" s="16" t="s">
        <v>21</v>
      </c>
      <c r="C895" s="17">
        <v>43107</v>
      </c>
      <c r="D895" s="16" t="s">
        <v>52</v>
      </c>
      <c r="E895" s="16">
        <v>6</v>
      </c>
      <c r="F895" s="16">
        <v>11.57</v>
      </c>
      <c r="G895" s="16">
        <v>0.01</v>
      </c>
      <c r="H895" s="16" t="s">
        <v>31</v>
      </c>
      <c r="I895" s="16">
        <v>-2.06</v>
      </c>
      <c r="J895" s="16">
        <v>1.76</v>
      </c>
      <c r="K895" s="16">
        <v>0.7</v>
      </c>
      <c r="L895" s="16" t="s">
        <v>377</v>
      </c>
      <c r="M895" s="16" t="s">
        <v>63</v>
      </c>
      <c r="N895" s="16" t="s">
        <v>26</v>
      </c>
      <c r="O895" s="16" t="s">
        <v>27</v>
      </c>
      <c r="P895" s="16" t="s">
        <v>28</v>
      </c>
      <c r="Q895" s="16" t="s">
        <v>29</v>
      </c>
      <c r="R895" s="17">
        <v>43112</v>
      </c>
      <c r="S895" s="18">
        <f>SUM(F895/$A$907)</f>
        <v>6.6315199110942568E-6</v>
      </c>
      <c r="T895" s="1" t="str">
        <f>IF(Table1[[#This Row],[Returns]]="Y","Quality Checked","")</f>
        <v/>
      </c>
      <c r="U895" t="str">
        <f>VLOOKUP(Table1[[#This Row],[% Sales]],$B$914:$C$918,2)</f>
        <v>Low Impact</v>
      </c>
    </row>
    <row r="896" spans="1:21" x14ac:dyDescent="0.2">
      <c r="A896" s="15">
        <v>28933</v>
      </c>
      <c r="B896" s="16" t="s">
        <v>21</v>
      </c>
      <c r="C896" s="17">
        <v>43290</v>
      </c>
      <c r="D896" s="16" t="s">
        <v>49</v>
      </c>
      <c r="E896" s="16">
        <v>1</v>
      </c>
      <c r="F896" s="16">
        <v>11.16</v>
      </c>
      <c r="G896" s="16">
        <v>0.01</v>
      </c>
      <c r="H896" s="16" t="s">
        <v>31</v>
      </c>
      <c r="I896" s="16">
        <v>-7.25</v>
      </c>
      <c r="J896" s="16">
        <v>5.58</v>
      </c>
      <c r="K896" s="16">
        <v>5.3</v>
      </c>
      <c r="L896" s="16" t="s">
        <v>350</v>
      </c>
      <c r="M896" s="16" t="s">
        <v>25</v>
      </c>
      <c r="N896" s="16" t="s">
        <v>26</v>
      </c>
      <c r="O896" s="16" t="s">
        <v>27</v>
      </c>
      <c r="P896" s="16" t="s">
        <v>51</v>
      </c>
      <c r="Q896" s="16" t="s">
        <v>40</v>
      </c>
      <c r="R896" s="17">
        <v>43291</v>
      </c>
      <c r="S896" s="18">
        <f>SUM(F896/$A$907)</f>
        <v>6.3965222305801126E-6</v>
      </c>
      <c r="T896" s="1" t="str">
        <f>IF(Table1[[#This Row],[Returns]]="Y","Quality Checked","")</f>
        <v/>
      </c>
      <c r="U896" t="str">
        <f>VLOOKUP(Table1[[#This Row],[% Sales]],$B$914:$C$918,2)</f>
        <v>Low Impact</v>
      </c>
    </row>
    <row r="897" spans="1:21" x14ac:dyDescent="0.2">
      <c r="A897" s="15">
        <v>7043</v>
      </c>
      <c r="B897" s="16" t="s">
        <v>21</v>
      </c>
      <c r="C897" s="17">
        <v>43125</v>
      </c>
      <c r="D897" s="16" t="s">
        <v>49</v>
      </c>
      <c r="E897" s="16">
        <v>4</v>
      </c>
      <c r="F897" s="16">
        <v>11.08</v>
      </c>
      <c r="G897" s="16">
        <v>0.06</v>
      </c>
      <c r="H897" s="16" t="s">
        <v>31</v>
      </c>
      <c r="I897" s="16">
        <v>-8.93</v>
      </c>
      <c r="J897" s="16">
        <v>1.74</v>
      </c>
      <c r="K897" s="16">
        <v>4.08</v>
      </c>
      <c r="L897" s="16" t="s">
        <v>119</v>
      </c>
      <c r="M897" s="16" t="s">
        <v>25</v>
      </c>
      <c r="N897" s="16" t="s">
        <v>26</v>
      </c>
      <c r="O897" s="16" t="s">
        <v>32</v>
      </c>
      <c r="P897" s="16" t="s">
        <v>33</v>
      </c>
      <c r="Q897" s="16" t="s">
        <v>34</v>
      </c>
      <c r="R897" s="17">
        <v>43126</v>
      </c>
      <c r="S897" s="18">
        <f>SUM(F897/$A$907)</f>
        <v>6.3506690246261339E-6</v>
      </c>
      <c r="T897" s="1" t="str">
        <f>IF(Table1[[#This Row],[Returns]]="Y","Quality Checked","")</f>
        <v/>
      </c>
      <c r="U897" t="str">
        <f>VLOOKUP(Table1[[#This Row],[% Sales]],$B$914:$C$918,2)</f>
        <v>Low Impact</v>
      </c>
    </row>
    <row r="898" spans="1:21" x14ac:dyDescent="0.2">
      <c r="A898" s="15">
        <v>24162</v>
      </c>
      <c r="B898" s="16" t="s">
        <v>21</v>
      </c>
      <c r="C898" s="17">
        <v>43334</v>
      </c>
      <c r="D898" s="16" t="s">
        <v>22</v>
      </c>
      <c r="E898" s="16">
        <v>1</v>
      </c>
      <c r="F898" s="16">
        <v>10.94</v>
      </c>
      <c r="G898" s="16">
        <v>0.08</v>
      </c>
      <c r="H898" s="16" t="s">
        <v>31</v>
      </c>
      <c r="I898" s="16">
        <v>-4.3499999999999996</v>
      </c>
      <c r="J898" s="16">
        <v>9.68</v>
      </c>
      <c r="K898" s="16">
        <v>2.0299999999999998</v>
      </c>
      <c r="L898" s="16" t="s">
        <v>44</v>
      </c>
      <c r="M898" s="16" t="s">
        <v>25</v>
      </c>
      <c r="N898" s="16" t="s">
        <v>45</v>
      </c>
      <c r="O898" s="16" t="s">
        <v>27</v>
      </c>
      <c r="P898" s="16" t="s">
        <v>42</v>
      </c>
      <c r="Q898" s="16" t="s">
        <v>29</v>
      </c>
      <c r="R898" s="17">
        <v>43336</v>
      </c>
      <c r="S898" s="18">
        <f>SUM(F898/$A$907)</f>
        <v>6.2704259142066692E-6</v>
      </c>
      <c r="T898" s="1" t="str">
        <f>IF(Table1[[#This Row],[Returns]]="Y","Quality Checked","")</f>
        <v/>
      </c>
      <c r="U898" t="str">
        <f>VLOOKUP(Table1[[#This Row],[% Sales]],$B$914:$C$918,2)</f>
        <v>Low Impact</v>
      </c>
    </row>
    <row r="899" spans="1:21" x14ac:dyDescent="0.2">
      <c r="A899" s="15">
        <v>18336</v>
      </c>
      <c r="B899" s="16" t="s">
        <v>30</v>
      </c>
      <c r="C899" s="17">
        <v>43214</v>
      </c>
      <c r="D899" s="16" t="s">
        <v>22</v>
      </c>
      <c r="E899" s="16">
        <v>1</v>
      </c>
      <c r="F899" s="16">
        <v>7.96</v>
      </c>
      <c r="G899" s="16">
        <v>0</v>
      </c>
      <c r="H899" s="16" t="s">
        <v>23</v>
      </c>
      <c r="I899" s="16">
        <v>-0.11</v>
      </c>
      <c r="J899" s="16">
        <v>2.88</v>
      </c>
      <c r="K899" s="16">
        <v>0.7</v>
      </c>
      <c r="L899" s="16" t="s">
        <v>119</v>
      </c>
      <c r="M899" s="16" t="s">
        <v>25</v>
      </c>
      <c r="N899" s="16" t="s">
        <v>64</v>
      </c>
      <c r="O899" s="16" t="s">
        <v>27</v>
      </c>
      <c r="P899" s="16" t="s">
        <v>28</v>
      </c>
      <c r="Q899" s="16" t="s">
        <v>29</v>
      </c>
      <c r="R899" s="17">
        <v>43214</v>
      </c>
      <c r="S899" s="18">
        <f>SUM(F899/$A$907)</f>
        <v>4.5623939924209406E-6</v>
      </c>
      <c r="T899" s="1" t="str">
        <f>IF(Table1[[#This Row],[Returns]]="Y","Quality Checked","")</f>
        <v>Quality Checked</v>
      </c>
      <c r="U899" t="str">
        <f>VLOOKUP(Table1[[#This Row],[% Sales]],$B$914:$C$918,2)</f>
        <v>Low Impact</v>
      </c>
    </row>
    <row r="900" spans="1:21" x14ac:dyDescent="0.2">
      <c r="A900" s="15">
        <v>17636</v>
      </c>
      <c r="B900" s="16" t="s">
        <v>21</v>
      </c>
      <c r="C900" s="17">
        <v>43135</v>
      </c>
      <c r="D900" s="16" t="s">
        <v>52</v>
      </c>
      <c r="E900" s="16">
        <v>2</v>
      </c>
      <c r="F900" s="16">
        <v>7.01</v>
      </c>
      <c r="G900" s="16">
        <v>0.03</v>
      </c>
      <c r="H900" s="16" t="s">
        <v>31</v>
      </c>
      <c r="I900" s="16">
        <v>-4.2</v>
      </c>
      <c r="J900" s="16">
        <v>2.94</v>
      </c>
      <c r="K900" s="16">
        <v>0.96</v>
      </c>
      <c r="L900" s="16" t="s">
        <v>256</v>
      </c>
      <c r="M900" s="16" t="s">
        <v>25</v>
      </c>
      <c r="N900" s="16" t="s">
        <v>37</v>
      </c>
      <c r="O900" s="16" t="s">
        <v>27</v>
      </c>
      <c r="P900" s="16" t="s">
        <v>28</v>
      </c>
      <c r="Q900" s="16" t="s">
        <v>29</v>
      </c>
      <c r="R900" s="17">
        <v>43139</v>
      </c>
      <c r="S900" s="18">
        <f>SUM(F900/$A$907)</f>
        <v>4.0178871717174363E-6</v>
      </c>
      <c r="T900" s="1" t="str">
        <f>IF(Table1[[#This Row],[Returns]]="Y","Quality Checked","")</f>
        <v/>
      </c>
      <c r="U900" t="str">
        <f>VLOOKUP(Table1[[#This Row],[% Sales]],$B$914:$C$918,2)</f>
        <v>Low Impact</v>
      </c>
    </row>
    <row r="901" spans="1:21" x14ac:dyDescent="0.2">
      <c r="A901" s="15">
        <v>19047</v>
      </c>
      <c r="B901" s="16" t="s">
        <v>21</v>
      </c>
      <c r="C901" s="17">
        <v>43128</v>
      </c>
      <c r="D901" s="16" t="s">
        <v>35</v>
      </c>
      <c r="E901" s="16">
        <v>3</v>
      </c>
      <c r="F901" s="16">
        <v>6.76</v>
      </c>
      <c r="G901" s="16">
        <v>0.02</v>
      </c>
      <c r="H901" s="16" t="s">
        <v>31</v>
      </c>
      <c r="I901" s="16">
        <v>-4.28</v>
      </c>
      <c r="J901" s="16">
        <v>1.68</v>
      </c>
      <c r="K901" s="16">
        <v>1.57</v>
      </c>
      <c r="L901" s="16" t="s">
        <v>272</v>
      </c>
      <c r="M901" s="16" t="s">
        <v>25</v>
      </c>
      <c r="N901" s="16" t="s">
        <v>26</v>
      </c>
      <c r="O901" s="16" t="s">
        <v>27</v>
      </c>
      <c r="P901" s="16" t="s">
        <v>28</v>
      </c>
      <c r="Q901" s="16" t="s">
        <v>29</v>
      </c>
      <c r="R901" s="17">
        <v>43130</v>
      </c>
      <c r="S901" s="18">
        <f>SUM(F901/$A$907)</f>
        <v>3.8745959031112512E-6</v>
      </c>
      <c r="T901" s="1" t="str">
        <f>IF(Table1[[#This Row],[Returns]]="Y","Quality Checked","")</f>
        <v/>
      </c>
      <c r="U901" t="str">
        <f>VLOOKUP(Table1[[#This Row],[% Sales]],$B$914:$C$918,2)</f>
        <v>Low Impact</v>
      </c>
    </row>
    <row r="902" spans="1:21" x14ac:dyDescent="0.2">
      <c r="A902" s="19">
        <v>37441</v>
      </c>
      <c r="B902" s="20" t="s">
        <v>21</v>
      </c>
      <c r="C902" s="21">
        <v>43155</v>
      </c>
      <c r="D902" s="20" t="s">
        <v>49</v>
      </c>
      <c r="E902" s="20">
        <v>1</v>
      </c>
      <c r="F902" s="20">
        <v>3.77</v>
      </c>
      <c r="G902" s="20">
        <v>0.09</v>
      </c>
      <c r="H902" s="20" t="s">
        <v>31</v>
      </c>
      <c r="I902" s="20">
        <v>-1.84</v>
      </c>
      <c r="J902" s="20">
        <v>2.94</v>
      </c>
      <c r="K902" s="20">
        <v>0.96</v>
      </c>
      <c r="L902" s="20" t="s">
        <v>374</v>
      </c>
      <c r="M902" s="20" t="s">
        <v>54</v>
      </c>
      <c r="N902" s="20" t="s">
        <v>37</v>
      </c>
      <c r="O902" s="20" t="s">
        <v>27</v>
      </c>
      <c r="P902" s="20" t="s">
        <v>28</v>
      </c>
      <c r="Q902" s="20" t="s">
        <v>29</v>
      </c>
      <c r="R902" s="21">
        <v>43157</v>
      </c>
      <c r="S902" s="22">
        <f>SUM(F902/$A$907)</f>
        <v>2.1608323305812745E-6</v>
      </c>
      <c r="T902" s="1" t="str">
        <f>IF(Table1[[#This Row],[Returns]]="Y","Quality Checked","")</f>
        <v/>
      </c>
      <c r="U902" t="str">
        <f>VLOOKUP(Table1[[#This Row],[% Sales]],$B$914:$C$918,2)</f>
        <v>Low Impact</v>
      </c>
    </row>
    <row r="906" spans="1:21" x14ac:dyDescent="0.2">
      <c r="A906" t="s">
        <v>419</v>
      </c>
      <c r="B906" t="s">
        <v>420</v>
      </c>
      <c r="C906" t="s">
        <v>421</v>
      </c>
      <c r="D906" t="s">
        <v>422</v>
      </c>
      <c r="E906" t="s">
        <v>430</v>
      </c>
      <c r="F906" t="s">
        <v>431</v>
      </c>
    </row>
    <row r="907" spans="1:21" x14ac:dyDescent="0.2">
      <c r="A907">
        <f>SUM(F2:F902)</f>
        <v>1744698.0714999998</v>
      </c>
      <c r="B907">
        <f>AVERAGE(F2:F902)</f>
        <v>1936.4018551609322</v>
      </c>
      <c r="C907">
        <v>20.7</v>
      </c>
      <c r="D907">
        <v>0</v>
      </c>
      <c r="E907">
        <f>COUNTIF(Table1[Returns],"Y")</f>
        <v>70</v>
      </c>
      <c r="F907">
        <f>COUNTIF(Table1[Returns],"N")</f>
        <v>831</v>
      </c>
    </row>
    <row r="912" spans="1:21" ht="15.75" thickBot="1" x14ac:dyDescent="0.25">
      <c r="E912" t="s">
        <v>436</v>
      </c>
    </row>
    <row r="913" spans="2:6" ht="15.75" thickBot="1" x14ac:dyDescent="0.25">
      <c r="B913" s="2" t="s">
        <v>423</v>
      </c>
      <c r="C913" s="3" t="s">
        <v>424</v>
      </c>
      <c r="E913" t="s">
        <v>432</v>
      </c>
      <c r="F913">
        <v>190</v>
      </c>
    </row>
    <row r="914" spans="2:6" ht="15.75" thickBot="1" x14ac:dyDescent="0.25">
      <c r="B914" s="4">
        <v>0</v>
      </c>
      <c r="C914" s="5" t="s">
        <v>425</v>
      </c>
      <c r="E914" t="s">
        <v>433</v>
      </c>
      <c r="F914">
        <v>175</v>
      </c>
    </row>
    <row r="915" spans="2:6" ht="15.75" thickBot="1" x14ac:dyDescent="0.25">
      <c r="B915" s="4">
        <v>4.0000000000000002E-4</v>
      </c>
      <c r="C915" s="5" t="s">
        <v>426</v>
      </c>
      <c r="E915" t="s">
        <v>434</v>
      </c>
      <c r="F915">
        <v>185</v>
      </c>
    </row>
    <row r="916" spans="2:6" ht="15.75" thickBot="1" x14ac:dyDescent="0.25">
      <c r="B916" s="4">
        <v>5.0000000000000001E-4</v>
      </c>
      <c r="C916" s="5" t="s">
        <v>427</v>
      </c>
      <c r="E916" t="s">
        <v>435</v>
      </c>
      <c r="F916">
        <v>161</v>
      </c>
    </row>
    <row r="917" spans="2:6" ht="15.75" thickBot="1" x14ac:dyDescent="0.25">
      <c r="B917" s="4">
        <v>8.9999999999999998E-4</v>
      </c>
      <c r="C917" s="5" t="s">
        <v>428</v>
      </c>
    </row>
    <row r="918" spans="2:6" ht="15.75" thickBot="1" x14ac:dyDescent="0.25">
      <c r="B918" s="4">
        <v>1.4E-3</v>
      </c>
      <c r="C918" s="5" t="s">
        <v>429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0BFB8-192C-6146-8BBD-FF6C1B829F58}">
  <dimension ref="A1"/>
  <sheetViews>
    <sheetView tabSelected="1"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Profit verses Region</vt:lpstr>
      <vt:lpstr>Product verses Category&amp; Region</vt:lpstr>
      <vt:lpstr>Sheet4</vt:lpstr>
      <vt:lpstr>Trading analysis</vt:lpstr>
      <vt:lpstr>Data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Marcus Ciaburri (1908095)</cp:lastModifiedBy>
  <dcterms:created xsi:type="dcterms:W3CDTF">2019-03-24T16:22:40Z</dcterms:created>
  <dcterms:modified xsi:type="dcterms:W3CDTF">2019-12-02T12:42:26Z</dcterms:modified>
</cp:coreProperties>
</file>