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2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3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4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702352 Michael Heys\Second Year\"/>
    </mc:Choice>
  </mc:AlternateContent>
  <xr:revisionPtr revIDLastSave="0" documentId="13_ncr:1_{B7DECC5D-DD69-4CC4-8270-4F802322980E}" xr6:coauthVersionLast="36" xr6:coauthVersionMax="45" xr10:uidLastSave="{00000000-0000-0000-0000-000000000000}"/>
  <bookViews>
    <workbookView xWindow="-90" yWindow="-90" windowWidth="23235" windowHeight="13155" activeTab="3" xr2:uid="{2E288415-B512-4B43-A120-8BAEF039D3B5}"/>
  </bookViews>
  <sheets>
    <sheet name="5000" sheetId="2" r:id="rId1"/>
    <sheet name="4000" sheetId="3" r:id="rId2"/>
    <sheet name="3000" sheetId="4" r:id="rId3"/>
    <sheet name="TASK 2" sheetId="8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8" l="1"/>
  <c r="AB19" i="2"/>
  <c r="AB19" i="3"/>
  <c r="AB19" i="4"/>
  <c r="AB18" i="3"/>
  <c r="AB18" i="2"/>
  <c r="M5" i="4" l="1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4" i="4"/>
  <c r="Q5" i="8"/>
  <c r="Q6" i="8" s="1"/>
  <c r="Q7" i="8" s="1"/>
  <c r="Q8" i="8" s="1"/>
  <c r="Q9" i="8" s="1"/>
  <c r="Q10" i="8" s="1"/>
  <c r="Q11" i="8" s="1"/>
  <c r="Q12" i="8" s="1"/>
  <c r="Q13" i="8" s="1"/>
  <c r="Q14" i="8" s="1"/>
  <c r="Q15" i="8" s="1"/>
  <c r="Q16" i="8" s="1"/>
  <c r="Q17" i="8" s="1"/>
  <c r="Q18" i="8" s="1"/>
  <c r="Q19" i="8" s="1"/>
  <c r="Q20" i="8" s="1"/>
  <c r="Q21" i="8" s="1"/>
  <c r="Q22" i="8" s="1"/>
  <c r="Q23" i="8" s="1"/>
  <c r="Q24" i="8" s="1"/>
  <c r="Q25" i="8" s="1"/>
  <c r="Q26" i="8" s="1"/>
  <c r="Q27" i="8" s="1"/>
  <c r="Q28" i="8" s="1"/>
  <c r="Q29" i="8" s="1"/>
  <c r="Q30" i="8" s="1"/>
  <c r="Q31" i="8" s="1"/>
  <c r="Q32" i="8" s="1"/>
  <c r="Q33" i="8" s="1"/>
  <c r="Q34" i="8" s="1"/>
  <c r="Q35" i="8" s="1"/>
  <c r="Q36" i="8" s="1"/>
  <c r="Q37" i="8" s="1"/>
  <c r="Q38" i="8" s="1"/>
  <c r="Q39" i="8" s="1"/>
  <c r="Q40" i="8" s="1"/>
  <c r="Q41" i="8" s="1"/>
  <c r="Q42" i="8" s="1"/>
  <c r="Q43" i="8" s="1"/>
  <c r="Q44" i="8" s="1"/>
  <c r="Q45" i="8" s="1"/>
  <c r="Q46" i="8" s="1"/>
  <c r="Q47" i="8" s="1"/>
  <c r="Q48" i="8" s="1"/>
  <c r="Q49" i="8" s="1"/>
  <c r="Q50" i="8" s="1"/>
  <c r="Q51" i="8" s="1"/>
  <c r="Q52" i="8" s="1"/>
  <c r="Q53" i="8" s="1"/>
  <c r="Q54" i="8" s="1"/>
  <c r="Q55" i="8" s="1"/>
  <c r="Q56" i="8" s="1"/>
  <c r="Q57" i="8" s="1"/>
  <c r="Q58" i="8" s="1"/>
  <c r="Q59" i="8" s="1"/>
  <c r="Q60" i="8" s="1"/>
  <c r="Q61" i="8" s="1"/>
  <c r="Q62" i="8" s="1"/>
  <c r="Q63" i="8" s="1"/>
  <c r="Q64" i="8" s="1"/>
  <c r="Q65" i="8" s="1"/>
  <c r="Q66" i="8" s="1"/>
  <c r="Q67" i="8" s="1"/>
  <c r="Q68" i="8" s="1"/>
  <c r="Q69" i="8" s="1"/>
  <c r="Q70" i="8" s="1"/>
  <c r="Q71" i="8" s="1"/>
  <c r="Q72" i="8" s="1"/>
  <c r="Q73" i="8" s="1"/>
  <c r="Q74" i="8" s="1"/>
  <c r="Q75" i="8" s="1"/>
  <c r="Q76" i="8" s="1"/>
  <c r="Q77" i="8" s="1"/>
  <c r="Q78" i="8" s="1"/>
  <c r="Q79" i="8" s="1"/>
  <c r="Q80" i="8" s="1"/>
  <c r="Q81" i="8" s="1"/>
  <c r="Q82" i="8" s="1"/>
  <c r="Q83" i="8" s="1"/>
  <c r="Q84" i="8" s="1"/>
  <c r="Q85" i="8" s="1"/>
  <c r="Q86" i="8" s="1"/>
  <c r="Q87" i="8" s="1"/>
  <c r="Q88" i="8" s="1"/>
  <c r="Q89" i="8" s="1"/>
  <c r="Q90" i="8" s="1"/>
  <c r="Q91" i="8" s="1"/>
  <c r="Q92" i="8" s="1"/>
  <c r="Q93" i="8" s="1"/>
  <c r="Q94" i="8" s="1"/>
  <c r="Q95" i="8" s="1"/>
  <c r="Q96" i="8" s="1"/>
  <c r="Q97" i="8" s="1"/>
  <c r="Q98" i="8" s="1"/>
  <c r="Q99" i="8" s="1"/>
  <c r="Q100" i="8" s="1"/>
  <c r="Q101" i="8" s="1"/>
  <c r="Q102" i="8" s="1"/>
  <c r="Q103" i="8" s="1"/>
  <c r="Q104" i="8" s="1"/>
  <c r="Q105" i="8" s="1"/>
  <c r="Q106" i="8" s="1"/>
  <c r="Q107" i="8" s="1"/>
  <c r="Q108" i="8" s="1"/>
  <c r="Q109" i="8" s="1"/>
  <c r="Q110" i="8" s="1"/>
  <c r="Q111" i="8" s="1"/>
  <c r="Q112" i="8" s="1"/>
  <c r="Q113" i="8" s="1"/>
  <c r="Q114" i="8" s="1"/>
  <c r="Q115" i="8" s="1"/>
  <c r="Q116" i="8" s="1"/>
  <c r="Q117" i="8" s="1"/>
  <c r="Q118" i="8" s="1"/>
  <c r="Q119" i="8" s="1"/>
  <c r="Q120" i="8" s="1"/>
  <c r="Q121" i="8" s="1"/>
  <c r="Q122" i="8" s="1"/>
  <c r="Q123" i="8" s="1"/>
  <c r="Q124" i="8" s="1"/>
  <c r="Q125" i="8" s="1"/>
  <c r="Q126" i="8" s="1"/>
  <c r="Q127" i="8" s="1"/>
  <c r="Q128" i="8" s="1"/>
  <c r="Q129" i="8" s="1"/>
  <c r="Q130" i="8" s="1"/>
  <c r="Q131" i="8" s="1"/>
  <c r="Q132" i="8" s="1"/>
  <c r="Q133" i="8" s="1"/>
  <c r="Q134" i="8" s="1"/>
  <c r="Q135" i="8" s="1"/>
  <c r="Q136" i="8" s="1"/>
  <c r="Q137" i="8" s="1"/>
  <c r="Q138" i="8" s="1"/>
  <c r="Q139" i="8" s="1"/>
  <c r="Q140" i="8" s="1"/>
  <c r="Q141" i="8" s="1"/>
  <c r="Q142" i="8" s="1"/>
  <c r="Q143" i="8" s="1"/>
  <c r="Q144" i="8" s="1"/>
  <c r="Q145" i="8" s="1"/>
  <c r="Q146" i="8" s="1"/>
  <c r="Q147" i="8" s="1"/>
  <c r="Q148" i="8" s="1"/>
  <c r="Q149" i="8" s="1"/>
  <c r="Q150" i="8" s="1"/>
  <c r="Q151" i="8" s="1"/>
  <c r="Q152" i="8" s="1"/>
  <c r="Q153" i="8" s="1"/>
  <c r="Q154" i="8" s="1"/>
  <c r="Q155" i="8" s="1"/>
  <c r="Q156" i="8" s="1"/>
  <c r="Q157" i="8" s="1"/>
  <c r="Q158" i="8" s="1"/>
  <c r="Q159" i="8" s="1"/>
  <c r="Q160" i="8" s="1"/>
  <c r="Q161" i="8" s="1"/>
  <c r="Q162" i="8" s="1"/>
  <c r="Q163" i="8" s="1"/>
  <c r="Q164" i="8" s="1"/>
  <c r="Q165" i="8" s="1"/>
  <c r="Q166" i="8" s="1"/>
  <c r="Q167" i="8" s="1"/>
  <c r="Q168" i="8" s="1"/>
  <c r="Q169" i="8" s="1"/>
  <c r="Q170" i="8" s="1"/>
  <c r="Q171" i="8" s="1"/>
  <c r="Q172" i="8" s="1"/>
  <c r="Q173" i="8" s="1"/>
  <c r="Q174" i="8" s="1"/>
  <c r="Q175" i="8" s="1"/>
  <c r="Q176" i="8" s="1"/>
  <c r="Q177" i="8" s="1"/>
  <c r="Q178" i="8" s="1"/>
  <c r="Q179" i="8" s="1"/>
  <c r="Q180" i="8" s="1"/>
  <c r="Q181" i="8" s="1"/>
  <c r="Q182" i="8" s="1"/>
  <c r="Q183" i="8" s="1"/>
  <c r="Q184" i="8" s="1"/>
  <c r="Q185" i="8" s="1"/>
  <c r="Q186" i="8" s="1"/>
  <c r="Q187" i="8" s="1"/>
  <c r="Q188" i="8" s="1"/>
  <c r="Q189" i="8" s="1"/>
  <c r="Q190" i="8" s="1"/>
  <c r="Q191" i="8" s="1"/>
  <c r="Q192" i="8" s="1"/>
  <c r="Q193" i="8" s="1"/>
  <c r="Q194" i="8" s="1"/>
  <c r="Q195" i="8" s="1"/>
  <c r="Q196" i="8" s="1"/>
  <c r="Q197" i="8" s="1"/>
  <c r="Q198" i="8" s="1"/>
  <c r="Q199" i="8" s="1"/>
  <c r="Q200" i="8" s="1"/>
  <c r="Q201" i="8" s="1"/>
  <c r="Q202" i="8" s="1"/>
  <c r="Q203" i="8" s="1"/>
  <c r="Q204" i="8" s="1"/>
  <c r="Q205" i="8" s="1"/>
  <c r="Q206" i="8" s="1"/>
  <c r="Q207" i="8" s="1"/>
  <c r="Q208" i="8" s="1"/>
  <c r="Q209" i="8" s="1"/>
  <c r="Q210" i="8" s="1"/>
  <c r="Q211" i="8" s="1"/>
  <c r="Q212" i="8" s="1"/>
  <c r="Q213" i="8" s="1"/>
  <c r="Q214" i="8" s="1"/>
  <c r="Q215" i="8" s="1"/>
  <c r="Q216" i="8" s="1"/>
  <c r="Q217" i="8" s="1"/>
  <c r="Q218" i="8" s="1"/>
  <c r="Q219" i="8" s="1"/>
  <c r="Q220" i="8" s="1"/>
  <c r="Q221" i="8" s="1"/>
  <c r="Q222" i="8" s="1"/>
  <c r="Q223" i="8" s="1"/>
  <c r="Q224" i="8" s="1"/>
  <c r="Q225" i="8" s="1"/>
  <c r="Q226" i="8" s="1"/>
  <c r="Q227" i="8" s="1"/>
  <c r="Q228" i="8" s="1"/>
  <c r="Q229" i="8" s="1"/>
  <c r="Q230" i="8" s="1"/>
  <c r="Q231" i="8" s="1"/>
  <c r="Q232" i="8" s="1"/>
  <c r="Q233" i="8" s="1"/>
  <c r="Q234" i="8" s="1"/>
  <c r="Q235" i="8" s="1"/>
  <c r="Q236" i="8" s="1"/>
  <c r="Q237" i="8" s="1"/>
  <c r="Q238" i="8" s="1"/>
  <c r="Q239" i="8" s="1"/>
  <c r="Q240" i="8" s="1"/>
  <c r="Q241" i="8" s="1"/>
  <c r="Q242" i="8" s="1"/>
  <c r="Q243" i="8" s="1"/>
  <c r="Q244" i="8" s="1"/>
  <c r="Q245" i="8" s="1"/>
  <c r="Q246" i="8" s="1"/>
  <c r="Q247" i="8" s="1"/>
  <c r="Q248" i="8" s="1"/>
  <c r="Q249" i="8" s="1"/>
  <c r="Q250" i="8" s="1"/>
  <c r="Q251" i="8" s="1"/>
  <c r="Q252" i="8" s="1"/>
  <c r="Q253" i="8" s="1"/>
  <c r="Q254" i="8" s="1"/>
  <c r="Q255" i="8" s="1"/>
  <c r="Q256" i="8" s="1"/>
  <c r="Q257" i="8" s="1"/>
  <c r="Q258" i="8" s="1"/>
  <c r="Q259" i="8" s="1"/>
  <c r="Q260" i="8" s="1"/>
  <c r="Q261" i="8" s="1"/>
  <c r="Q262" i="8" s="1"/>
  <c r="Q263" i="8" s="1"/>
  <c r="Q264" i="8" s="1"/>
  <c r="Q265" i="8" s="1"/>
  <c r="Q266" i="8" s="1"/>
  <c r="Q267" i="8" s="1"/>
  <c r="Q268" i="8" s="1"/>
  <c r="Q269" i="8" s="1"/>
  <c r="Q270" i="8" s="1"/>
  <c r="Q271" i="8" s="1"/>
  <c r="Q272" i="8" s="1"/>
  <c r="Q273" i="8" s="1"/>
  <c r="Q274" i="8" s="1"/>
  <c r="Q275" i="8" s="1"/>
  <c r="Q276" i="8" s="1"/>
  <c r="Q277" i="8" s="1"/>
  <c r="Q278" i="8" s="1"/>
  <c r="Q279" i="8" s="1"/>
  <c r="Q280" i="8" s="1"/>
  <c r="Q281" i="8" s="1"/>
  <c r="Q282" i="8" s="1"/>
  <c r="Q283" i="8" s="1"/>
  <c r="Q284" i="8" s="1"/>
  <c r="Q285" i="8" s="1"/>
  <c r="Q286" i="8" s="1"/>
  <c r="Q287" i="8" s="1"/>
  <c r="Q288" i="8" s="1"/>
  <c r="Q289" i="8" s="1"/>
  <c r="Q290" i="8" s="1"/>
  <c r="Q291" i="8" s="1"/>
  <c r="Q292" i="8" s="1"/>
  <c r="Q293" i="8" s="1"/>
  <c r="Q294" i="8" s="1"/>
  <c r="Q295" i="8" s="1"/>
  <c r="Q296" i="8" s="1"/>
  <c r="Q297" i="8" s="1"/>
  <c r="Q298" i="8" s="1"/>
  <c r="Q299" i="8" s="1"/>
  <c r="Q300" i="8" s="1"/>
  <c r="Q301" i="8" s="1"/>
  <c r="Q302" i="8" s="1"/>
  <c r="Q303" i="8" s="1"/>
  <c r="Q304" i="8" s="1"/>
  <c r="Q305" i="8" s="1"/>
  <c r="Q306" i="8" s="1"/>
  <c r="Q307" i="8" s="1"/>
  <c r="Q308" i="8" s="1"/>
  <c r="Q309" i="8" s="1"/>
  <c r="Q310" i="8" s="1"/>
  <c r="Q311" i="8" s="1"/>
  <c r="Q312" i="8" s="1"/>
  <c r="Q313" i="8" s="1"/>
  <c r="Q314" i="8" s="1"/>
  <c r="Q315" i="8" s="1"/>
  <c r="Q316" i="8" s="1"/>
  <c r="Q317" i="8" s="1"/>
  <c r="Q318" i="8" s="1"/>
  <c r="Q319" i="8" s="1"/>
  <c r="Q320" i="8" s="1"/>
  <c r="Q321" i="8" s="1"/>
  <c r="Q322" i="8" s="1"/>
  <c r="Q323" i="8" s="1"/>
  <c r="Q324" i="8" s="1"/>
  <c r="Q325" i="8" s="1"/>
  <c r="Q326" i="8" s="1"/>
  <c r="Q327" i="8" s="1"/>
  <c r="Q328" i="8" s="1"/>
  <c r="Q329" i="8" s="1"/>
  <c r="Q330" i="8" s="1"/>
  <c r="Q331" i="8" s="1"/>
  <c r="Q332" i="8" s="1"/>
  <c r="Q333" i="8" s="1"/>
  <c r="Q334" i="8" s="1"/>
  <c r="Q335" i="8" s="1"/>
  <c r="Q336" i="8" s="1"/>
  <c r="Q337" i="8" s="1"/>
  <c r="Q338" i="8" s="1"/>
  <c r="Q339" i="8" s="1"/>
  <c r="Q340" i="8" s="1"/>
  <c r="Q341" i="8" s="1"/>
  <c r="Q342" i="8" s="1"/>
  <c r="Q343" i="8" s="1"/>
  <c r="Q344" i="8" s="1"/>
  <c r="Q345" i="8" s="1"/>
  <c r="Q346" i="8" s="1"/>
  <c r="Q347" i="8" s="1"/>
  <c r="Q348" i="8" s="1"/>
  <c r="Q349" i="8" s="1"/>
  <c r="Q350" i="8" s="1"/>
  <c r="Q351" i="8" s="1"/>
  <c r="Q352" i="8" s="1"/>
  <c r="Q353" i="8" s="1"/>
  <c r="Q354" i="8" s="1"/>
  <c r="Q355" i="8" s="1"/>
  <c r="Q356" i="8" s="1"/>
  <c r="Q357" i="8" s="1"/>
  <c r="Q358" i="8" s="1"/>
  <c r="Q359" i="8" s="1"/>
  <c r="Q360" i="8" s="1"/>
  <c r="Q361" i="8" s="1"/>
  <c r="Q362" i="8" s="1"/>
  <c r="Q363" i="8" s="1"/>
  <c r="Q4" i="8"/>
  <c r="Q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5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31" i="8"/>
  <c r="P132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45" i="8"/>
  <c r="P146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59" i="8"/>
  <c r="P160" i="8"/>
  <c r="P161" i="8"/>
  <c r="P162" i="8"/>
  <c r="P163" i="8"/>
  <c r="P164" i="8"/>
  <c r="P165" i="8"/>
  <c r="P166" i="8"/>
  <c r="P167" i="8"/>
  <c r="P168" i="8"/>
  <c r="P169" i="8"/>
  <c r="P170" i="8"/>
  <c r="P171" i="8"/>
  <c r="P172" i="8"/>
  <c r="P173" i="8"/>
  <c r="P174" i="8"/>
  <c r="P175" i="8"/>
  <c r="P176" i="8"/>
  <c r="P177" i="8"/>
  <c r="P178" i="8"/>
  <c r="P179" i="8"/>
  <c r="P180" i="8"/>
  <c r="P181" i="8"/>
  <c r="P182" i="8"/>
  <c r="P183" i="8"/>
  <c r="P184" i="8"/>
  <c r="P185" i="8"/>
  <c r="P186" i="8"/>
  <c r="P187" i="8"/>
  <c r="P188" i="8"/>
  <c r="P189" i="8"/>
  <c r="P190" i="8"/>
  <c r="P191" i="8"/>
  <c r="P192" i="8"/>
  <c r="P193" i="8"/>
  <c r="P194" i="8"/>
  <c r="P195" i="8"/>
  <c r="P196" i="8"/>
  <c r="P197" i="8"/>
  <c r="P198" i="8"/>
  <c r="P199" i="8"/>
  <c r="P200" i="8"/>
  <c r="P201" i="8"/>
  <c r="P202" i="8"/>
  <c r="P203" i="8"/>
  <c r="P204" i="8"/>
  <c r="P205" i="8"/>
  <c r="P206" i="8"/>
  <c r="P207" i="8"/>
  <c r="P208" i="8"/>
  <c r="P209" i="8"/>
  <c r="P210" i="8"/>
  <c r="P211" i="8"/>
  <c r="P212" i="8"/>
  <c r="P213" i="8"/>
  <c r="P214" i="8"/>
  <c r="P215" i="8"/>
  <c r="P216" i="8"/>
  <c r="P217" i="8"/>
  <c r="P218" i="8"/>
  <c r="P219" i="8"/>
  <c r="P220" i="8"/>
  <c r="P221" i="8"/>
  <c r="P222" i="8"/>
  <c r="P223" i="8"/>
  <c r="P224" i="8"/>
  <c r="P225" i="8"/>
  <c r="P226" i="8"/>
  <c r="P227" i="8"/>
  <c r="P228" i="8"/>
  <c r="P229" i="8"/>
  <c r="P230" i="8"/>
  <c r="P231" i="8"/>
  <c r="P232" i="8"/>
  <c r="P233" i="8"/>
  <c r="P234" i="8"/>
  <c r="P235" i="8"/>
  <c r="P236" i="8"/>
  <c r="P237" i="8"/>
  <c r="P238" i="8"/>
  <c r="P239" i="8"/>
  <c r="P240" i="8"/>
  <c r="P241" i="8"/>
  <c r="P242" i="8"/>
  <c r="P243" i="8"/>
  <c r="P244" i="8"/>
  <c r="P245" i="8"/>
  <c r="P246" i="8"/>
  <c r="P247" i="8"/>
  <c r="P248" i="8"/>
  <c r="P249" i="8"/>
  <c r="P250" i="8"/>
  <c r="P251" i="8"/>
  <c r="P252" i="8"/>
  <c r="P253" i="8"/>
  <c r="P254" i="8"/>
  <c r="P255" i="8"/>
  <c r="P256" i="8"/>
  <c r="P257" i="8"/>
  <c r="P258" i="8"/>
  <c r="P259" i="8"/>
  <c r="P260" i="8"/>
  <c r="P261" i="8"/>
  <c r="P262" i="8"/>
  <c r="P263" i="8"/>
  <c r="P264" i="8"/>
  <c r="P265" i="8"/>
  <c r="P266" i="8"/>
  <c r="P267" i="8"/>
  <c r="P268" i="8"/>
  <c r="P269" i="8"/>
  <c r="P270" i="8"/>
  <c r="P271" i="8"/>
  <c r="P272" i="8"/>
  <c r="P273" i="8"/>
  <c r="P274" i="8"/>
  <c r="P275" i="8"/>
  <c r="P276" i="8"/>
  <c r="P277" i="8"/>
  <c r="P278" i="8"/>
  <c r="P279" i="8"/>
  <c r="P280" i="8"/>
  <c r="P281" i="8"/>
  <c r="P282" i="8"/>
  <c r="P283" i="8"/>
  <c r="P284" i="8"/>
  <c r="P285" i="8"/>
  <c r="P286" i="8"/>
  <c r="P287" i="8"/>
  <c r="P288" i="8"/>
  <c r="P289" i="8"/>
  <c r="P290" i="8"/>
  <c r="P291" i="8"/>
  <c r="P292" i="8"/>
  <c r="P293" i="8"/>
  <c r="P294" i="8"/>
  <c r="P295" i="8"/>
  <c r="P296" i="8"/>
  <c r="P297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P311" i="8"/>
  <c r="P312" i="8"/>
  <c r="P313" i="8"/>
  <c r="P314" i="8"/>
  <c r="P315" i="8"/>
  <c r="P316" i="8"/>
  <c r="P317" i="8"/>
  <c r="P318" i="8"/>
  <c r="P319" i="8"/>
  <c r="P320" i="8"/>
  <c r="P321" i="8"/>
  <c r="P322" i="8"/>
  <c r="P323" i="8"/>
  <c r="P324" i="8"/>
  <c r="P325" i="8"/>
  <c r="P326" i="8"/>
  <c r="P327" i="8"/>
  <c r="P328" i="8"/>
  <c r="P329" i="8"/>
  <c r="P330" i="8"/>
  <c r="P331" i="8"/>
  <c r="P332" i="8"/>
  <c r="P333" i="8"/>
  <c r="P334" i="8"/>
  <c r="P335" i="8"/>
  <c r="P336" i="8"/>
  <c r="P337" i="8"/>
  <c r="P338" i="8"/>
  <c r="P339" i="8"/>
  <c r="P340" i="8"/>
  <c r="P341" i="8"/>
  <c r="P342" i="8"/>
  <c r="P343" i="8"/>
  <c r="P344" i="8"/>
  <c r="P345" i="8"/>
  <c r="P346" i="8"/>
  <c r="P347" i="8"/>
  <c r="P348" i="8"/>
  <c r="P349" i="8"/>
  <c r="P350" i="8"/>
  <c r="P351" i="8"/>
  <c r="P352" i="8"/>
  <c r="P353" i="8"/>
  <c r="P354" i="8"/>
  <c r="P355" i="8"/>
  <c r="P356" i="8"/>
  <c r="P357" i="8"/>
  <c r="P358" i="8"/>
  <c r="P359" i="8"/>
  <c r="P360" i="8"/>
  <c r="P361" i="8"/>
  <c r="P362" i="8"/>
  <c r="P363" i="8"/>
  <c r="P3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175" i="8"/>
  <c r="J4" i="8"/>
  <c r="N176" i="8"/>
  <c r="N177" i="8"/>
  <c r="N178" i="8"/>
  <c r="N179" i="8"/>
  <c r="N180" i="8"/>
  <c r="N181" i="8"/>
  <c r="N182" i="8"/>
  <c r="N183" i="8"/>
  <c r="N184" i="8"/>
  <c r="N185" i="8"/>
  <c r="N186" i="8"/>
  <c r="N187" i="8"/>
  <c r="N188" i="8"/>
  <c r="N189" i="8"/>
  <c r="N190" i="8"/>
  <c r="N191" i="8"/>
  <c r="N192" i="8"/>
  <c r="N193" i="8"/>
  <c r="N194" i="8"/>
  <c r="N195" i="8"/>
  <c r="N196" i="8"/>
  <c r="N197" i="8"/>
  <c r="N198" i="8"/>
  <c r="N199" i="8"/>
  <c r="N200" i="8"/>
  <c r="N201" i="8"/>
  <c r="N202" i="8"/>
  <c r="N203" i="8"/>
  <c r="N204" i="8"/>
  <c r="N205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0" i="8"/>
  <c r="N221" i="8"/>
  <c r="N222" i="8"/>
  <c r="N223" i="8"/>
  <c r="N224" i="8"/>
  <c r="N225" i="8"/>
  <c r="N226" i="8"/>
  <c r="N227" i="8"/>
  <c r="N228" i="8"/>
  <c r="N229" i="8"/>
  <c r="N230" i="8"/>
  <c r="N231" i="8"/>
  <c r="N232" i="8"/>
  <c r="N233" i="8"/>
  <c r="N234" i="8"/>
  <c r="N235" i="8"/>
  <c r="N236" i="8"/>
  <c r="N237" i="8"/>
  <c r="N238" i="8"/>
  <c r="N239" i="8"/>
  <c r="N240" i="8"/>
  <c r="N241" i="8"/>
  <c r="N242" i="8"/>
  <c r="N243" i="8"/>
  <c r="N244" i="8"/>
  <c r="N245" i="8"/>
  <c r="N246" i="8"/>
  <c r="N247" i="8"/>
  <c r="N248" i="8"/>
  <c r="N249" i="8"/>
  <c r="N250" i="8"/>
  <c r="N251" i="8"/>
  <c r="N252" i="8"/>
  <c r="N253" i="8"/>
  <c r="N254" i="8"/>
  <c r="N255" i="8"/>
  <c r="N256" i="8"/>
  <c r="N257" i="8"/>
  <c r="N258" i="8"/>
  <c r="N259" i="8"/>
  <c r="N260" i="8"/>
  <c r="N261" i="8"/>
  <c r="N175" i="8"/>
  <c r="M176" i="8" l="1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175" i="8"/>
  <c r="L175" i="8"/>
  <c r="L176" i="8"/>
  <c r="L177" i="8"/>
  <c r="L178" i="8"/>
  <c r="L179" i="8"/>
  <c r="L180" i="8"/>
  <c r="L181" i="8"/>
  <c r="L182" i="8"/>
  <c r="L183" i="8"/>
  <c r="L184" i="8"/>
  <c r="L185" i="8"/>
  <c r="L186" i="8"/>
  <c r="L187" i="8"/>
  <c r="L188" i="8"/>
  <c r="L189" i="8"/>
  <c r="L190" i="8"/>
  <c r="L191" i="8"/>
  <c r="L192" i="8"/>
  <c r="L193" i="8"/>
  <c r="L194" i="8"/>
  <c r="L195" i="8"/>
  <c r="L196" i="8"/>
  <c r="L197" i="8"/>
  <c r="L198" i="8"/>
  <c r="L199" i="8"/>
  <c r="L200" i="8"/>
  <c r="L201" i="8"/>
  <c r="L202" i="8"/>
  <c r="L203" i="8"/>
  <c r="L204" i="8"/>
  <c r="L205" i="8"/>
  <c r="L206" i="8"/>
  <c r="L207" i="8"/>
  <c r="L208" i="8"/>
  <c r="L209" i="8"/>
  <c r="L210" i="8"/>
  <c r="L211" i="8"/>
  <c r="L212" i="8"/>
  <c r="L213" i="8"/>
  <c r="L214" i="8"/>
  <c r="L215" i="8"/>
  <c r="L216" i="8"/>
  <c r="L217" i="8"/>
  <c r="L218" i="8"/>
  <c r="L219" i="8"/>
  <c r="L220" i="8"/>
  <c r="L221" i="8"/>
  <c r="L222" i="8"/>
  <c r="L223" i="8"/>
  <c r="L224" i="8"/>
  <c r="L225" i="8"/>
  <c r="L226" i="8"/>
  <c r="L227" i="8"/>
  <c r="L228" i="8"/>
  <c r="L229" i="8"/>
  <c r="L230" i="8"/>
  <c r="L231" i="8"/>
  <c r="L232" i="8"/>
  <c r="L233" i="8"/>
  <c r="L234" i="8"/>
  <c r="L235" i="8"/>
  <c r="L236" i="8"/>
  <c r="L237" i="8"/>
  <c r="L238" i="8"/>
  <c r="L239" i="8"/>
  <c r="L240" i="8"/>
  <c r="L241" i="8"/>
  <c r="L242" i="8"/>
  <c r="L243" i="8"/>
  <c r="L244" i="8"/>
  <c r="L245" i="8"/>
  <c r="L246" i="8"/>
  <c r="L247" i="8"/>
  <c r="L248" i="8"/>
  <c r="L249" i="8"/>
  <c r="L250" i="8"/>
  <c r="L251" i="8"/>
  <c r="L252" i="8"/>
  <c r="L253" i="8"/>
  <c r="L254" i="8"/>
  <c r="L255" i="8"/>
  <c r="L256" i="8"/>
  <c r="L257" i="8"/>
  <c r="L258" i="8"/>
  <c r="L259" i="8"/>
  <c r="L260" i="8"/>
  <c r="L261" i="8"/>
  <c r="K4" i="8"/>
  <c r="K5" i="8"/>
  <c r="K6" i="8"/>
  <c r="K7" i="8"/>
  <c r="K9" i="8"/>
  <c r="K3" i="8"/>
  <c r="J5" i="8"/>
  <c r="J6" i="8" s="1"/>
  <c r="J7" i="8" s="1"/>
  <c r="J8" i="8" s="1"/>
  <c r="J9" i="8" s="1"/>
  <c r="J10" i="8" s="1"/>
  <c r="J11" i="8" s="1"/>
  <c r="J12" i="8" s="1"/>
  <c r="J13" i="8" s="1"/>
  <c r="J14" i="8" s="1"/>
  <c r="I5" i="8"/>
  <c r="I6" i="8" s="1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I85" i="8" s="1"/>
  <c r="I86" i="8" s="1"/>
  <c r="I87" i="8" s="1"/>
  <c r="I88" i="8" s="1"/>
  <c r="I89" i="8" s="1"/>
  <c r="I90" i="8" s="1"/>
  <c r="I91" i="8" s="1"/>
  <c r="I92" i="8" s="1"/>
  <c r="I93" i="8" s="1"/>
  <c r="I94" i="8" s="1"/>
  <c r="I95" i="8" s="1"/>
  <c r="I96" i="8" s="1"/>
  <c r="I97" i="8" s="1"/>
  <c r="I98" i="8" s="1"/>
  <c r="I99" i="8" s="1"/>
  <c r="I100" i="8" s="1"/>
  <c r="I101" i="8" s="1"/>
  <c r="I102" i="8" s="1"/>
  <c r="I103" i="8" s="1"/>
  <c r="I104" i="8" s="1"/>
  <c r="I105" i="8" s="1"/>
  <c r="I106" i="8" s="1"/>
  <c r="I107" i="8" s="1"/>
  <c r="I108" i="8" s="1"/>
  <c r="I109" i="8" s="1"/>
  <c r="I110" i="8" s="1"/>
  <c r="I111" i="8" s="1"/>
  <c r="I112" i="8" s="1"/>
  <c r="I113" i="8" s="1"/>
  <c r="I114" i="8" s="1"/>
  <c r="I115" i="8" s="1"/>
  <c r="I116" i="8" s="1"/>
  <c r="I117" i="8" s="1"/>
  <c r="I118" i="8" s="1"/>
  <c r="I119" i="8" s="1"/>
  <c r="I120" i="8" s="1"/>
  <c r="I121" i="8" s="1"/>
  <c r="I122" i="8" s="1"/>
  <c r="I123" i="8" s="1"/>
  <c r="I124" i="8" s="1"/>
  <c r="I125" i="8" s="1"/>
  <c r="I126" i="8" s="1"/>
  <c r="I127" i="8" s="1"/>
  <c r="I128" i="8" s="1"/>
  <c r="I129" i="8" s="1"/>
  <c r="I130" i="8" s="1"/>
  <c r="I131" i="8" s="1"/>
  <c r="I132" i="8" s="1"/>
  <c r="I133" i="8" s="1"/>
  <c r="I134" i="8" s="1"/>
  <c r="I135" i="8" s="1"/>
  <c r="I136" i="8" s="1"/>
  <c r="I137" i="8" s="1"/>
  <c r="I138" i="8" s="1"/>
  <c r="I139" i="8" s="1"/>
  <c r="I140" i="8" s="1"/>
  <c r="I141" i="8" s="1"/>
  <c r="I142" i="8" s="1"/>
  <c r="I143" i="8" s="1"/>
  <c r="I144" i="8" s="1"/>
  <c r="I145" i="8" s="1"/>
  <c r="I146" i="8" s="1"/>
  <c r="I147" i="8" s="1"/>
  <c r="I148" i="8" s="1"/>
  <c r="I149" i="8" s="1"/>
  <c r="I150" i="8" s="1"/>
  <c r="I151" i="8" s="1"/>
  <c r="I152" i="8" s="1"/>
  <c r="I153" i="8" s="1"/>
  <c r="I154" i="8" s="1"/>
  <c r="I155" i="8" s="1"/>
  <c r="I156" i="8" s="1"/>
  <c r="I157" i="8" s="1"/>
  <c r="I158" i="8" s="1"/>
  <c r="I159" i="8" s="1"/>
  <c r="I160" i="8" s="1"/>
  <c r="I161" i="8" s="1"/>
  <c r="I162" i="8" s="1"/>
  <c r="I163" i="8" s="1"/>
  <c r="I164" i="8" s="1"/>
  <c r="I165" i="8" s="1"/>
  <c r="I166" i="8" s="1"/>
  <c r="I167" i="8" s="1"/>
  <c r="I168" i="8" s="1"/>
  <c r="I169" i="8" s="1"/>
  <c r="I170" i="8" s="1"/>
  <c r="I171" i="8" s="1"/>
  <c r="I172" i="8" s="1"/>
  <c r="I173" i="8" s="1"/>
  <c r="I174" i="8" s="1"/>
  <c r="I175" i="8" s="1"/>
  <c r="I176" i="8" s="1"/>
  <c r="I177" i="8" s="1"/>
  <c r="I178" i="8" s="1"/>
  <c r="I179" i="8" s="1"/>
  <c r="I180" i="8" s="1"/>
  <c r="I181" i="8" s="1"/>
  <c r="I182" i="8" s="1"/>
  <c r="I183" i="8" s="1"/>
  <c r="I184" i="8" s="1"/>
  <c r="I185" i="8" s="1"/>
  <c r="I186" i="8" s="1"/>
  <c r="I187" i="8" s="1"/>
  <c r="I188" i="8" s="1"/>
  <c r="I189" i="8" s="1"/>
  <c r="I190" i="8" s="1"/>
  <c r="I191" i="8" s="1"/>
  <c r="I192" i="8" s="1"/>
  <c r="I193" i="8" s="1"/>
  <c r="I194" i="8" s="1"/>
  <c r="I195" i="8" s="1"/>
  <c r="I196" i="8" s="1"/>
  <c r="I197" i="8" s="1"/>
  <c r="I198" i="8" s="1"/>
  <c r="I199" i="8" s="1"/>
  <c r="I200" i="8" s="1"/>
  <c r="I201" i="8" s="1"/>
  <c r="I202" i="8" s="1"/>
  <c r="I203" i="8" s="1"/>
  <c r="I204" i="8" s="1"/>
  <c r="I205" i="8" s="1"/>
  <c r="I206" i="8" s="1"/>
  <c r="I207" i="8" s="1"/>
  <c r="I208" i="8" s="1"/>
  <c r="I209" i="8" s="1"/>
  <c r="I210" i="8" s="1"/>
  <c r="I211" i="8" s="1"/>
  <c r="I212" i="8" s="1"/>
  <c r="I213" i="8" s="1"/>
  <c r="I214" i="8" s="1"/>
  <c r="I215" i="8" s="1"/>
  <c r="I216" i="8" s="1"/>
  <c r="I217" i="8" s="1"/>
  <c r="I218" i="8" s="1"/>
  <c r="I219" i="8" s="1"/>
  <c r="I220" i="8" s="1"/>
  <c r="I221" i="8" s="1"/>
  <c r="I222" i="8" s="1"/>
  <c r="I223" i="8" s="1"/>
  <c r="I224" i="8" s="1"/>
  <c r="I225" i="8" s="1"/>
  <c r="I226" i="8" s="1"/>
  <c r="I227" i="8" s="1"/>
  <c r="I228" i="8" s="1"/>
  <c r="I229" i="8" s="1"/>
  <c r="I230" i="8" s="1"/>
  <c r="I231" i="8" s="1"/>
  <c r="I232" i="8" s="1"/>
  <c r="I233" i="8" s="1"/>
  <c r="I234" i="8" s="1"/>
  <c r="I235" i="8" s="1"/>
  <c r="I236" i="8" s="1"/>
  <c r="I237" i="8" s="1"/>
  <c r="I238" i="8" s="1"/>
  <c r="I239" i="8" s="1"/>
  <c r="I240" i="8" s="1"/>
  <c r="I241" i="8" s="1"/>
  <c r="I242" i="8" s="1"/>
  <c r="I243" i="8" s="1"/>
  <c r="I244" i="8" s="1"/>
  <c r="I245" i="8" s="1"/>
  <c r="I246" i="8" s="1"/>
  <c r="I247" i="8" s="1"/>
  <c r="I248" i="8" s="1"/>
  <c r="I249" i="8" s="1"/>
  <c r="I250" i="8" s="1"/>
  <c r="I251" i="8" s="1"/>
  <c r="I252" i="8" s="1"/>
  <c r="I253" i="8" s="1"/>
  <c r="I254" i="8" s="1"/>
  <c r="I255" i="8" s="1"/>
  <c r="I256" i="8" s="1"/>
  <c r="I257" i="8" s="1"/>
  <c r="I258" i="8" s="1"/>
  <c r="I259" i="8" s="1"/>
  <c r="I260" i="8" s="1"/>
  <c r="I261" i="8" s="1"/>
  <c r="I262" i="8" s="1"/>
  <c r="I263" i="8" s="1"/>
  <c r="I264" i="8" s="1"/>
  <c r="I265" i="8" s="1"/>
  <c r="I266" i="8" s="1"/>
  <c r="I267" i="8" s="1"/>
  <c r="I268" i="8" s="1"/>
  <c r="I269" i="8" s="1"/>
  <c r="I270" i="8" s="1"/>
  <c r="I271" i="8" s="1"/>
  <c r="I272" i="8" s="1"/>
  <c r="I273" i="8" s="1"/>
  <c r="I274" i="8" s="1"/>
  <c r="I275" i="8" s="1"/>
  <c r="I276" i="8" s="1"/>
  <c r="I277" i="8" s="1"/>
  <c r="I278" i="8" s="1"/>
  <c r="I279" i="8" s="1"/>
  <c r="I280" i="8" s="1"/>
  <c r="I281" i="8" s="1"/>
  <c r="I282" i="8" s="1"/>
  <c r="I283" i="8" s="1"/>
  <c r="I284" i="8" s="1"/>
  <c r="I285" i="8" s="1"/>
  <c r="I286" i="8" s="1"/>
  <c r="I287" i="8" s="1"/>
  <c r="I288" i="8" s="1"/>
  <c r="I289" i="8" s="1"/>
  <c r="I290" i="8" s="1"/>
  <c r="I291" i="8" s="1"/>
  <c r="I292" i="8" s="1"/>
  <c r="I293" i="8" s="1"/>
  <c r="I294" i="8" s="1"/>
  <c r="I295" i="8" s="1"/>
  <c r="I296" i="8" s="1"/>
  <c r="I297" i="8" s="1"/>
  <c r="I298" i="8" s="1"/>
  <c r="I299" i="8" s="1"/>
  <c r="I300" i="8" s="1"/>
  <c r="I301" i="8" s="1"/>
  <c r="I302" i="8" s="1"/>
  <c r="I303" i="8" s="1"/>
  <c r="I304" i="8" s="1"/>
  <c r="I305" i="8" s="1"/>
  <c r="I306" i="8" s="1"/>
  <c r="I307" i="8" s="1"/>
  <c r="I308" i="8" s="1"/>
  <c r="I309" i="8" s="1"/>
  <c r="I310" i="8" s="1"/>
  <c r="I311" i="8" s="1"/>
  <c r="I312" i="8" s="1"/>
  <c r="I313" i="8" s="1"/>
  <c r="I314" i="8" s="1"/>
  <c r="I315" i="8" s="1"/>
  <c r="I316" i="8" s="1"/>
  <c r="I317" i="8" s="1"/>
  <c r="I318" i="8" s="1"/>
  <c r="I319" i="8" s="1"/>
  <c r="I320" i="8" s="1"/>
  <c r="I321" i="8" s="1"/>
  <c r="I322" i="8" s="1"/>
  <c r="I323" i="8" s="1"/>
  <c r="I324" i="8" s="1"/>
  <c r="I325" i="8" s="1"/>
  <c r="I326" i="8" s="1"/>
  <c r="I327" i="8" s="1"/>
  <c r="I328" i="8" s="1"/>
  <c r="I329" i="8" s="1"/>
  <c r="I330" i="8" s="1"/>
  <c r="I331" i="8" s="1"/>
  <c r="I332" i="8" s="1"/>
  <c r="I333" i="8" s="1"/>
  <c r="I334" i="8" s="1"/>
  <c r="I335" i="8" s="1"/>
  <c r="I336" i="8" s="1"/>
  <c r="I337" i="8" s="1"/>
  <c r="I338" i="8" s="1"/>
  <c r="I339" i="8" s="1"/>
  <c r="I340" i="8" s="1"/>
  <c r="I341" i="8" s="1"/>
  <c r="I342" i="8" s="1"/>
  <c r="I343" i="8" s="1"/>
  <c r="I344" i="8" s="1"/>
  <c r="I345" i="8" s="1"/>
  <c r="I346" i="8" s="1"/>
  <c r="I347" i="8" s="1"/>
  <c r="I348" i="8" s="1"/>
  <c r="I349" i="8" s="1"/>
  <c r="I350" i="8" s="1"/>
  <c r="I351" i="8" s="1"/>
  <c r="I352" i="8" s="1"/>
  <c r="I353" i="8" s="1"/>
  <c r="I354" i="8" s="1"/>
  <c r="I355" i="8" s="1"/>
  <c r="I356" i="8" s="1"/>
  <c r="I357" i="8" s="1"/>
  <c r="I358" i="8" s="1"/>
  <c r="I359" i="8" s="1"/>
  <c r="I360" i="8" s="1"/>
  <c r="I361" i="8" s="1"/>
  <c r="I362" i="8" s="1"/>
  <c r="I363" i="8" s="1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196" i="8"/>
  <c r="H197" i="8"/>
  <c r="H198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2" i="8"/>
  <c r="H213" i="8"/>
  <c r="H214" i="8"/>
  <c r="H215" i="8"/>
  <c r="H216" i="8"/>
  <c r="H217" i="8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33" i="8"/>
  <c r="H234" i="8"/>
  <c r="H235" i="8"/>
  <c r="H236" i="8"/>
  <c r="H237" i="8"/>
  <c r="H238" i="8"/>
  <c r="H239" i="8"/>
  <c r="H240" i="8"/>
  <c r="H241" i="8"/>
  <c r="H242" i="8"/>
  <c r="H243" i="8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60" i="8"/>
  <c r="H261" i="8"/>
  <c r="H262" i="8"/>
  <c r="H263" i="8"/>
  <c r="H264" i="8"/>
  <c r="H265" i="8"/>
  <c r="H266" i="8"/>
  <c r="H267" i="8"/>
  <c r="H268" i="8"/>
  <c r="H269" i="8"/>
  <c r="H270" i="8"/>
  <c r="H271" i="8"/>
  <c r="H272" i="8"/>
  <c r="H273" i="8"/>
  <c r="H274" i="8"/>
  <c r="H275" i="8"/>
  <c r="H276" i="8"/>
  <c r="H277" i="8"/>
  <c r="H278" i="8"/>
  <c r="H279" i="8"/>
  <c r="H280" i="8"/>
  <c r="H281" i="8"/>
  <c r="H282" i="8"/>
  <c r="H283" i="8"/>
  <c r="H284" i="8"/>
  <c r="H285" i="8"/>
  <c r="H286" i="8"/>
  <c r="H287" i="8"/>
  <c r="H288" i="8"/>
  <c r="H289" i="8"/>
  <c r="H290" i="8"/>
  <c r="H291" i="8"/>
  <c r="H292" i="8"/>
  <c r="H293" i="8"/>
  <c r="H294" i="8"/>
  <c r="H295" i="8"/>
  <c r="H296" i="8"/>
  <c r="H297" i="8"/>
  <c r="H298" i="8"/>
  <c r="H299" i="8"/>
  <c r="H300" i="8"/>
  <c r="H301" i="8"/>
  <c r="H302" i="8"/>
  <c r="H303" i="8"/>
  <c r="H304" i="8"/>
  <c r="H305" i="8"/>
  <c r="H306" i="8"/>
  <c r="H307" i="8"/>
  <c r="H308" i="8"/>
  <c r="H309" i="8"/>
  <c r="H310" i="8"/>
  <c r="H311" i="8"/>
  <c r="H312" i="8"/>
  <c r="H313" i="8"/>
  <c r="H314" i="8"/>
  <c r="H315" i="8"/>
  <c r="H316" i="8"/>
  <c r="H317" i="8"/>
  <c r="H318" i="8"/>
  <c r="H319" i="8"/>
  <c r="H320" i="8"/>
  <c r="H321" i="8"/>
  <c r="H322" i="8"/>
  <c r="H323" i="8"/>
  <c r="H324" i="8"/>
  <c r="H325" i="8"/>
  <c r="H326" i="8"/>
  <c r="H327" i="8"/>
  <c r="H328" i="8"/>
  <c r="H329" i="8"/>
  <c r="H330" i="8"/>
  <c r="H331" i="8"/>
  <c r="H332" i="8"/>
  <c r="H333" i="8"/>
  <c r="H334" i="8"/>
  <c r="H335" i="8"/>
  <c r="H336" i="8"/>
  <c r="H337" i="8"/>
  <c r="H338" i="8"/>
  <c r="H339" i="8"/>
  <c r="H340" i="8"/>
  <c r="H341" i="8"/>
  <c r="H342" i="8"/>
  <c r="H343" i="8"/>
  <c r="H344" i="8"/>
  <c r="H345" i="8"/>
  <c r="H346" i="8"/>
  <c r="H347" i="8"/>
  <c r="H348" i="8"/>
  <c r="H349" i="8"/>
  <c r="H350" i="8"/>
  <c r="H351" i="8"/>
  <c r="H352" i="8"/>
  <c r="H353" i="8"/>
  <c r="H354" i="8"/>
  <c r="H355" i="8"/>
  <c r="H356" i="8"/>
  <c r="H357" i="8"/>
  <c r="H358" i="8"/>
  <c r="H359" i="8"/>
  <c r="H360" i="8"/>
  <c r="H361" i="8"/>
  <c r="H362" i="8"/>
  <c r="H363" i="8"/>
  <c r="H3" i="8"/>
  <c r="G11" i="8"/>
  <c r="G19" i="8"/>
  <c r="G27" i="8"/>
  <c r="G35" i="8"/>
  <c r="G43" i="8"/>
  <c r="G51" i="8"/>
  <c r="G59" i="8"/>
  <c r="G67" i="8"/>
  <c r="G75" i="8"/>
  <c r="G83" i="8"/>
  <c r="G91" i="8"/>
  <c r="G99" i="8"/>
  <c r="G107" i="8"/>
  <c r="G115" i="8"/>
  <c r="G123" i="8"/>
  <c r="G131" i="8"/>
  <c r="G139" i="8"/>
  <c r="G147" i="8"/>
  <c r="G155" i="8"/>
  <c r="G163" i="8"/>
  <c r="G171" i="8"/>
  <c r="G179" i="8"/>
  <c r="G187" i="8"/>
  <c r="G195" i="8"/>
  <c r="G203" i="8"/>
  <c r="G209" i="8"/>
  <c r="G211" i="8"/>
  <c r="G219" i="8"/>
  <c r="G225" i="8"/>
  <c r="G227" i="8"/>
  <c r="G235" i="8"/>
  <c r="G241" i="8"/>
  <c r="G243" i="8"/>
  <c r="G249" i="8"/>
  <c r="G251" i="8"/>
  <c r="G257" i="8"/>
  <c r="G259" i="8"/>
  <c r="G265" i="8"/>
  <c r="G267" i="8"/>
  <c r="G273" i="8"/>
  <c r="G275" i="8"/>
  <c r="G281" i="8"/>
  <c r="G283" i="8"/>
  <c r="G289" i="8"/>
  <c r="G291" i="8"/>
  <c r="G297" i="8"/>
  <c r="G299" i="8"/>
  <c r="G305" i="8"/>
  <c r="G307" i="8"/>
  <c r="G313" i="8"/>
  <c r="G315" i="8"/>
  <c r="G321" i="8"/>
  <c r="G323" i="8"/>
  <c r="G329" i="8"/>
  <c r="G331" i="8"/>
  <c r="G337" i="8"/>
  <c r="G339" i="8"/>
  <c r="G345" i="8"/>
  <c r="G347" i="8"/>
  <c r="G353" i="8"/>
  <c r="G355" i="8"/>
  <c r="G361" i="8"/>
  <c r="G363" i="8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AB21" i="4"/>
  <c r="AB21" i="3"/>
  <c r="AB21" i="2"/>
  <c r="Q2" i="2"/>
  <c r="Q2" i="3"/>
  <c r="Q2" i="4"/>
  <c r="C35" i="8"/>
  <c r="C33" i="8"/>
  <c r="C19" i="8"/>
  <c r="C9" i="8"/>
  <c r="G4" i="8" s="1"/>
  <c r="C6" i="8"/>
  <c r="K13" i="8" l="1"/>
  <c r="K10" i="8"/>
  <c r="J15" i="8"/>
  <c r="K14" i="8"/>
  <c r="K12" i="8"/>
  <c r="K11" i="8"/>
  <c r="K8" i="8"/>
  <c r="G362" i="8"/>
  <c r="G354" i="8"/>
  <c r="G346" i="8"/>
  <c r="G338" i="8"/>
  <c r="G330" i="8"/>
  <c r="G322" i="8"/>
  <c r="G314" i="8"/>
  <c r="G306" i="8"/>
  <c r="G298" i="8"/>
  <c r="G290" i="8"/>
  <c r="G282" i="8"/>
  <c r="G274" i="8"/>
  <c r="G266" i="8"/>
  <c r="G258" i="8"/>
  <c r="G250" i="8"/>
  <c r="G242" i="8"/>
  <c r="G234" i="8"/>
  <c r="G226" i="8"/>
  <c r="G218" i="8"/>
  <c r="G210" i="8"/>
  <c r="G202" i="8"/>
  <c r="G194" i="8"/>
  <c r="G186" i="8"/>
  <c r="G178" i="8"/>
  <c r="G170" i="8"/>
  <c r="G162" i="8"/>
  <c r="G154" i="8"/>
  <c r="G146" i="8"/>
  <c r="G138" i="8"/>
  <c r="G130" i="8"/>
  <c r="G122" i="8"/>
  <c r="G114" i="8"/>
  <c r="G106" i="8"/>
  <c r="G98" i="8"/>
  <c r="G90" i="8"/>
  <c r="G82" i="8"/>
  <c r="G74" i="8"/>
  <c r="G66" i="8"/>
  <c r="G58" i="8"/>
  <c r="G50" i="8"/>
  <c r="G42" i="8"/>
  <c r="G34" i="8"/>
  <c r="G26" i="8"/>
  <c r="G18" i="8"/>
  <c r="G10" i="8"/>
  <c r="G233" i="8"/>
  <c r="G217" i="8"/>
  <c r="G201" i="8"/>
  <c r="G193" i="8"/>
  <c r="G185" i="8"/>
  <c r="G177" i="8"/>
  <c r="G169" i="8"/>
  <c r="G161" i="8"/>
  <c r="G153" i="8"/>
  <c r="G145" i="8"/>
  <c r="G137" i="8"/>
  <c r="G129" i="8"/>
  <c r="G121" i="8"/>
  <c r="G113" i="8"/>
  <c r="G105" i="8"/>
  <c r="G97" i="8"/>
  <c r="G89" i="8"/>
  <c r="G81" i="8"/>
  <c r="G73" i="8"/>
  <c r="G65" i="8"/>
  <c r="G57" i="8"/>
  <c r="G49" i="8"/>
  <c r="G41" i="8"/>
  <c r="G33" i="8"/>
  <c r="G25" i="8"/>
  <c r="G17" i="8"/>
  <c r="G9" i="8"/>
  <c r="G360" i="8"/>
  <c r="G352" i="8"/>
  <c r="G344" i="8"/>
  <c r="G336" i="8"/>
  <c r="G328" i="8"/>
  <c r="G320" i="8"/>
  <c r="G312" i="8"/>
  <c r="G304" i="8"/>
  <c r="G296" i="8"/>
  <c r="G288" i="8"/>
  <c r="G280" i="8"/>
  <c r="G272" i="8"/>
  <c r="G264" i="8"/>
  <c r="G256" i="8"/>
  <c r="G248" i="8"/>
  <c r="G240" i="8"/>
  <c r="G232" i="8"/>
  <c r="G224" i="8"/>
  <c r="G216" i="8"/>
  <c r="G208" i="8"/>
  <c r="G200" i="8"/>
  <c r="G192" i="8"/>
  <c r="G184" i="8"/>
  <c r="G176" i="8"/>
  <c r="G168" i="8"/>
  <c r="G160" i="8"/>
  <c r="G152" i="8"/>
  <c r="G144" i="8"/>
  <c r="G136" i="8"/>
  <c r="G128" i="8"/>
  <c r="G120" i="8"/>
  <c r="G112" i="8"/>
  <c r="G104" i="8"/>
  <c r="G96" i="8"/>
  <c r="G88" i="8"/>
  <c r="G80" i="8"/>
  <c r="G72" i="8"/>
  <c r="G64" i="8"/>
  <c r="G56" i="8"/>
  <c r="G48" i="8"/>
  <c r="G40" i="8"/>
  <c r="G32" i="8"/>
  <c r="G24" i="8"/>
  <c r="G16" i="8"/>
  <c r="G8" i="8"/>
  <c r="G359" i="8"/>
  <c r="G351" i="8"/>
  <c r="G343" i="8"/>
  <c r="G335" i="8"/>
  <c r="G327" i="8"/>
  <c r="G319" i="8"/>
  <c r="G311" i="8"/>
  <c r="G303" i="8"/>
  <c r="G295" i="8"/>
  <c r="G287" i="8"/>
  <c r="G279" i="8"/>
  <c r="G271" i="8"/>
  <c r="G263" i="8"/>
  <c r="G255" i="8"/>
  <c r="G247" i="8"/>
  <c r="G239" i="8"/>
  <c r="G231" i="8"/>
  <c r="G223" i="8"/>
  <c r="G215" i="8"/>
  <c r="G207" i="8"/>
  <c r="G199" i="8"/>
  <c r="G191" i="8"/>
  <c r="G183" i="8"/>
  <c r="G175" i="8"/>
  <c r="G167" i="8"/>
  <c r="G159" i="8"/>
  <c r="G151" i="8"/>
  <c r="G143" i="8"/>
  <c r="G135" i="8"/>
  <c r="G127" i="8"/>
  <c r="G119" i="8"/>
  <c r="G111" i="8"/>
  <c r="G103" i="8"/>
  <c r="G95" i="8"/>
  <c r="G87" i="8"/>
  <c r="G79" i="8"/>
  <c r="G71" i="8"/>
  <c r="G63" i="8"/>
  <c r="G55" i="8"/>
  <c r="G47" i="8"/>
  <c r="G39" i="8"/>
  <c r="G31" i="8"/>
  <c r="G23" i="8"/>
  <c r="G15" i="8"/>
  <c r="G7" i="8"/>
  <c r="G358" i="8"/>
  <c r="G350" i="8"/>
  <c r="G342" i="8"/>
  <c r="G334" i="8"/>
  <c r="G326" i="8"/>
  <c r="G318" i="8"/>
  <c r="G310" i="8"/>
  <c r="G302" i="8"/>
  <c r="G294" i="8"/>
  <c r="G286" i="8"/>
  <c r="G278" i="8"/>
  <c r="G270" i="8"/>
  <c r="G262" i="8"/>
  <c r="G254" i="8"/>
  <c r="G246" i="8"/>
  <c r="G238" i="8"/>
  <c r="G230" i="8"/>
  <c r="G222" i="8"/>
  <c r="G214" i="8"/>
  <c r="G206" i="8"/>
  <c r="G198" i="8"/>
  <c r="G190" i="8"/>
  <c r="G182" i="8"/>
  <c r="G174" i="8"/>
  <c r="G166" i="8"/>
  <c r="G158" i="8"/>
  <c r="G150" i="8"/>
  <c r="G142" i="8"/>
  <c r="G134" i="8"/>
  <c r="G126" i="8"/>
  <c r="G118" i="8"/>
  <c r="G110" i="8"/>
  <c r="G102" i="8"/>
  <c r="G94" i="8"/>
  <c r="G86" i="8"/>
  <c r="G78" i="8"/>
  <c r="G70" i="8"/>
  <c r="G62" i="8"/>
  <c r="G54" i="8"/>
  <c r="G46" i="8"/>
  <c r="G38" i="8"/>
  <c r="G30" i="8"/>
  <c r="G22" i="8"/>
  <c r="G14" i="8"/>
  <c r="G6" i="8"/>
  <c r="G357" i="8"/>
  <c r="G349" i="8"/>
  <c r="G341" i="8"/>
  <c r="G333" i="8"/>
  <c r="G325" i="8"/>
  <c r="G317" i="8"/>
  <c r="G309" i="8"/>
  <c r="G301" i="8"/>
  <c r="G293" i="8"/>
  <c r="G285" i="8"/>
  <c r="G277" i="8"/>
  <c r="G269" i="8"/>
  <c r="G261" i="8"/>
  <c r="G253" i="8"/>
  <c r="G245" i="8"/>
  <c r="G237" i="8"/>
  <c r="G229" i="8"/>
  <c r="G221" i="8"/>
  <c r="G213" i="8"/>
  <c r="G205" i="8"/>
  <c r="G197" i="8"/>
  <c r="G189" i="8"/>
  <c r="G181" i="8"/>
  <c r="G173" i="8"/>
  <c r="G165" i="8"/>
  <c r="G157" i="8"/>
  <c r="G149" i="8"/>
  <c r="G141" i="8"/>
  <c r="G133" i="8"/>
  <c r="G125" i="8"/>
  <c r="G117" i="8"/>
  <c r="G109" i="8"/>
  <c r="G101" i="8"/>
  <c r="G93" i="8"/>
  <c r="G85" i="8"/>
  <c r="G77" i="8"/>
  <c r="G69" i="8"/>
  <c r="G61" i="8"/>
  <c r="G53" i="8"/>
  <c r="G45" i="8"/>
  <c r="G37" i="8"/>
  <c r="G29" i="8"/>
  <c r="G21" i="8"/>
  <c r="G13" i="8"/>
  <c r="G5" i="8"/>
  <c r="G3" i="8"/>
  <c r="C21" i="8" s="1"/>
  <c r="C23" i="8" s="1"/>
  <c r="G356" i="8"/>
  <c r="G348" i="8"/>
  <c r="G340" i="8"/>
  <c r="G332" i="8"/>
  <c r="G324" i="8"/>
  <c r="G316" i="8"/>
  <c r="G308" i="8"/>
  <c r="G300" i="8"/>
  <c r="G292" i="8"/>
  <c r="G284" i="8"/>
  <c r="G276" i="8"/>
  <c r="G268" i="8"/>
  <c r="G260" i="8"/>
  <c r="G252" i="8"/>
  <c r="G244" i="8"/>
  <c r="G236" i="8"/>
  <c r="G228" i="8"/>
  <c r="G220" i="8"/>
  <c r="G212" i="8"/>
  <c r="G204" i="8"/>
  <c r="G196" i="8"/>
  <c r="G188" i="8"/>
  <c r="G180" i="8"/>
  <c r="G172" i="8"/>
  <c r="G164" i="8"/>
  <c r="G156" i="8"/>
  <c r="G148" i="8"/>
  <c r="G140" i="8"/>
  <c r="G132" i="8"/>
  <c r="G124" i="8"/>
  <c r="G116" i="8"/>
  <c r="G108" i="8"/>
  <c r="G100" i="8"/>
  <c r="G92" i="8"/>
  <c r="G84" i="8"/>
  <c r="G76" i="8"/>
  <c r="G68" i="8"/>
  <c r="G60" i="8"/>
  <c r="G52" i="8"/>
  <c r="G44" i="8"/>
  <c r="G36" i="8"/>
  <c r="G28" i="8"/>
  <c r="G20" i="8"/>
  <c r="G12" i="8"/>
  <c r="J16" i="8" l="1"/>
  <c r="K15" i="8"/>
  <c r="J17" i="8" l="1"/>
  <c r="K16" i="8"/>
  <c r="J18" i="8" l="1"/>
  <c r="K17" i="8"/>
  <c r="J19" i="8" l="1"/>
  <c r="K18" i="8"/>
  <c r="J20" i="8" l="1"/>
  <c r="K19" i="8"/>
  <c r="J21" i="8" l="1"/>
  <c r="K20" i="8"/>
  <c r="J22" i="8" l="1"/>
  <c r="K21" i="8"/>
  <c r="J23" i="8" l="1"/>
  <c r="K22" i="8"/>
  <c r="J24" i="8" l="1"/>
  <c r="K23" i="8"/>
  <c r="J25" i="8" l="1"/>
  <c r="K24" i="8"/>
  <c r="J26" i="8" l="1"/>
  <c r="K25" i="8"/>
  <c r="J27" i="8" l="1"/>
  <c r="K26" i="8"/>
  <c r="J28" i="8" l="1"/>
  <c r="K27" i="8"/>
  <c r="J29" i="8" l="1"/>
  <c r="K28" i="8"/>
  <c r="J30" i="8" l="1"/>
  <c r="K29" i="8"/>
  <c r="J31" i="8" l="1"/>
  <c r="K30" i="8"/>
  <c r="J32" i="8" l="1"/>
  <c r="K31" i="8"/>
  <c r="J33" i="8" l="1"/>
  <c r="K32" i="8"/>
  <c r="J34" i="8" l="1"/>
  <c r="K33" i="8"/>
  <c r="J35" i="8" l="1"/>
  <c r="K34" i="8"/>
  <c r="J36" i="8" l="1"/>
  <c r="K35" i="8"/>
  <c r="J37" i="8" l="1"/>
  <c r="K36" i="8"/>
  <c r="J38" i="8" l="1"/>
  <c r="K37" i="8"/>
  <c r="J39" i="8" l="1"/>
  <c r="K38" i="8"/>
  <c r="J40" i="8" l="1"/>
  <c r="K39" i="8"/>
  <c r="J41" i="8" l="1"/>
  <c r="K40" i="8"/>
  <c r="J42" i="8" l="1"/>
  <c r="K41" i="8"/>
  <c r="J43" i="8" l="1"/>
  <c r="K42" i="8"/>
  <c r="J44" i="8" l="1"/>
  <c r="K43" i="8"/>
  <c r="J45" i="8" l="1"/>
  <c r="K44" i="8"/>
  <c r="J46" i="8" l="1"/>
  <c r="K45" i="8"/>
  <c r="J47" i="8" l="1"/>
  <c r="K46" i="8"/>
  <c r="J48" i="8" l="1"/>
  <c r="K47" i="8"/>
  <c r="J49" i="8" l="1"/>
  <c r="K48" i="8"/>
  <c r="J50" i="8" l="1"/>
  <c r="K49" i="8"/>
  <c r="J51" i="8" l="1"/>
  <c r="K50" i="8"/>
  <c r="J52" i="8" l="1"/>
  <c r="K51" i="8"/>
  <c r="J53" i="8" l="1"/>
  <c r="K52" i="8"/>
  <c r="J54" i="8" l="1"/>
  <c r="K53" i="8"/>
  <c r="J55" i="8" l="1"/>
  <c r="K54" i="8"/>
  <c r="J56" i="8" l="1"/>
  <c r="K55" i="8"/>
  <c r="J57" i="8" l="1"/>
  <c r="K56" i="8"/>
  <c r="J58" i="8" l="1"/>
  <c r="K57" i="8"/>
  <c r="J59" i="8" l="1"/>
  <c r="K58" i="8"/>
  <c r="J60" i="8" l="1"/>
  <c r="K59" i="8"/>
  <c r="J61" i="8" l="1"/>
  <c r="K60" i="8"/>
  <c r="J62" i="8" l="1"/>
  <c r="K61" i="8"/>
  <c r="J63" i="8" l="1"/>
  <c r="K62" i="8"/>
  <c r="J64" i="8" l="1"/>
  <c r="K63" i="8"/>
  <c r="J65" i="8" l="1"/>
  <c r="K64" i="8"/>
  <c r="J66" i="8" l="1"/>
  <c r="K65" i="8"/>
  <c r="J67" i="8" l="1"/>
  <c r="K66" i="8"/>
  <c r="J68" i="8" l="1"/>
  <c r="K67" i="8"/>
  <c r="J69" i="8" l="1"/>
  <c r="K68" i="8"/>
  <c r="J70" i="8" l="1"/>
  <c r="K69" i="8"/>
  <c r="J71" i="8" l="1"/>
  <c r="K70" i="8"/>
  <c r="J72" i="8" l="1"/>
  <c r="K71" i="8"/>
  <c r="J73" i="8" l="1"/>
  <c r="K72" i="8"/>
  <c r="J74" i="8" l="1"/>
  <c r="K73" i="8"/>
  <c r="J75" i="8" l="1"/>
  <c r="K74" i="8"/>
  <c r="J76" i="8" l="1"/>
  <c r="K75" i="8"/>
  <c r="J77" i="8" l="1"/>
  <c r="K76" i="8"/>
  <c r="J78" i="8" l="1"/>
  <c r="K77" i="8"/>
  <c r="J79" i="8" l="1"/>
  <c r="K78" i="8"/>
  <c r="J80" i="8" l="1"/>
  <c r="K79" i="8"/>
  <c r="J81" i="8" l="1"/>
  <c r="K80" i="8"/>
  <c r="J82" i="8" l="1"/>
  <c r="K81" i="8"/>
  <c r="J83" i="8" l="1"/>
  <c r="K82" i="8"/>
  <c r="J84" i="8" l="1"/>
  <c r="K83" i="8"/>
  <c r="J85" i="8" l="1"/>
  <c r="K84" i="8"/>
  <c r="J86" i="8" l="1"/>
  <c r="K85" i="8"/>
  <c r="J87" i="8" l="1"/>
  <c r="K86" i="8"/>
  <c r="J88" i="8" l="1"/>
  <c r="K87" i="8"/>
  <c r="J89" i="8" l="1"/>
  <c r="K88" i="8"/>
  <c r="J90" i="8" l="1"/>
  <c r="K89" i="8"/>
  <c r="J91" i="8" l="1"/>
  <c r="K90" i="8"/>
  <c r="J92" i="8" l="1"/>
  <c r="K91" i="8"/>
  <c r="J93" i="8" l="1"/>
  <c r="K92" i="8"/>
  <c r="J94" i="8" l="1"/>
  <c r="K93" i="8"/>
  <c r="J95" i="8" l="1"/>
  <c r="K94" i="8"/>
  <c r="J96" i="8" l="1"/>
  <c r="K95" i="8"/>
  <c r="J97" i="8" l="1"/>
  <c r="K96" i="8"/>
  <c r="J98" i="8" l="1"/>
  <c r="K97" i="8"/>
  <c r="J99" i="8" l="1"/>
  <c r="K98" i="8"/>
  <c r="J100" i="8" l="1"/>
  <c r="K99" i="8"/>
  <c r="J101" i="8" l="1"/>
  <c r="K100" i="8"/>
  <c r="J102" i="8" l="1"/>
  <c r="K101" i="8"/>
  <c r="J103" i="8" l="1"/>
  <c r="K102" i="8"/>
  <c r="J104" i="8" l="1"/>
  <c r="K103" i="8"/>
  <c r="J105" i="8" l="1"/>
  <c r="K104" i="8"/>
  <c r="J106" i="8" l="1"/>
  <c r="K105" i="8"/>
  <c r="J107" i="8" l="1"/>
  <c r="K106" i="8"/>
  <c r="J108" i="8" l="1"/>
  <c r="K107" i="8"/>
  <c r="J109" i="8" l="1"/>
  <c r="K108" i="8"/>
  <c r="J110" i="8" l="1"/>
  <c r="K109" i="8"/>
  <c r="J111" i="8" l="1"/>
  <c r="K110" i="8"/>
  <c r="J112" i="8" l="1"/>
  <c r="K111" i="8"/>
  <c r="J113" i="8" l="1"/>
  <c r="K112" i="8"/>
  <c r="J114" i="8" l="1"/>
  <c r="K113" i="8"/>
  <c r="J115" i="8" l="1"/>
  <c r="K114" i="8"/>
  <c r="J116" i="8" l="1"/>
  <c r="K115" i="8"/>
  <c r="J117" i="8" l="1"/>
  <c r="K116" i="8"/>
  <c r="J118" i="8" l="1"/>
  <c r="K117" i="8"/>
  <c r="J119" i="8" l="1"/>
  <c r="K118" i="8"/>
  <c r="J120" i="8" l="1"/>
  <c r="K119" i="8"/>
  <c r="J121" i="8" l="1"/>
  <c r="K120" i="8"/>
  <c r="J122" i="8" l="1"/>
  <c r="K121" i="8"/>
  <c r="J123" i="8" l="1"/>
  <c r="K122" i="8"/>
  <c r="J124" i="8" l="1"/>
  <c r="K123" i="8"/>
  <c r="J125" i="8" l="1"/>
  <c r="K124" i="8"/>
  <c r="J126" i="8" l="1"/>
  <c r="K125" i="8"/>
  <c r="J127" i="8" l="1"/>
  <c r="K126" i="8"/>
  <c r="J128" i="8" l="1"/>
  <c r="K127" i="8"/>
  <c r="J129" i="8" l="1"/>
  <c r="K128" i="8"/>
  <c r="J130" i="8" l="1"/>
  <c r="K129" i="8"/>
  <c r="J131" i="8" l="1"/>
  <c r="K130" i="8"/>
  <c r="J132" i="8" l="1"/>
  <c r="K131" i="8"/>
  <c r="J133" i="8" l="1"/>
  <c r="K132" i="8"/>
  <c r="J134" i="8" l="1"/>
  <c r="K133" i="8"/>
  <c r="J135" i="8" l="1"/>
  <c r="K134" i="8"/>
  <c r="J136" i="8" l="1"/>
  <c r="K135" i="8"/>
  <c r="J137" i="8" l="1"/>
  <c r="K136" i="8"/>
  <c r="J138" i="8" l="1"/>
  <c r="K137" i="8"/>
  <c r="J139" i="8" l="1"/>
  <c r="K138" i="8"/>
  <c r="J140" i="8" l="1"/>
  <c r="K139" i="8"/>
  <c r="J141" i="8" l="1"/>
  <c r="K140" i="8"/>
  <c r="J142" i="8" l="1"/>
  <c r="K141" i="8"/>
  <c r="J143" i="8" l="1"/>
  <c r="K142" i="8"/>
  <c r="J144" i="8" l="1"/>
  <c r="K143" i="8"/>
  <c r="J145" i="8" l="1"/>
  <c r="K144" i="8"/>
  <c r="J146" i="8" l="1"/>
  <c r="K145" i="8"/>
  <c r="J147" i="8" l="1"/>
  <c r="K146" i="8"/>
  <c r="J148" i="8" l="1"/>
  <c r="K147" i="8"/>
  <c r="J149" i="8" l="1"/>
  <c r="K148" i="8"/>
  <c r="J150" i="8" l="1"/>
  <c r="K149" i="8"/>
  <c r="J151" i="8" l="1"/>
  <c r="K150" i="8"/>
  <c r="J152" i="8" l="1"/>
  <c r="K151" i="8"/>
  <c r="J153" i="8" l="1"/>
  <c r="K152" i="8"/>
  <c r="J154" i="8" l="1"/>
  <c r="K153" i="8"/>
  <c r="J155" i="8" l="1"/>
  <c r="K154" i="8"/>
  <c r="J156" i="8" l="1"/>
  <c r="K155" i="8"/>
  <c r="J157" i="8" l="1"/>
  <c r="K156" i="8"/>
  <c r="J158" i="8" l="1"/>
  <c r="K157" i="8"/>
  <c r="J159" i="8" l="1"/>
  <c r="K158" i="8"/>
  <c r="J160" i="8" l="1"/>
  <c r="K159" i="8"/>
  <c r="J161" i="8" l="1"/>
  <c r="K160" i="8"/>
  <c r="J162" i="8" l="1"/>
  <c r="K161" i="8"/>
  <c r="J163" i="8" l="1"/>
  <c r="K162" i="8"/>
  <c r="J164" i="8" l="1"/>
  <c r="K163" i="8"/>
  <c r="J165" i="8" l="1"/>
  <c r="K164" i="8"/>
  <c r="J166" i="8" l="1"/>
  <c r="K165" i="8"/>
  <c r="J167" i="8" l="1"/>
  <c r="K166" i="8"/>
  <c r="J168" i="8" l="1"/>
  <c r="K167" i="8"/>
  <c r="J169" i="8" l="1"/>
  <c r="K168" i="8"/>
  <c r="J170" i="8" l="1"/>
  <c r="K169" i="8"/>
  <c r="J171" i="8" l="1"/>
  <c r="K170" i="8"/>
  <c r="J172" i="8" l="1"/>
  <c r="K171" i="8"/>
  <c r="J173" i="8" l="1"/>
  <c r="K172" i="8"/>
  <c r="J174" i="8" l="1"/>
  <c r="K173" i="8"/>
  <c r="J175" i="8" l="1"/>
  <c r="K174" i="8"/>
  <c r="J176" i="8" l="1"/>
  <c r="K175" i="8"/>
  <c r="J177" i="8" l="1"/>
  <c r="K176" i="8"/>
  <c r="J178" i="8" l="1"/>
  <c r="K177" i="8"/>
  <c r="J179" i="8" l="1"/>
  <c r="K178" i="8"/>
  <c r="J180" i="8" l="1"/>
  <c r="K179" i="8"/>
  <c r="J181" i="8" l="1"/>
  <c r="K180" i="8"/>
  <c r="J182" i="8" l="1"/>
  <c r="K181" i="8"/>
  <c r="J183" i="8" l="1"/>
  <c r="K182" i="8"/>
  <c r="J184" i="8" l="1"/>
  <c r="K183" i="8"/>
  <c r="J185" i="8" l="1"/>
  <c r="K184" i="8"/>
  <c r="J186" i="8" l="1"/>
  <c r="K185" i="8"/>
  <c r="J187" i="8" l="1"/>
  <c r="K186" i="8"/>
  <c r="J188" i="8" l="1"/>
  <c r="K187" i="8"/>
  <c r="J189" i="8" l="1"/>
  <c r="K188" i="8"/>
  <c r="J190" i="8" l="1"/>
  <c r="K189" i="8"/>
  <c r="J191" i="8" l="1"/>
  <c r="K190" i="8"/>
  <c r="J192" i="8" l="1"/>
  <c r="K191" i="8"/>
  <c r="J193" i="8" l="1"/>
  <c r="K192" i="8"/>
  <c r="J194" i="8" l="1"/>
  <c r="K193" i="8"/>
  <c r="J195" i="8" l="1"/>
  <c r="K194" i="8"/>
  <c r="J196" i="8" l="1"/>
  <c r="K195" i="8"/>
  <c r="J197" i="8" l="1"/>
  <c r="K196" i="8"/>
  <c r="J198" i="8" l="1"/>
  <c r="K197" i="8"/>
  <c r="J199" i="8" l="1"/>
  <c r="K198" i="8"/>
  <c r="J200" i="8" l="1"/>
  <c r="K199" i="8"/>
  <c r="J201" i="8" l="1"/>
  <c r="K200" i="8"/>
  <c r="J202" i="8" l="1"/>
  <c r="K201" i="8"/>
  <c r="J203" i="8" l="1"/>
  <c r="K202" i="8"/>
  <c r="J204" i="8" l="1"/>
  <c r="K203" i="8"/>
  <c r="J205" i="8" l="1"/>
  <c r="K204" i="8"/>
  <c r="J206" i="8" l="1"/>
  <c r="K205" i="8"/>
  <c r="J207" i="8" l="1"/>
  <c r="K206" i="8"/>
  <c r="J208" i="8" l="1"/>
  <c r="K207" i="8"/>
  <c r="J209" i="8" l="1"/>
  <c r="K208" i="8"/>
  <c r="J210" i="8" l="1"/>
  <c r="K209" i="8"/>
  <c r="J211" i="8" l="1"/>
  <c r="K210" i="8"/>
  <c r="J212" i="8" l="1"/>
  <c r="K211" i="8"/>
  <c r="J213" i="8" l="1"/>
  <c r="K212" i="8"/>
  <c r="J214" i="8" l="1"/>
  <c r="K213" i="8"/>
  <c r="J215" i="8" l="1"/>
  <c r="K214" i="8"/>
  <c r="J216" i="8" l="1"/>
  <c r="K215" i="8"/>
  <c r="AB24" i="2"/>
  <c r="J217" i="8" l="1"/>
  <c r="K216" i="8"/>
  <c r="J218" i="8" l="1"/>
  <c r="K217" i="8"/>
  <c r="J219" i="8" l="1"/>
  <c r="K218" i="8"/>
  <c r="J220" i="8" l="1"/>
  <c r="K219" i="8"/>
  <c r="J221" i="8" l="1"/>
  <c r="K220" i="8"/>
  <c r="J222" i="8" l="1"/>
  <c r="K221" i="8"/>
  <c r="J223" i="8" l="1"/>
  <c r="K222" i="8"/>
  <c r="J224" i="8" l="1"/>
  <c r="K223" i="8"/>
  <c r="J225" i="8" l="1"/>
  <c r="K224" i="8"/>
  <c r="J226" i="8" l="1"/>
  <c r="K225" i="8"/>
  <c r="J227" i="8" l="1"/>
  <c r="K226" i="8"/>
  <c r="J228" i="8" l="1"/>
  <c r="K227" i="8"/>
  <c r="J229" i="8" l="1"/>
  <c r="K228" i="8"/>
  <c r="J230" i="8" l="1"/>
  <c r="K229" i="8"/>
  <c r="J231" i="8" l="1"/>
  <c r="K230" i="8"/>
  <c r="J232" i="8" l="1"/>
  <c r="K231" i="8"/>
  <c r="J233" i="8" l="1"/>
  <c r="K232" i="8"/>
  <c r="J234" i="8" l="1"/>
  <c r="K233" i="8"/>
  <c r="J235" i="8" l="1"/>
  <c r="K234" i="8"/>
  <c r="J236" i="8" l="1"/>
  <c r="K235" i="8"/>
  <c r="J237" i="8" l="1"/>
  <c r="K236" i="8"/>
  <c r="J238" i="8" l="1"/>
  <c r="K237" i="8"/>
  <c r="J239" i="8" l="1"/>
  <c r="K238" i="8"/>
  <c r="J240" i="8" l="1"/>
  <c r="K239" i="8"/>
  <c r="J241" i="8" l="1"/>
  <c r="K240" i="8"/>
  <c r="J242" i="8" l="1"/>
  <c r="K241" i="8"/>
  <c r="J243" i="8" l="1"/>
  <c r="K242" i="8"/>
  <c r="J244" i="8" l="1"/>
  <c r="K243" i="8"/>
  <c r="J245" i="8" l="1"/>
  <c r="K244" i="8"/>
  <c r="J246" i="8" l="1"/>
  <c r="K245" i="8"/>
  <c r="J247" i="8" l="1"/>
  <c r="K246" i="8"/>
  <c r="J248" i="8" l="1"/>
  <c r="K247" i="8"/>
  <c r="J249" i="8" l="1"/>
  <c r="K248" i="8"/>
  <c r="J250" i="8" l="1"/>
  <c r="K249" i="8"/>
  <c r="J251" i="8" l="1"/>
  <c r="K250" i="8"/>
  <c r="J252" i="8" l="1"/>
  <c r="K251" i="8"/>
  <c r="J253" i="8" l="1"/>
  <c r="K252" i="8"/>
  <c r="J254" i="8" l="1"/>
  <c r="K253" i="8"/>
  <c r="J255" i="8" l="1"/>
  <c r="K254" i="8"/>
  <c r="J256" i="8" l="1"/>
  <c r="K255" i="8"/>
  <c r="J257" i="8" l="1"/>
  <c r="K256" i="8"/>
  <c r="J258" i="8" l="1"/>
  <c r="K257" i="8"/>
  <c r="J259" i="8" l="1"/>
  <c r="K258" i="8"/>
  <c r="J260" i="8" l="1"/>
  <c r="K259" i="8"/>
  <c r="J261" i="8" l="1"/>
  <c r="K260" i="8"/>
  <c r="J262" i="8" l="1"/>
  <c r="K261" i="8"/>
  <c r="J263" i="8" l="1"/>
  <c r="K262" i="8"/>
  <c r="J264" i="8" l="1"/>
  <c r="K263" i="8"/>
  <c r="J265" i="8" l="1"/>
  <c r="K264" i="8"/>
  <c r="J266" i="8" l="1"/>
  <c r="K265" i="8"/>
  <c r="J267" i="8" l="1"/>
  <c r="K266" i="8"/>
  <c r="J268" i="8" l="1"/>
  <c r="K267" i="8"/>
  <c r="J269" i="8" l="1"/>
  <c r="K268" i="8"/>
  <c r="J270" i="8" l="1"/>
  <c r="K269" i="8"/>
  <c r="J271" i="8" l="1"/>
  <c r="K270" i="8"/>
  <c r="J272" i="8" l="1"/>
  <c r="K271" i="8"/>
  <c r="J273" i="8" l="1"/>
  <c r="K272" i="8"/>
  <c r="J274" i="8" l="1"/>
  <c r="K273" i="8"/>
  <c r="J275" i="8" l="1"/>
  <c r="K274" i="8"/>
  <c r="J276" i="8" l="1"/>
  <c r="K275" i="8"/>
  <c r="J277" i="8" l="1"/>
  <c r="K276" i="8"/>
  <c r="J278" i="8" l="1"/>
  <c r="K277" i="8"/>
  <c r="J279" i="8" l="1"/>
  <c r="K278" i="8"/>
  <c r="J280" i="8" l="1"/>
  <c r="K279" i="8"/>
  <c r="J281" i="8" l="1"/>
  <c r="K280" i="8"/>
  <c r="J282" i="8" l="1"/>
  <c r="K281" i="8"/>
  <c r="J283" i="8" l="1"/>
  <c r="K282" i="8"/>
  <c r="J284" i="8" l="1"/>
  <c r="K283" i="8"/>
  <c r="J285" i="8" l="1"/>
  <c r="K284" i="8"/>
  <c r="J286" i="8" l="1"/>
  <c r="K285" i="8"/>
  <c r="J287" i="8" l="1"/>
  <c r="K286" i="8"/>
  <c r="J288" i="8" l="1"/>
  <c r="K287" i="8"/>
  <c r="J289" i="8" l="1"/>
  <c r="K288" i="8"/>
  <c r="J290" i="8" l="1"/>
  <c r="K289" i="8"/>
  <c r="J291" i="8" l="1"/>
  <c r="K290" i="8"/>
  <c r="J292" i="8" l="1"/>
  <c r="K291" i="8"/>
  <c r="J293" i="8" l="1"/>
  <c r="K292" i="8"/>
  <c r="J294" i="8" l="1"/>
  <c r="K293" i="8"/>
  <c r="J295" i="8" l="1"/>
  <c r="K294" i="8"/>
  <c r="J296" i="8" l="1"/>
  <c r="K295" i="8"/>
  <c r="J297" i="8" l="1"/>
  <c r="K296" i="8"/>
  <c r="J298" i="8" l="1"/>
  <c r="K297" i="8"/>
  <c r="J299" i="8" l="1"/>
  <c r="K298" i="8"/>
  <c r="J300" i="8" l="1"/>
  <c r="K299" i="8"/>
  <c r="J301" i="8" l="1"/>
  <c r="K300" i="8"/>
  <c r="J302" i="8" l="1"/>
  <c r="K301" i="8"/>
  <c r="J303" i="8" l="1"/>
  <c r="K302" i="8"/>
  <c r="J304" i="8" l="1"/>
  <c r="K303" i="8"/>
  <c r="J305" i="8" l="1"/>
  <c r="K304" i="8"/>
  <c r="J306" i="8" l="1"/>
  <c r="K305" i="8"/>
  <c r="J307" i="8" l="1"/>
  <c r="K306" i="8"/>
  <c r="J308" i="8" l="1"/>
  <c r="K307" i="8"/>
  <c r="J309" i="8" l="1"/>
  <c r="K308" i="8"/>
  <c r="J310" i="8" l="1"/>
  <c r="K309" i="8"/>
  <c r="J311" i="8" l="1"/>
  <c r="K310" i="8"/>
  <c r="J312" i="8" l="1"/>
  <c r="K311" i="8"/>
  <c r="J313" i="8" l="1"/>
  <c r="K312" i="8"/>
  <c r="J314" i="8" l="1"/>
  <c r="K313" i="8"/>
  <c r="J315" i="8" l="1"/>
  <c r="K314" i="8"/>
  <c r="J316" i="8" l="1"/>
  <c r="K315" i="8"/>
  <c r="J317" i="8" l="1"/>
  <c r="K316" i="8"/>
  <c r="J318" i="8" l="1"/>
  <c r="K317" i="8"/>
  <c r="J319" i="8" l="1"/>
  <c r="K318" i="8"/>
  <c r="J320" i="8" l="1"/>
  <c r="K319" i="8"/>
  <c r="J321" i="8" l="1"/>
  <c r="K320" i="8"/>
  <c r="J322" i="8" l="1"/>
  <c r="K321" i="8"/>
  <c r="J323" i="8" l="1"/>
  <c r="K322" i="8"/>
  <c r="J324" i="8" l="1"/>
  <c r="K323" i="8"/>
  <c r="J325" i="8" l="1"/>
  <c r="K324" i="8"/>
  <c r="J326" i="8" l="1"/>
  <c r="K325" i="8"/>
  <c r="J327" i="8" l="1"/>
  <c r="K326" i="8"/>
  <c r="J328" i="8" l="1"/>
  <c r="K327" i="8"/>
  <c r="J329" i="8" l="1"/>
  <c r="K328" i="8"/>
  <c r="J330" i="8" l="1"/>
  <c r="K329" i="8"/>
  <c r="J331" i="8" l="1"/>
  <c r="K330" i="8"/>
  <c r="J332" i="8" l="1"/>
  <c r="K331" i="8"/>
  <c r="J333" i="8" l="1"/>
  <c r="K332" i="8"/>
  <c r="J334" i="8" l="1"/>
  <c r="K333" i="8"/>
  <c r="J335" i="8" l="1"/>
  <c r="K334" i="8"/>
  <c r="J336" i="8" l="1"/>
  <c r="K335" i="8"/>
  <c r="J337" i="8" l="1"/>
  <c r="K336" i="8"/>
  <c r="J338" i="8" l="1"/>
  <c r="K337" i="8"/>
  <c r="J339" i="8" l="1"/>
  <c r="K338" i="8"/>
  <c r="J340" i="8" l="1"/>
  <c r="K339" i="8"/>
  <c r="J341" i="8" l="1"/>
  <c r="K340" i="8"/>
  <c r="J342" i="8" l="1"/>
  <c r="K341" i="8"/>
  <c r="J343" i="8" l="1"/>
  <c r="K342" i="8"/>
  <c r="J344" i="8" l="1"/>
  <c r="K343" i="8"/>
  <c r="J345" i="8" l="1"/>
  <c r="K344" i="8"/>
  <c r="J346" i="8" l="1"/>
  <c r="K345" i="8"/>
  <c r="J347" i="8" l="1"/>
  <c r="K346" i="8"/>
  <c r="J348" i="8" l="1"/>
  <c r="K347" i="8"/>
  <c r="J349" i="8" l="1"/>
  <c r="K348" i="8"/>
  <c r="J350" i="8" l="1"/>
  <c r="K349" i="8"/>
  <c r="J351" i="8" l="1"/>
  <c r="K350" i="8"/>
  <c r="J352" i="8" l="1"/>
  <c r="K351" i="8"/>
  <c r="J353" i="8" l="1"/>
  <c r="K352" i="8"/>
  <c r="J354" i="8" l="1"/>
  <c r="K353" i="8"/>
  <c r="J355" i="8" l="1"/>
  <c r="K354" i="8"/>
  <c r="J356" i="8" l="1"/>
  <c r="K355" i="8"/>
  <c r="J357" i="8" l="1"/>
  <c r="K356" i="8"/>
  <c r="J358" i="8" l="1"/>
  <c r="K357" i="8"/>
  <c r="J359" i="8" l="1"/>
  <c r="K358" i="8"/>
  <c r="J360" i="8" l="1"/>
  <c r="K359" i="8"/>
  <c r="J361" i="8" l="1"/>
  <c r="K360" i="8"/>
  <c r="J362" i="8" l="1"/>
  <c r="K361" i="8"/>
  <c r="J363" i="8" l="1"/>
  <c r="K363" i="8" s="1"/>
  <c r="C29" i="8" s="1"/>
  <c r="C30" i="8" s="1"/>
  <c r="C31" i="8" s="1"/>
  <c r="K362" i="8"/>
  <c r="AB18" i="4" l="1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1" i="4"/>
  <c r="W102" i="4"/>
  <c r="W103" i="4"/>
  <c r="W104" i="4"/>
  <c r="W105" i="4"/>
  <c r="W106" i="4"/>
  <c r="W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105" i="4"/>
  <c r="V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V106" i="4" s="1"/>
  <c r="U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5" i="4"/>
  <c r="P2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P543" i="4"/>
  <c r="P544" i="4"/>
  <c r="P545" i="4"/>
  <c r="P546" i="4"/>
  <c r="P547" i="4"/>
  <c r="P548" i="4"/>
  <c r="P549" i="4"/>
  <c r="P550" i="4"/>
  <c r="P551" i="4"/>
  <c r="P552" i="4"/>
  <c r="P553" i="4"/>
  <c r="P554" i="4"/>
  <c r="P555" i="4"/>
  <c r="P556" i="4"/>
  <c r="P557" i="4"/>
  <c r="P558" i="4"/>
  <c r="P559" i="4"/>
  <c r="P560" i="4"/>
  <c r="P561" i="4"/>
  <c r="P562" i="4"/>
  <c r="P563" i="4"/>
  <c r="P564" i="4"/>
  <c r="P565" i="4"/>
  <c r="P566" i="4"/>
  <c r="P567" i="4"/>
  <c r="P568" i="4"/>
  <c r="P569" i="4"/>
  <c r="P570" i="4"/>
  <c r="P571" i="4"/>
  <c r="P572" i="4"/>
  <c r="P573" i="4"/>
  <c r="P574" i="4"/>
  <c r="P575" i="4"/>
  <c r="P576" i="4"/>
  <c r="P577" i="4"/>
  <c r="P578" i="4"/>
  <c r="P579" i="4"/>
  <c r="P580" i="4"/>
  <c r="P581" i="4"/>
  <c r="P582" i="4"/>
  <c r="P583" i="4"/>
  <c r="P584" i="4"/>
  <c r="P585" i="4"/>
  <c r="P586" i="4"/>
  <c r="P587" i="4"/>
  <c r="P588" i="4"/>
  <c r="P589" i="4"/>
  <c r="P590" i="4"/>
  <c r="P591" i="4"/>
  <c r="P592" i="4"/>
  <c r="P593" i="4"/>
  <c r="P594" i="4"/>
  <c r="P595" i="4"/>
  <c r="P596" i="4"/>
  <c r="P597" i="4"/>
  <c r="P598" i="4"/>
  <c r="P599" i="4"/>
  <c r="P600" i="4"/>
  <c r="P601" i="4"/>
  <c r="P602" i="4"/>
  <c r="P603" i="4"/>
  <c r="P604" i="4"/>
  <c r="P605" i="4"/>
  <c r="P606" i="4"/>
  <c r="P607" i="4"/>
  <c r="P608" i="4"/>
  <c r="P609" i="4"/>
  <c r="P610" i="4"/>
  <c r="P611" i="4"/>
  <c r="P612" i="4"/>
  <c r="P613" i="4"/>
  <c r="P614" i="4"/>
  <c r="P615" i="4"/>
  <c r="P616" i="4"/>
  <c r="P617" i="4"/>
  <c r="P618" i="4"/>
  <c r="P619" i="4"/>
  <c r="P620" i="4"/>
  <c r="P621" i="4"/>
  <c r="P622" i="4"/>
  <c r="P623" i="4"/>
  <c r="P624" i="4"/>
  <c r="P625" i="4"/>
  <c r="P626" i="4"/>
  <c r="P627" i="4"/>
  <c r="P628" i="4"/>
  <c r="P629" i="4"/>
  <c r="P630" i="4"/>
  <c r="P631" i="4"/>
  <c r="P632" i="4"/>
  <c r="P633" i="4"/>
  <c r="P634" i="4"/>
  <c r="P635" i="4"/>
  <c r="P636" i="4"/>
  <c r="P637" i="4"/>
  <c r="P638" i="4"/>
  <c r="P639" i="4"/>
  <c r="P640" i="4"/>
  <c r="P641" i="4"/>
  <c r="P642" i="4"/>
  <c r="P643" i="4"/>
  <c r="P644" i="4"/>
  <c r="P645" i="4"/>
  <c r="P646" i="4"/>
  <c r="P647" i="4"/>
  <c r="P648" i="4"/>
  <c r="P649" i="4"/>
  <c r="P650" i="4"/>
  <c r="P651" i="4"/>
  <c r="P652" i="4"/>
  <c r="P653" i="4"/>
  <c r="P654" i="4"/>
  <c r="P655" i="4"/>
  <c r="P656" i="4"/>
  <c r="P657" i="4"/>
  <c r="P658" i="4"/>
  <c r="P659" i="4"/>
  <c r="P660" i="4"/>
  <c r="P661" i="4"/>
  <c r="P662" i="4"/>
  <c r="P663" i="4"/>
  <c r="P664" i="4"/>
  <c r="P665" i="4"/>
  <c r="P666" i="4"/>
  <c r="P667" i="4"/>
  <c r="P668" i="4"/>
  <c r="P669" i="4"/>
  <c r="P670" i="4"/>
  <c r="P671" i="4"/>
  <c r="P672" i="4"/>
  <c r="P673" i="4"/>
  <c r="P674" i="4"/>
  <c r="P675" i="4"/>
  <c r="P676" i="4"/>
  <c r="P677" i="4"/>
  <c r="P678" i="4"/>
  <c r="P679" i="4"/>
  <c r="P680" i="4"/>
  <c r="P681" i="4"/>
  <c r="P682" i="4"/>
  <c r="P683" i="4"/>
  <c r="P684" i="4"/>
  <c r="P685" i="4"/>
  <c r="P686" i="4"/>
  <c r="P687" i="4"/>
  <c r="P688" i="4"/>
  <c r="P689" i="4"/>
  <c r="P690" i="4"/>
  <c r="P691" i="4"/>
  <c r="P692" i="4"/>
  <c r="P693" i="4"/>
  <c r="P694" i="4"/>
  <c r="P695" i="4"/>
  <c r="P696" i="4"/>
  <c r="P697" i="4"/>
  <c r="P698" i="4"/>
  <c r="P699" i="4"/>
  <c r="P700" i="4"/>
  <c r="P701" i="4"/>
  <c r="P702" i="4"/>
  <c r="P703" i="4"/>
  <c r="P704" i="4"/>
  <c r="P705" i="4"/>
  <c r="P706" i="4"/>
  <c r="P707" i="4"/>
  <c r="P708" i="4"/>
  <c r="P709" i="4"/>
  <c r="P710" i="4"/>
  <c r="P711" i="4"/>
  <c r="P712" i="4"/>
  <c r="P713" i="4"/>
  <c r="P714" i="4"/>
  <c r="P715" i="4"/>
  <c r="P716" i="4"/>
  <c r="P717" i="4"/>
  <c r="P718" i="4"/>
  <c r="P719" i="4"/>
  <c r="P720" i="4"/>
  <c r="P721" i="4"/>
  <c r="P722" i="4"/>
  <c r="P723" i="4"/>
  <c r="P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723" i="4"/>
  <c r="O4" i="4"/>
  <c r="AB11" i="4"/>
  <c r="AB13" i="4" s="1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8" i="4"/>
  <c r="N639" i="4"/>
  <c r="N640" i="4"/>
  <c r="N641" i="4"/>
  <c r="N642" i="4"/>
  <c r="N643" i="4"/>
  <c r="N644" i="4"/>
  <c r="N645" i="4"/>
  <c r="N646" i="4"/>
  <c r="N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723" i="4"/>
  <c r="N4" i="4"/>
  <c r="J1" i="4"/>
  <c r="J1" i="3"/>
  <c r="O11" i="3" s="1"/>
  <c r="L2" i="4"/>
  <c r="H1" i="4" s="1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5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5" i="3"/>
  <c r="U5" i="2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5" i="3"/>
  <c r="T5" i="2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5" i="3"/>
  <c r="AB13" i="3"/>
  <c r="AB11" i="3"/>
  <c r="R5" i="2"/>
  <c r="P5" i="3"/>
  <c r="P6" i="3"/>
  <c r="P7" i="3"/>
  <c r="P8" i="3"/>
  <c r="P9" i="3"/>
  <c r="P10" i="3"/>
  <c r="P11" i="3"/>
  <c r="P12" i="3"/>
  <c r="P2" i="3" s="1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469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7" i="3"/>
  <c r="P488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2" i="3"/>
  <c r="P503" i="3"/>
  <c r="P504" i="3"/>
  <c r="P505" i="3"/>
  <c r="P506" i="3"/>
  <c r="P507" i="3"/>
  <c r="P508" i="3"/>
  <c r="P509" i="3"/>
  <c r="P510" i="3"/>
  <c r="P511" i="3"/>
  <c r="P512" i="3"/>
  <c r="P513" i="3"/>
  <c r="P514" i="3"/>
  <c r="P515" i="3"/>
  <c r="P516" i="3"/>
  <c r="P517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33" i="3"/>
  <c r="P534" i="3"/>
  <c r="P535" i="3"/>
  <c r="P536" i="3"/>
  <c r="P537" i="3"/>
  <c r="P538" i="3"/>
  <c r="P539" i="3"/>
  <c r="P540" i="3"/>
  <c r="P541" i="3"/>
  <c r="P542" i="3"/>
  <c r="P543" i="3"/>
  <c r="P544" i="3"/>
  <c r="P545" i="3"/>
  <c r="P546" i="3"/>
  <c r="P547" i="3"/>
  <c r="P548" i="3"/>
  <c r="P549" i="3"/>
  <c r="P550" i="3"/>
  <c r="P551" i="3"/>
  <c r="P552" i="3"/>
  <c r="P553" i="3"/>
  <c r="P554" i="3"/>
  <c r="P555" i="3"/>
  <c r="P556" i="3"/>
  <c r="P557" i="3"/>
  <c r="P558" i="3"/>
  <c r="P559" i="3"/>
  <c r="P560" i="3"/>
  <c r="P561" i="3"/>
  <c r="P562" i="3"/>
  <c r="P563" i="3"/>
  <c r="P564" i="3"/>
  <c r="P565" i="3"/>
  <c r="P566" i="3"/>
  <c r="P567" i="3"/>
  <c r="P568" i="3"/>
  <c r="P569" i="3"/>
  <c r="P570" i="3"/>
  <c r="P571" i="3"/>
  <c r="P572" i="3"/>
  <c r="P573" i="3"/>
  <c r="P574" i="3"/>
  <c r="P575" i="3"/>
  <c r="P576" i="3"/>
  <c r="P577" i="3"/>
  <c r="P578" i="3"/>
  <c r="P579" i="3"/>
  <c r="P580" i="3"/>
  <c r="P581" i="3"/>
  <c r="P582" i="3"/>
  <c r="P583" i="3"/>
  <c r="P584" i="3"/>
  <c r="P585" i="3"/>
  <c r="P586" i="3"/>
  <c r="P587" i="3"/>
  <c r="P588" i="3"/>
  <c r="P589" i="3"/>
  <c r="P590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6" i="3"/>
  <c r="P607" i="3"/>
  <c r="P608" i="3"/>
  <c r="P609" i="3"/>
  <c r="P610" i="3"/>
  <c r="P611" i="3"/>
  <c r="P612" i="3"/>
  <c r="P613" i="3"/>
  <c r="P614" i="3"/>
  <c r="P615" i="3"/>
  <c r="P616" i="3"/>
  <c r="P617" i="3"/>
  <c r="P618" i="3"/>
  <c r="P619" i="3"/>
  <c r="P620" i="3"/>
  <c r="P621" i="3"/>
  <c r="P622" i="3"/>
  <c r="P623" i="3"/>
  <c r="P624" i="3"/>
  <c r="P625" i="3"/>
  <c r="P626" i="3"/>
  <c r="P627" i="3"/>
  <c r="P628" i="3"/>
  <c r="P629" i="3"/>
  <c r="P630" i="3"/>
  <c r="P631" i="3"/>
  <c r="P632" i="3"/>
  <c r="P633" i="3"/>
  <c r="P634" i="3"/>
  <c r="P635" i="3"/>
  <c r="P636" i="3"/>
  <c r="P637" i="3"/>
  <c r="P638" i="3"/>
  <c r="P639" i="3"/>
  <c r="P640" i="3"/>
  <c r="P641" i="3"/>
  <c r="P642" i="3"/>
  <c r="P643" i="3"/>
  <c r="P644" i="3"/>
  <c r="P645" i="3"/>
  <c r="P646" i="3"/>
  <c r="P647" i="3"/>
  <c r="P648" i="3"/>
  <c r="P649" i="3"/>
  <c r="P650" i="3"/>
  <c r="P651" i="3"/>
  <c r="P652" i="3"/>
  <c r="P653" i="3"/>
  <c r="P654" i="3"/>
  <c r="P655" i="3"/>
  <c r="P656" i="3"/>
  <c r="P657" i="3"/>
  <c r="P658" i="3"/>
  <c r="P659" i="3"/>
  <c r="P660" i="3"/>
  <c r="P661" i="3"/>
  <c r="P662" i="3"/>
  <c r="P663" i="3"/>
  <c r="P664" i="3"/>
  <c r="P665" i="3"/>
  <c r="P666" i="3"/>
  <c r="P667" i="3"/>
  <c r="P668" i="3"/>
  <c r="P669" i="3"/>
  <c r="P670" i="3"/>
  <c r="P671" i="3"/>
  <c r="P672" i="3"/>
  <c r="P673" i="3"/>
  <c r="P674" i="3"/>
  <c r="P675" i="3"/>
  <c r="P676" i="3"/>
  <c r="P677" i="3"/>
  <c r="P678" i="3"/>
  <c r="P679" i="3"/>
  <c r="P680" i="3"/>
  <c r="P681" i="3"/>
  <c r="P682" i="3"/>
  <c r="P683" i="3"/>
  <c r="P684" i="3"/>
  <c r="P685" i="3"/>
  <c r="P686" i="3"/>
  <c r="P687" i="3"/>
  <c r="P688" i="3"/>
  <c r="P689" i="3"/>
  <c r="P690" i="3"/>
  <c r="P691" i="3"/>
  <c r="P692" i="3"/>
  <c r="P693" i="3"/>
  <c r="P694" i="3"/>
  <c r="P695" i="3"/>
  <c r="P696" i="3"/>
  <c r="P697" i="3"/>
  <c r="P698" i="3"/>
  <c r="P699" i="3"/>
  <c r="P700" i="3"/>
  <c r="P701" i="3"/>
  <c r="P702" i="3"/>
  <c r="P703" i="3"/>
  <c r="P704" i="3"/>
  <c r="P705" i="3"/>
  <c r="P706" i="3"/>
  <c r="P707" i="3"/>
  <c r="P708" i="3"/>
  <c r="P709" i="3"/>
  <c r="P710" i="3"/>
  <c r="P711" i="3"/>
  <c r="P712" i="3"/>
  <c r="P713" i="3"/>
  <c r="P714" i="3"/>
  <c r="P715" i="3"/>
  <c r="P716" i="3"/>
  <c r="P717" i="3"/>
  <c r="P718" i="3"/>
  <c r="P719" i="3"/>
  <c r="P720" i="3"/>
  <c r="P721" i="3"/>
  <c r="P722" i="3"/>
  <c r="P723" i="3"/>
  <c r="P4" i="3"/>
  <c r="O5" i="3"/>
  <c r="O6" i="3"/>
  <c r="O9" i="3"/>
  <c r="O10" i="3"/>
  <c r="O13" i="3"/>
  <c r="O14" i="3"/>
  <c r="O17" i="3"/>
  <c r="O18" i="3"/>
  <c r="O21" i="3"/>
  <c r="O22" i="3"/>
  <c r="O25" i="3"/>
  <c r="O26" i="3"/>
  <c r="O29" i="3"/>
  <c r="O30" i="3"/>
  <c r="O33" i="3"/>
  <c r="O34" i="3"/>
  <c r="O37" i="3"/>
  <c r="O38" i="3"/>
  <c r="O41" i="3"/>
  <c r="O42" i="3"/>
  <c r="O45" i="3"/>
  <c r="O46" i="3"/>
  <c r="O49" i="3"/>
  <c r="O50" i="3"/>
  <c r="O53" i="3"/>
  <c r="O54" i="3"/>
  <c r="O57" i="3"/>
  <c r="O58" i="3"/>
  <c r="O61" i="3"/>
  <c r="O62" i="3"/>
  <c r="O65" i="3"/>
  <c r="O66" i="3"/>
  <c r="O69" i="3"/>
  <c r="O70" i="3"/>
  <c r="O73" i="3"/>
  <c r="O74" i="3"/>
  <c r="O77" i="3"/>
  <c r="O78" i="3"/>
  <c r="O81" i="3"/>
  <c r="O82" i="3"/>
  <c r="O85" i="3"/>
  <c r="O86" i="3"/>
  <c r="O89" i="3"/>
  <c r="O90" i="3"/>
  <c r="O93" i="3"/>
  <c r="O94" i="3"/>
  <c r="O97" i="3"/>
  <c r="O98" i="3"/>
  <c r="O101" i="3"/>
  <c r="O102" i="3"/>
  <c r="O105" i="3"/>
  <c r="O106" i="3"/>
  <c r="O109" i="3"/>
  <c r="O110" i="3"/>
  <c r="O113" i="3"/>
  <c r="O114" i="3"/>
  <c r="O117" i="3"/>
  <c r="O118" i="3"/>
  <c r="O121" i="3"/>
  <c r="O122" i="3"/>
  <c r="O125" i="3"/>
  <c r="O126" i="3"/>
  <c r="O129" i="3"/>
  <c r="O130" i="3"/>
  <c r="O133" i="3"/>
  <c r="O134" i="3"/>
  <c r="O137" i="3"/>
  <c r="O138" i="3"/>
  <c r="O141" i="3"/>
  <c r="O142" i="3"/>
  <c r="O145" i="3"/>
  <c r="O146" i="3"/>
  <c r="O149" i="3"/>
  <c r="O150" i="3"/>
  <c r="O153" i="3"/>
  <c r="O154" i="3"/>
  <c r="O157" i="3"/>
  <c r="O158" i="3"/>
  <c r="O161" i="3"/>
  <c r="O162" i="3"/>
  <c r="O165" i="3"/>
  <c r="O166" i="3"/>
  <c r="O169" i="3"/>
  <c r="O170" i="3"/>
  <c r="O173" i="3"/>
  <c r="O174" i="3"/>
  <c r="O177" i="3"/>
  <c r="O178" i="3"/>
  <c r="O181" i="3"/>
  <c r="O182" i="3"/>
  <c r="O185" i="3"/>
  <c r="O186" i="3"/>
  <c r="O189" i="3"/>
  <c r="O190" i="3"/>
  <c r="O193" i="3"/>
  <c r="O194" i="3"/>
  <c r="O197" i="3"/>
  <c r="O198" i="3"/>
  <c r="O201" i="3"/>
  <c r="O202" i="3"/>
  <c r="O205" i="3"/>
  <c r="O206" i="3"/>
  <c r="O209" i="3"/>
  <c r="O210" i="3"/>
  <c r="O213" i="3"/>
  <c r="O214" i="3"/>
  <c r="O217" i="3"/>
  <c r="O218" i="3"/>
  <c r="O221" i="3"/>
  <c r="O222" i="3"/>
  <c r="O225" i="3"/>
  <c r="O226" i="3"/>
  <c r="O229" i="3"/>
  <c r="O230" i="3"/>
  <c r="O233" i="3"/>
  <c r="O234" i="3"/>
  <c r="O237" i="3"/>
  <c r="O238" i="3"/>
  <c r="O241" i="3"/>
  <c r="O242" i="3"/>
  <c r="O245" i="3"/>
  <c r="O246" i="3"/>
  <c r="O249" i="3"/>
  <c r="O250" i="3"/>
  <c r="O253" i="3"/>
  <c r="O254" i="3"/>
  <c r="O257" i="3"/>
  <c r="O258" i="3"/>
  <c r="O261" i="3"/>
  <c r="O262" i="3"/>
  <c r="O265" i="3"/>
  <c r="O266" i="3"/>
  <c r="O269" i="3"/>
  <c r="O270" i="3"/>
  <c r="O272" i="3"/>
  <c r="O273" i="3"/>
  <c r="O274" i="3"/>
  <c r="O277" i="3"/>
  <c r="O278" i="3"/>
  <c r="O280" i="3"/>
  <c r="O281" i="3"/>
  <c r="O282" i="3"/>
  <c r="O283" i="3"/>
  <c r="O285" i="3"/>
  <c r="O286" i="3"/>
  <c r="O288" i="3"/>
  <c r="O289" i="3"/>
  <c r="O290" i="3"/>
  <c r="O291" i="3"/>
  <c r="O293" i="3"/>
  <c r="O294" i="3"/>
  <c r="O296" i="3"/>
  <c r="O297" i="3"/>
  <c r="O298" i="3"/>
  <c r="O299" i="3"/>
  <c r="O301" i="3"/>
  <c r="O302" i="3"/>
  <c r="O304" i="3"/>
  <c r="O305" i="3"/>
  <c r="O306" i="3"/>
  <c r="O307" i="3"/>
  <c r="O309" i="3"/>
  <c r="O310" i="3"/>
  <c r="O312" i="3"/>
  <c r="O313" i="3"/>
  <c r="O314" i="3"/>
  <c r="O315" i="3"/>
  <c r="O317" i="3"/>
  <c r="O318" i="3"/>
  <c r="O320" i="3"/>
  <c r="O321" i="3"/>
  <c r="O322" i="3"/>
  <c r="O323" i="3"/>
  <c r="O325" i="3"/>
  <c r="O326" i="3"/>
  <c r="O328" i="3"/>
  <c r="O329" i="3"/>
  <c r="O330" i="3"/>
  <c r="O331" i="3"/>
  <c r="O333" i="3"/>
  <c r="O334" i="3"/>
  <c r="O336" i="3"/>
  <c r="O337" i="3"/>
  <c r="O338" i="3"/>
  <c r="O339" i="3"/>
  <c r="O341" i="3"/>
  <c r="O342" i="3"/>
  <c r="O344" i="3"/>
  <c r="O345" i="3"/>
  <c r="O346" i="3"/>
  <c r="O347" i="3"/>
  <c r="O349" i="3"/>
  <c r="O350" i="3"/>
  <c r="O352" i="3"/>
  <c r="O353" i="3"/>
  <c r="O354" i="3"/>
  <c r="O355" i="3"/>
  <c r="O357" i="3"/>
  <c r="O358" i="3"/>
  <c r="O360" i="3"/>
  <c r="O361" i="3"/>
  <c r="O362" i="3"/>
  <c r="O363" i="3"/>
  <c r="O364" i="3"/>
  <c r="O365" i="3"/>
  <c r="O366" i="3"/>
  <c r="O368" i="3"/>
  <c r="O369" i="3"/>
  <c r="O370" i="3"/>
  <c r="O371" i="3"/>
  <c r="O372" i="3"/>
  <c r="O373" i="3"/>
  <c r="O374" i="3"/>
  <c r="O376" i="3"/>
  <c r="O377" i="3"/>
  <c r="O378" i="3"/>
  <c r="O379" i="3"/>
  <c r="O380" i="3"/>
  <c r="O381" i="3"/>
  <c r="O382" i="3"/>
  <c r="O384" i="3"/>
  <c r="O385" i="3"/>
  <c r="O386" i="3"/>
  <c r="O387" i="3"/>
  <c r="O388" i="3"/>
  <c r="O389" i="3"/>
  <c r="O390" i="3"/>
  <c r="O392" i="3"/>
  <c r="O393" i="3"/>
  <c r="O394" i="3"/>
  <c r="O395" i="3"/>
  <c r="O396" i="3"/>
  <c r="O397" i="3"/>
  <c r="O398" i="3"/>
  <c r="O400" i="3"/>
  <c r="O401" i="3"/>
  <c r="O402" i="3"/>
  <c r="O403" i="3"/>
  <c r="O404" i="3"/>
  <c r="O405" i="3"/>
  <c r="O406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N657" i="3"/>
  <c r="N658" i="3"/>
  <c r="N659" i="3"/>
  <c r="N660" i="3"/>
  <c r="N661" i="3"/>
  <c r="N662" i="3"/>
  <c r="N663" i="3"/>
  <c r="N664" i="3"/>
  <c r="N665" i="3"/>
  <c r="N666" i="3"/>
  <c r="N667" i="3"/>
  <c r="N668" i="3"/>
  <c r="N669" i="3"/>
  <c r="N670" i="3"/>
  <c r="N671" i="3"/>
  <c r="N672" i="3"/>
  <c r="N673" i="3"/>
  <c r="N674" i="3"/>
  <c r="N675" i="3"/>
  <c r="N676" i="3"/>
  <c r="N677" i="3"/>
  <c r="N678" i="3"/>
  <c r="N679" i="3"/>
  <c r="N680" i="3"/>
  <c r="N681" i="3"/>
  <c r="N682" i="3"/>
  <c r="N683" i="3"/>
  <c r="N684" i="3"/>
  <c r="N685" i="3"/>
  <c r="N686" i="3"/>
  <c r="N687" i="3"/>
  <c r="N688" i="3"/>
  <c r="N689" i="3"/>
  <c r="N690" i="3"/>
  <c r="N691" i="3"/>
  <c r="N692" i="3"/>
  <c r="N693" i="3"/>
  <c r="N694" i="3"/>
  <c r="N695" i="3"/>
  <c r="N696" i="3"/>
  <c r="N697" i="3"/>
  <c r="N698" i="3"/>
  <c r="N699" i="3"/>
  <c r="N700" i="3"/>
  <c r="N701" i="3"/>
  <c r="N702" i="3"/>
  <c r="N703" i="3"/>
  <c r="N704" i="3"/>
  <c r="N705" i="3"/>
  <c r="N706" i="3"/>
  <c r="N707" i="3"/>
  <c r="N708" i="3"/>
  <c r="N709" i="3"/>
  <c r="N710" i="3"/>
  <c r="N711" i="3"/>
  <c r="N712" i="3"/>
  <c r="N713" i="3"/>
  <c r="N714" i="3"/>
  <c r="N715" i="3"/>
  <c r="N716" i="3"/>
  <c r="N717" i="3"/>
  <c r="N718" i="3"/>
  <c r="N719" i="3"/>
  <c r="N720" i="3"/>
  <c r="N721" i="3"/>
  <c r="N722" i="3"/>
  <c r="N723" i="3"/>
  <c r="N4" i="3"/>
  <c r="N4" i="2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4" i="3"/>
  <c r="L2" i="3"/>
  <c r="H1" i="3" s="1"/>
  <c r="O264" i="3" l="1"/>
  <c r="O256" i="3"/>
  <c r="O248" i="3"/>
  <c r="O240" i="3"/>
  <c r="O232" i="3"/>
  <c r="O224" i="3"/>
  <c r="O216" i="3"/>
  <c r="O208" i="3"/>
  <c r="O200" i="3"/>
  <c r="O192" i="3"/>
  <c r="O184" i="3"/>
  <c r="O176" i="3"/>
  <c r="O168" i="3"/>
  <c r="O160" i="3"/>
  <c r="O152" i="3"/>
  <c r="O144" i="3"/>
  <c r="O136" i="3"/>
  <c r="O128" i="3"/>
  <c r="O120" i="3"/>
  <c r="O112" i="3"/>
  <c r="O104" i="3"/>
  <c r="O96" i="3"/>
  <c r="O88" i="3"/>
  <c r="O80" i="3"/>
  <c r="O72" i="3"/>
  <c r="O64" i="3"/>
  <c r="O56" i="3"/>
  <c r="O48" i="3"/>
  <c r="O40" i="3"/>
  <c r="O32" i="3"/>
  <c r="O24" i="3"/>
  <c r="O16" i="3"/>
  <c r="O8" i="3"/>
  <c r="O407" i="3"/>
  <c r="O399" i="3"/>
  <c r="O391" i="3"/>
  <c r="O383" i="3"/>
  <c r="O375" i="3"/>
  <c r="O367" i="3"/>
  <c r="O359" i="3"/>
  <c r="O351" i="3"/>
  <c r="O343" i="3"/>
  <c r="O335" i="3"/>
  <c r="O327" i="3"/>
  <c r="O319" i="3"/>
  <c r="O311" i="3"/>
  <c r="O303" i="3"/>
  <c r="O295" i="3"/>
  <c r="O287" i="3"/>
  <c r="O279" i="3"/>
  <c r="O271" i="3"/>
  <c r="O263" i="3"/>
  <c r="O255" i="3"/>
  <c r="O247" i="3"/>
  <c r="O239" i="3"/>
  <c r="O231" i="3"/>
  <c r="O223" i="3"/>
  <c r="O215" i="3"/>
  <c r="O207" i="3"/>
  <c r="O199" i="3"/>
  <c r="O191" i="3"/>
  <c r="O183" i="3"/>
  <c r="O175" i="3"/>
  <c r="O167" i="3"/>
  <c r="O159" i="3"/>
  <c r="O151" i="3"/>
  <c r="O143" i="3"/>
  <c r="O135" i="3"/>
  <c r="O127" i="3"/>
  <c r="O119" i="3"/>
  <c r="O111" i="3"/>
  <c r="O103" i="3"/>
  <c r="O95" i="3"/>
  <c r="O87" i="3"/>
  <c r="O79" i="3"/>
  <c r="O71" i="3"/>
  <c r="O63" i="3"/>
  <c r="O55" i="3"/>
  <c r="O47" i="3"/>
  <c r="O39" i="3"/>
  <c r="O31" i="3"/>
  <c r="O23" i="3"/>
  <c r="O15" i="3"/>
  <c r="O7" i="3"/>
  <c r="O356" i="3"/>
  <c r="O348" i="3"/>
  <c r="O340" i="3"/>
  <c r="O332" i="3"/>
  <c r="O324" i="3"/>
  <c r="O316" i="3"/>
  <c r="O308" i="3"/>
  <c r="O300" i="3"/>
  <c r="O292" i="3"/>
  <c r="O284" i="3"/>
  <c r="O276" i="3"/>
  <c r="O268" i="3"/>
  <c r="O260" i="3"/>
  <c r="O252" i="3"/>
  <c r="O244" i="3"/>
  <c r="O236" i="3"/>
  <c r="O228" i="3"/>
  <c r="O220" i="3"/>
  <c r="O212" i="3"/>
  <c r="O204" i="3"/>
  <c r="O196" i="3"/>
  <c r="O188" i="3"/>
  <c r="O180" i="3"/>
  <c r="O172" i="3"/>
  <c r="O164" i="3"/>
  <c r="O156" i="3"/>
  <c r="O148" i="3"/>
  <c r="O140" i="3"/>
  <c r="O132" i="3"/>
  <c r="O124" i="3"/>
  <c r="O116" i="3"/>
  <c r="O108" i="3"/>
  <c r="O100" i="3"/>
  <c r="O92" i="3"/>
  <c r="O84" i="3"/>
  <c r="O76" i="3"/>
  <c r="O68" i="3"/>
  <c r="O60" i="3"/>
  <c r="O52" i="3"/>
  <c r="O44" i="3"/>
  <c r="O36" i="3"/>
  <c r="O28" i="3"/>
  <c r="O20" i="3"/>
  <c r="O12" i="3"/>
  <c r="O275" i="3"/>
  <c r="O267" i="3"/>
  <c r="O259" i="3"/>
  <c r="O251" i="3"/>
  <c r="O243" i="3"/>
  <c r="O235" i="3"/>
  <c r="O227" i="3"/>
  <c r="O219" i="3"/>
  <c r="O211" i="3"/>
  <c r="O203" i="3"/>
  <c r="O195" i="3"/>
  <c r="O187" i="3"/>
  <c r="O179" i="3"/>
  <c r="O171" i="3"/>
  <c r="O163" i="3"/>
  <c r="O155" i="3"/>
  <c r="O147" i="3"/>
  <c r="O139" i="3"/>
  <c r="O131" i="3"/>
  <c r="O123" i="3"/>
  <c r="O115" i="3"/>
  <c r="O107" i="3"/>
  <c r="O99" i="3"/>
  <c r="O91" i="3"/>
  <c r="O83" i="3"/>
  <c r="O75" i="3"/>
  <c r="O67" i="3"/>
  <c r="O59" i="3"/>
  <c r="O51" i="3"/>
  <c r="O43" i="3"/>
  <c r="O35" i="3"/>
  <c r="O27" i="3"/>
  <c r="O19" i="3"/>
  <c r="H1" i="2"/>
  <c r="J1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27" i="2"/>
  <c r="N28" i="2"/>
  <c r="N29" i="2"/>
  <c r="N30" i="2"/>
  <c r="N31" i="2"/>
  <c r="N32" i="2"/>
  <c r="N33" i="2"/>
  <c r="N34" i="2"/>
  <c r="N35" i="2"/>
  <c r="N36" i="2"/>
  <c r="N37" i="2"/>
  <c r="N38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L2" i="2"/>
  <c r="P2" i="2"/>
  <c r="P4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5" i="2"/>
  <c r="I4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6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71" i="2"/>
  <c r="S79" i="2"/>
  <c r="S87" i="2"/>
  <c r="S95" i="2"/>
  <c r="S103" i="2"/>
  <c r="S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S70" i="2" s="1"/>
  <c r="R71" i="2"/>
  <c r="R72" i="2"/>
  <c r="R73" i="2"/>
  <c r="S72" i="2" s="1"/>
  <c r="R74" i="2"/>
  <c r="S73" i="2" s="1"/>
  <c r="R75" i="2"/>
  <c r="S74" i="2" s="1"/>
  <c r="R76" i="2"/>
  <c r="S75" i="2" s="1"/>
  <c r="R77" i="2"/>
  <c r="S76" i="2" s="1"/>
  <c r="R78" i="2"/>
  <c r="S78" i="2" s="1"/>
  <c r="R79" i="2"/>
  <c r="R80" i="2"/>
  <c r="R81" i="2"/>
  <c r="S80" i="2" s="1"/>
  <c r="R82" i="2"/>
  <c r="S81" i="2" s="1"/>
  <c r="R83" i="2"/>
  <c r="S82" i="2" s="1"/>
  <c r="R84" i="2"/>
  <c r="S83" i="2" s="1"/>
  <c r="R85" i="2"/>
  <c r="S84" i="2" s="1"/>
  <c r="R86" i="2"/>
  <c r="S85" i="2" s="1"/>
  <c r="R87" i="2"/>
  <c r="S86" i="2" s="1"/>
  <c r="R88" i="2"/>
  <c r="R89" i="2"/>
  <c r="S88" i="2" s="1"/>
  <c r="R90" i="2"/>
  <c r="S89" i="2" s="1"/>
  <c r="R91" i="2"/>
  <c r="S90" i="2" s="1"/>
  <c r="R92" i="2"/>
  <c r="S91" i="2" s="1"/>
  <c r="R93" i="2"/>
  <c r="S92" i="2" s="1"/>
  <c r="R94" i="2"/>
  <c r="S93" i="2" s="1"/>
  <c r="R95" i="2"/>
  <c r="S94" i="2" s="1"/>
  <c r="R96" i="2"/>
  <c r="R97" i="2"/>
  <c r="S96" i="2" s="1"/>
  <c r="R98" i="2"/>
  <c r="S97" i="2" s="1"/>
  <c r="R99" i="2"/>
  <c r="S98" i="2" s="1"/>
  <c r="R100" i="2"/>
  <c r="S99" i="2" s="1"/>
  <c r="R101" i="2"/>
  <c r="S100" i="2" s="1"/>
  <c r="R102" i="2"/>
  <c r="S101" i="2" s="1"/>
  <c r="R103" i="2"/>
  <c r="S102" i="2" s="1"/>
  <c r="R104" i="2"/>
  <c r="R105" i="2"/>
  <c r="S104" i="2" s="1"/>
  <c r="R106" i="2"/>
  <c r="S105" i="2" s="1"/>
  <c r="AB11" i="2"/>
  <c r="AB13" i="2" l="1"/>
  <c r="S77" i="2"/>
  <c r="S69" i="2"/>
  <c r="T13" i="2" l="1"/>
  <c r="V13" i="2" s="1"/>
  <c r="T21" i="2"/>
  <c r="V21" i="2" s="1"/>
  <c r="T29" i="2"/>
  <c r="V29" i="2" s="1"/>
  <c r="T8" i="2"/>
  <c r="V8" i="2" s="1"/>
  <c r="T16" i="2"/>
  <c r="V16" i="2" s="1"/>
  <c r="T24" i="2"/>
  <c r="V24" i="2" s="1"/>
  <c r="T10" i="2"/>
  <c r="V10" i="2" s="1"/>
  <c r="T18" i="2"/>
  <c r="V18" i="2" s="1"/>
  <c r="T26" i="2"/>
  <c r="V26" i="2" s="1"/>
  <c r="T34" i="2"/>
  <c r="V34" i="2" s="1"/>
  <c r="T42" i="2"/>
  <c r="V42" i="2" s="1"/>
  <c r="T50" i="2"/>
  <c r="V50" i="2" s="1"/>
  <c r="T58" i="2"/>
  <c r="V58" i="2" s="1"/>
  <c r="T66" i="2"/>
  <c r="V66" i="2" s="1"/>
  <c r="T74" i="2"/>
  <c r="V74" i="2" s="1"/>
  <c r="T82" i="2"/>
  <c r="V82" i="2" s="1"/>
  <c r="T90" i="2"/>
  <c r="V90" i="2" s="1"/>
  <c r="T98" i="2"/>
  <c r="V98" i="2" s="1"/>
  <c r="T9" i="2"/>
  <c r="V9" i="2" s="1"/>
  <c r="T22" i="2"/>
  <c r="V22" i="2" s="1"/>
  <c r="T33" i="2"/>
  <c r="V33" i="2" s="1"/>
  <c r="T43" i="2"/>
  <c r="V43" i="2" s="1"/>
  <c r="T52" i="2"/>
  <c r="V52" i="2" s="1"/>
  <c r="T61" i="2"/>
  <c r="V61" i="2" s="1"/>
  <c r="T70" i="2"/>
  <c r="V70" i="2" s="1"/>
  <c r="T79" i="2"/>
  <c r="V79" i="2" s="1"/>
  <c r="T88" i="2"/>
  <c r="V88" i="2" s="1"/>
  <c r="T97" i="2"/>
  <c r="V97" i="2" s="1"/>
  <c r="T11" i="2"/>
  <c r="V11" i="2" s="1"/>
  <c r="T23" i="2"/>
  <c r="V23" i="2" s="1"/>
  <c r="T35" i="2"/>
  <c r="V35" i="2" s="1"/>
  <c r="T44" i="2"/>
  <c r="V44" i="2" s="1"/>
  <c r="T53" i="2"/>
  <c r="V53" i="2" s="1"/>
  <c r="T62" i="2"/>
  <c r="V62" i="2" s="1"/>
  <c r="T71" i="2"/>
  <c r="V71" i="2" s="1"/>
  <c r="T80" i="2"/>
  <c r="V80" i="2" s="1"/>
  <c r="T89" i="2"/>
  <c r="V89" i="2" s="1"/>
  <c r="T99" i="2"/>
  <c r="V99" i="2" s="1"/>
  <c r="T101" i="2"/>
  <c r="V101" i="2" s="1"/>
  <c r="T12" i="2"/>
  <c r="V12" i="2" s="1"/>
  <c r="T25" i="2"/>
  <c r="V25" i="2" s="1"/>
  <c r="T36" i="2"/>
  <c r="V36" i="2" s="1"/>
  <c r="T45" i="2"/>
  <c r="V45" i="2" s="1"/>
  <c r="T54" i="2"/>
  <c r="V54" i="2" s="1"/>
  <c r="T63" i="2"/>
  <c r="V63" i="2" s="1"/>
  <c r="T72" i="2"/>
  <c r="V72" i="2" s="1"/>
  <c r="T81" i="2"/>
  <c r="V81" i="2" s="1"/>
  <c r="T91" i="2"/>
  <c r="V91" i="2" s="1"/>
  <c r="T100" i="2"/>
  <c r="V100" i="2" s="1"/>
  <c r="T14" i="2"/>
  <c r="V14" i="2" s="1"/>
  <c r="T27" i="2"/>
  <c r="V27" i="2" s="1"/>
  <c r="T37" i="2"/>
  <c r="V37" i="2" s="1"/>
  <c r="T46" i="2"/>
  <c r="V46" i="2" s="1"/>
  <c r="T55" i="2"/>
  <c r="V55" i="2" s="1"/>
  <c r="T64" i="2"/>
  <c r="V64" i="2" s="1"/>
  <c r="T73" i="2"/>
  <c r="V73" i="2" s="1"/>
  <c r="T83" i="2"/>
  <c r="V83" i="2" s="1"/>
  <c r="T92" i="2"/>
  <c r="V92" i="2" s="1"/>
  <c r="T17" i="2"/>
  <c r="V17" i="2" s="1"/>
  <c r="T30" i="2"/>
  <c r="V30" i="2" s="1"/>
  <c r="T39" i="2"/>
  <c r="V39" i="2" s="1"/>
  <c r="T48" i="2"/>
  <c r="V48" i="2" s="1"/>
  <c r="T57" i="2"/>
  <c r="V57" i="2" s="1"/>
  <c r="T67" i="2"/>
  <c r="V67" i="2" s="1"/>
  <c r="T76" i="2"/>
  <c r="V76" i="2" s="1"/>
  <c r="T85" i="2"/>
  <c r="V85" i="2" s="1"/>
  <c r="T94" i="2"/>
  <c r="V94" i="2" s="1"/>
  <c r="T103" i="2"/>
  <c r="V103" i="2" s="1"/>
  <c r="T6" i="2"/>
  <c r="V6" i="2" s="1"/>
  <c r="T40" i="2"/>
  <c r="V40" i="2" s="1"/>
  <c r="T59" i="2"/>
  <c r="V59" i="2" s="1"/>
  <c r="T77" i="2"/>
  <c r="V77" i="2" s="1"/>
  <c r="T86" i="2"/>
  <c r="V86" i="2" s="1"/>
  <c r="T95" i="2"/>
  <c r="V95" i="2" s="1"/>
  <c r="T104" i="2"/>
  <c r="V104" i="2" s="1"/>
  <c r="T7" i="2"/>
  <c r="V7" i="2" s="1"/>
  <c r="T20" i="2"/>
  <c r="V20" i="2" s="1"/>
  <c r="T32" i="2"/>
  <c r="V32" i="2" s="1"/>
  <c r="T41" i="2"/>
  <c r="V41" i="2" s="1"/>
  <c r="T19" i="2"/>
  <c r="V19" i="2" s="1"/>
  <c r="T31" i="2"/>
  <c r="V31" i="2" s="1"/>
  <c r="T49" i="2"/>
  <c r="V49" i="2" s="1"/>
  <c r="T68" i="2"/>
  <c r="V68" i="2" s="1"/>
  <c r="T65" i="2"/>
  <c r="V65" i="2" s="1"/>
  <c r="T102" i="2"/>
  <c r="V102" i="2" s="1"/>
  <c r="T15" i="2"/>
  <c r="V15" i="2" s="1"/>
  <c r="T69" i="2"/>
  <c r="V69" i="2" s="1"/>
  <c r="T87" i="2"/>
  <c r="V87" i="2" s="1"/>
  <c r="T105" i="2"/>
  <c r="V105" i="2" s="1"/>
  <c r="T78" i="2"/>
  <c r="V78" i="2" s="1"/>
  <c r="T47" i="2"/>
  <c r="V47" i="2" s="1"/>
  <c r="T56" i="2"/>
  <c r="V56" i="2" s="1"/>
  <c r="T96" i="2"/>
  <c r="V96" i="2" s="1"/>
  <c r="T28" i="2"/>
  <c r="V28" i="2" s="1"/>
  <c r="T75" i="2"/>
  <c r="V75" i="2" s="1"/>
  <c r="T38" i="2"/>
  <c r="V38" i="2" s="1"/>
  <c r="T84" i="2"/>
  <c r="V84" i="2" s="1"/>
  <c r="T51" i="2"/>
  <c r="V51" i="2" s="1"/>
  <c r="T93" i="2"/>
  <c r="V93" i="2" s="1"/>
  <c r="T60" i="2"/>
  <c r="V60" i="2" s="1"/>
  <c r="V5" i="2" l="1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622" i="4"/>
  <c r="L623" i="4"/>
  <c r="L624" i="4"/>
  <c r="L625" i="4"/>
  <c r="L626" i="4"/>
  <c r="L627" i="4"/>
  <c r="L628" i="4"/>
  <c r="L629" i="4"/>
  <c r="L630" i="4"/>
  <c r="L631" i="4"/>
  <c r="L632" i="4"/>
  <c r="L633" i="4"/>
  <c r="L634" i="4"/>
  <c r="L635" i="4"/>
  <c r="L636" i="4"/>
  <c r="L637" i="4"/>
  <c r="L638" i="4"/>
  <c r="L639" i="4"/>
  <c r="L640" i="4"/>
  <c r="L641" i="4"/>
  <c r="L642" i="4"/>
  <c r="L643" i="4"/>
  <c r="L644" i="4"/>
  <c r="L645" i="4"/>
  <c r="L646" i="4"/>
  <c r="L647" i="4"/>
  <c r="L648" i="4"/>
  <c r="L649" i="4"/>
  <c r="L650" i="4"/>
  <c r="L651" i="4"/>
  <c r="L652" i="4"/>
  <c r="L653" i="4"/>
  <c r="L654" i="4"/>
  <c r="L655" i="4"/>
  <c r="L656" i="4"/>
  <c r="L657" i="4"/>
  <c r="L658" i="4"/>
  <c r="L659" i="4"/>
  <c r="L660" i="4"/>
  <c r="L661" i="4"/>
  <c r="L662" i="4"/>
  <c r="L663" i="4"/>
  <c r="L664" i="4"/>
  <c r="L665" i="4"/>
  <c r="L666" i="4"/>
  <c r="L667" i="4"/>
  <c r="L668" i="4"/>
  <c r="L669" i="4"/>
  <c r="L670" i="4"/>
  <c r="L671" i="4"/>
  <c r="L672" i="4"/>
  <c r="L673" i="4"/>
  <c r="L674" i="4"/>
  <c r="L675" i="4"/>
  <c r="L676" i="4"/>
  <c r="L677" i="4"/>
  <c r="L678" i="4"/>
  <c r="L679" i="4"/>
  <c r="L680" i="4"/>
  <c r="L681" i="4"/>
  <c r="L682" i="4"/>
  <c r="L683" i="4"/>
  <c r="L684" i="4"/>
  <c r="L685" i="4"/>
  <c r="L686" i="4"/>
  <c r="L687" i="4"/>
  <c r="L688" i="4"/>
  <c r="L689" i="4"/>
  <c r="L690" i="4"/>
  <c r="L691" i="4"/>
  <c r="L692" i="4"/>
  <c r="L693" i="4"/>
  <c r="L694" i="4"/>
  <c r="L695" i="4"/>
  <c r="L696" i="4"/>
  <c r="L697" i="4"/>
  <c r="L698" i="4"/>
  <c r="L699" i="4"/>
  <c r="L700" i="4"/>
  <c r="L701" i="4"/>
  <c r="L702" i="4"/>
  <c r="L703" i="4"/>
  <c r="L704" i="4"/>
  <c r="L705" i="4"/>
  <c r="L706" i="4"/>
  <c r="L707" i="4"/>
  <c r="L708" i="4"/>
  <c r="L709" i="4"/>
  <c r="L710" i="4"/>
  <c r="L711" i="4"/>
  <c r="L712" i="4"/>
  <c r="L713" i="4"/>
  <c r="L714" i="4"/>
  <c r="L715" i="4"/>
  <c r="L716" i="4"/>
  <c r="L717" i="4"/>
  <c r="L718" i="4"/>
  <c r="L719" i="4"/>
  <c r="L720" i="4"/>
  <c r="L721" i="4"/>
  <c r="L722" i="4"/>
  <c r="L723" i="4"/>
  <c r="L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38" i="4"/>
  <c r="J439" i="4"/>
  <c r="J440" i="4"/>
  <c r="J441" i="4"/>
  <c r="J442" i="4"/>
  <c r="J443" i="4"/>
  <c r="J444" i="4"/>
  <c r="J445" i="4"/>
  <c r="J446" i="4"/>
  <c r="J447" i="4"/>
  <c r="J448" i="4"/>
  <c r="J449" i="4"/>
  <c r="J450" i="4"/>
  <c r="J451" i="4"/>
  <c r="J452" i="4"/>
  <c r="J453" i="4"/>
  <c r="J454" i="4"/>
  <c r="J455" i="4"/>
  <c r="J456" i="4"/>
  <c r="J457" i="4"/>
  <c r="J458" i="4"/>
  <c r="J459" i="4"/>
  <c r="J460" i="4"/>
  <c r="J461" i="4"/>
  <c r="J462" i="4"/>
  <c r="J463" i="4"/>
  <c r="J464" i="4"/>
  <c r="J465" i="4"/>
  <c r="J466" i="4"/>
  <c r="J467" i="4"/>
  <c r="J468" i="4"/>
  <c r="J469" i="4"/>
  <c r="J470" i="4"/>
  <c r="J471" i="4"/>
  <c r="J472" i="4"/>
  <c r="J473" i="4"/>
  <c r="J474" i="4"/>
  <c r="J475" i="4"/>
  <c r="J476" i="4"/>
  <c r="J477" i="4"/>
  <c r="J478" i="4"/>
  <c r="J479" i="4"/>
  <c r="J480" i="4"/>
  <c r="J481" i="4"/>
  <c r="J482" i="4"/>
  <c r="J483" i="4"/>
  <c r="J484" i="4"/>
  <c r="J485" i="4"/>
  <c r="J486" i="4"/>
  <c r="J487" i="4"/>
  <c r="J488" i="4"/>
  <c r="J489" i="4"/>
  <c r="J490" i="4"/>
  <c r="J491" i="4"/>
  <c r="J492" i="4"/>
  <c r="J493" i="4"/>
  <c r="J494" i="4"/>
  <c r="J495" i="4"/>
  <c r="J496" i="4"/>
  <c r="J497" i="4"/>
  <c r="J498" i="4"/>
  <c r="J499" i="4"/>
  <c r="J500" i="4"/>
  <c r="J501" i="4"/>
  <c r="J502" i="4"/>
  <c r="J503" i="4"/>
  <c r="J504" i="4"/>
  <c r="J505" i="4"/>
  <c r="J506" i="4"/>
  <c r="J507" i="4"/>
  <c r="J508" i="4"/>
  <c r="J509" i="4"/>
  <c r="J510" i="4"/>
  <c r="J511" i="4"/>
  <c r="J512" i="4"/>
  <c r="J513" i="4"/>
  <c r="J514" i="4"/>
  <c r="J515" i="4"/>
  <c r="J516" i="4"/>
  <c r="J517" i="4"/>
  <c r="J518" i="4"/>
  <c r="J519" i="4"/>
  <c r="J520" i="4"/>
  <c r="J521" i="4"/>
  <c r="J522" i="4"/>
  <c r="J523" i="4"/>
  <c r="J524" i="4"/>
  <c r="J525" i="4"/>
  <c r="J526" i="4"/>
  <c r="J527" i="4"/>
  <c r="J528" i="4"/>
  <c r="J529" i="4"/>
  <c r="J530" i="4"/>
  <c r="J531" i="4"/>
  <c r="J532" i="4"/>
  <c r="J533" i="4"/>
  <c r="J534" i="4"/>
  <c r="J535" i="4"/>
  <c r="J536" i="4"/>
  <c r="J537" i="4"/>
  <c r="J538" i="4"/>
  <c r="J539" i="4"/>
  <c r="J540" i="4"/>
  <c r="J541" i="4"/>
  <c r="J542" i="4"/>
  <c r="J543" i="4"/>
  <c r="J544" i="4"/>
  <c r="J545" i="4"/>
  <c r="J546" i="4"/>
  <c r="J547" i="4"/>
  <c r="J548" i="4"/>
  <c r="J549" i="4"/>
  <c r="J550" i="4"/>
  <c r="J551" i="4"/>
  <c r="J552" i="4"/>
  <c r="J553" i="4"/>
  <c r="J554" i="4"/>
  <c r="J555" i="4"/>
  <c r="J556" i="4"/>
  <c r="J557" i="4"/>
  <c r="J558" i="4"/>
  <c r="J559" i="4"/>
  <c r="J560" i="4"/>
  <c r="J561" i="4"/>
  <c r="J562" i="4"/>
  <c r="J563" i="4"/>
  <c r="J564" i="4"/>
  <c r="J565" i="4"/>
  <c r="J566" i="4"/>
  <c r="J567" i="4"/>
  <c r="J568" i="4"/>
  <c r="J569" i="4"/>
  <c r="J570" i="4"/>
  <c r="J571" i="4"/>
  <c r="J572" i="4"/>
  <c r="J573" i="4"/>
  <c r="J574" i="4"/>
  <c r="J575" i="4"/>
  <c r="J576" i="4"/>
  <c r="J577" i="4"/>
  <c r="J578" i="4"/>
  <c r="J579" i="4"/>
  <c r="J580" i="4"/>
  <c r="J581" i="4"/>
  <c r="J582" i="4"/>
  <c r="J583" i="4"/>
  <c r="J584" i="4"/>
  <c r="J585" i="4"/>
  <c r="J586" i="4"/>
  <c r="J587" i="4"/>
  <c r="J588" i="4"/>
  <c r="J589" i="4"/>
  <c r="J590" i="4"/>
  <c r="J591" i="4"/>
  <c r="J592" i="4"/>
  <c r="J593" i="4"/>
  <c r="J594" i="4"/>
  <c r="J595" i="4"/>
  <c r="J596" i="4"/>
  <c r="J597" i="4"/>
  <c r="J598" i="4"/>
  <c r="J599" i="4"/>
  <c r="J600" i="4"/>
  <c r="J601" i="4"/>
  <c r="J602" i="4"/>
  <c r="J603" i="4"/>
  <c r="J604" i="4"/>
  <c r="J605" i="4"/>
  <c r="J606" i="4"/>
  <c r="J607" i="4"/>
  <c r="J608" i="4"/>
  <c r="J609" i="4"/>
  <c r="J610" i="4"/>
  <c r="J611" i="4"/>
  <c r="J612" i="4"/>
  <c r="J613" i="4"/>
  <c r="J614" i="4"/>
  <c r="J615" i="4"/>
  <c r="J616" i="4"/>
  <c r="J617" i="4"/>
  <c r="J618" i="4"/>
  <c r="J619" i="4"/>
  <c r="J620" i="4"/>
  <c r="J621" i="4"/>
  <c r="J622" i="4"/>
  <c r="J623" i="4"/>
  <c r="J624" i="4"/>
  <c r="J625" i="4"/>
  <c r="J626" i="4"/>
  <c r="J627" i="4"/>
  <c r="J628" i="4"/>
  <c r="J629" i="4"/>
  <c r="J630" i="4"/>
  <c r="J631" i="4"/>
  <c r="J632" i="4"/>
  <c r="J633" i="4"/>
  <c r="J634" i="4"/>
  <c r="J635" i="4"/>
  <c r="J636" i="4"/>
  <c r="J637" i="4"/>
  <c r="J638" i="4"/>
  <c r="J639" i="4"/>
  <c r="J640" i="4"/>
  <c r="J641" i="4"/>
  <c r="J642" i="4"/>
  <c r="J643" i="4"/>
  <c r="J644" i="4"/>
  <c r="J645" i="4"/>
  <c r="J646" i="4"/>
  <c r="J647" i="4"/>
  <c r="J648" i="4"/>
  <c r="J649" i="4"/>
  <c r="J650" i="4"/>
  <c r="J651" i="4"/>
  <c r="J652" i="4"/>
  <c r="J653" i="4"/>
  <c r="J654" i="4"/>
  <c r="J655" i="4"/>
  <c r="J656" i="4"/>
  <c r="J657" i="4"/>
  <c r="J658" i="4"/>
  <c r="J659" i="4"/>
  <c r="J660" i="4"/>
  <c r="J661" i="4"/>
  <c r="J662" i="4"/>
  <c r="J663" i="4"/>
  <c r="J664" i="4"/>
  <c r="J665" i="4"/>
  <c r="J666" i="4"/>
  <c r="J667" i="4"/>
  <c r="J668" i="4"/>
  <c r="J669" i="4"/>
  <c r="J670" i="4"/>
  <c r="J671" i="4"/>
  <c r="J672" i="4"/>
  <c r="J673" i="4"/>
  <c r="J674" i="4"/>
  <c r="J675" i="4"/>
  <c r="J676" i="4"/>
  <c r="J677" i="4"/>
  <c r="J678" i="4"/>
  <c r="J679" i="4"/>
  <c r="J680" i="4"/>
  <c r="J681" i="4"/>
  <c r="J682" i="4"/>
  <c r="J683" i="4"/>
  <c r="J684" i="4"/>
  <c r="J685" i="4"/>
  <c r="J686" i="4"/>
  <c r="J687" i="4"/>
  <c r="J688" i="4"/>
  <c r="J689" i="4"/>
  <c r="J690" i="4"/>
  <c r="J691" i="4"/>
  <c r="J692" i="4"/>
  <c r="J693" i="4"/>
  <c r="J694" i="4"/>
  <c r="J695" i="4"/>
  <c r="J696" i="4"/>
  <c r="J697" i="4"/>
  <c r="J698" i="4"/>
  <c r="J699" i="4"/>
  <c r="J700" i="4"/>
  <c r="J701" i="4"/>
  <c r="J702" i="4"/>
  <c r="J703" i="4"/>
  <c r="J704" i="4"/>
  <c r="J705" i="4"/>
  <c r="J706" i="4"/>
  <c r="J707" i="4"/>
  <c r="J708" i="4"/>
  <c r="J709" i="4"/>
  <c r="J710" i="4"/>
  <c r="J711" i="4"/>
  <c r="J712" i="4"/>
  <c r="J713" i="4"/>
  <c r="J714" i="4"/>
  <c r="J715" i="4"/>
  <c r="J716" i="4"/>
  <c r="J717" i="4"/>
  <c r="J718" i="4"/>
  <c r="J719" i="4"/>
  <c r="J720" i="4"/>
  <c r="J721" i="4"/>
  <c r="J722" i="4"/>
  <c r="J723" i="4"/>
  <c r="J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558" i="4"/>
  <c r="I559" i="4"/>
  <c r="I560" i="4"/>
  <c r="I561" i="4"/>
  <c r="I562" i="4"/>
  <c r="I563" i="4"/>
  <c r="I564" i="4"/>
  <c r="I565" i="4"/>
  <c r="I566" i="4"/>
  <c r="I567" i="4"/>
  <c r="I568" i="4"/>
  <c r="I569" i="4"/>
  <c r="I570" i="4"/>
  <c r="I571" i="4"/>
  <c r="I572" i="4"/>
  <c r="I573" i="4"/>
  <c r="I574" i="4"/>
  <c r="I575" i="4"/>
  <c r="I576" i="4"/>
  <c r="I577" i="4"/>
  <c r="I578" i="4"/>
  <c r="I579" i="4"/>
  <c r="I580" i="4"/>
  <c r="I581" i="4"/>
  <c r="I582" i="4"/>
  <c r="I583" i="4"/>
  <c r="I584" i="4"/>
  <c r="I585" i="4"/>
  <c r="I586" i="4"/>
  <c r="I587" i="4"/>
  <c r="I588" i="4"/>
  <c r="I589" i="4"/>
  <c r="I590" i="4"/>
  <c r="I591" i="4"/>
  <c r="I592" i="4"/>
  <c r="I593" i="4"/>
  <c r="I594" i="4"/>
  <c r="I595" i="4"/>
  <c r="I596" i="4"/>
  <c r="I597" i="4"/>
  <c r="I598" i="4"/>
  <c r="I599" i="4"/>
  <c r="I600" i="4"/>
  <c r="I601" i="4"/>
  <c r="I602" i="4"/>
  <c r="I603" i="4"/>
  <c r="I604" i="4"/>
  <c r="I605" i="4"/>
  <c r="I606" i="4"/>
  <c r="I607" i="4"/>
  <c r="I608" i="4"/>
  <c r="I609" i="4"/>
  <c r="I610" i="4"/>
  <c r="I611" i="4"/>
  <c r="I612" i="4"/>
  <c r="I613" i="4"/>
  <c r="I614" i="4"/>
  <c r="I615" i="4"/>
  <c r="I616" i="4"/>
  <c r="I617" i="4"/>
  <c r="I618" i="4"/>
  <c r="I619" i="4"/>
  <c r="I620" i="4"/>
  <c r="I621" i="4"/>
  <c r="I622" i="4"/>
  <c r="I623" i="4"/>
  <c r="I624" i="4"/>
  <c r="I625" i="4"/>
  <c r="I626" i="4"/>
  <c r="I627" i="4"/>
  <c r="I628" i="4"/>
  <c r="I629" i="4"/>
  <c r="I630" i="4"/>
  <c r="I631" i="4"/>
  <c r="I632" i="4"/>
  <c r="I633" i="4"/>
  <c r="I634" i="4"/>
  <c r="I635" i="4"/>
  <c r="I636" i="4"/>
  <c r="I637" i="4"/>
  <c r="I638" i="4"/>
  <c r="I639" i="4"/>
  <c r="I640" i="4"/>
  <c r="I641" i="4"/>
  <c r="I642" i="4"/>
  <c r="I643" i="4"/>
  <c r="I644" i="4"/>
  <c r="I645" i="4"/>
  <c r="I646" i="4"/>
  <c r="I647" i="4"/>
  <c r="I648" i="4"/>
  <c r="I649" i="4"/>
  <c r="I650" i="4"/>
  <c r="I651" i="4"/>
  <c r="I652" i="4"/>
  <c r="I653" i="4"/>
  <c r="I654" i="4"/>
  <c r="I655" i="4"/>
  <c r="I656" i="4"/>
  <c r="I657" i="4"/>
  <c r="I658" i="4"/>
  <c r="I659" i="4"/>
  <c r="I660" i="4"/>
  <c r="I661" i="4"/>
  <c r="I662" i="4"/>
  <c r="I663" i="4"/>
  <c r="I664" i="4"/>
  <c r="I665" i="4"/>
  <c r="I666" i="4"/>
  <c r="I667" i="4"/>
  <c r="I668" i="4"/>
  <c r="I669" i="4"/>
  <c r="I670" i="4"/>
  <c r="I671" i="4"/>
  <c r="I672" i="4"/>
  <c r="I673" i="4"/>
  <c r="I674" i="4"/>
  <c r="I675" i="4"/>
  <c r="I676" i="4"/>
  <c r="I677" i="4"/>
  <c r="I678" i="4"/>
  <c r="I679" i="4"/>
  <c r="I680" i="4"/>
  <c r="I681" i="4"/>
  <c r="I682" i="4"/>
  <c r="I683" i="4"/>
  <c r="I684" i="4"/>
  <c r="I685" i="4"/>
  <c r="I686" i="4"/>
  <c r="I687" i="4"/>
  <c r="I688" i="4"/>
  <c r="I689" i="4"/>
  <c r="I690" i="4"/>
  <c r="I691" i="4"/>
  <c r="I692" i="4"/>
  <c r="I693" i="4"/>
  <c r="I694" i="4"/>
  <c r="I695" i="4"/>
  <c r="I696" i="4"/>
  <c r="I697" i="4"/>
  <c r="I698" i="4"/>
  <c r="I699" i="4"/>
  <c r="I700" i="4"/>
  <c r="I701" i="4"/>
  <c r="I702" i="4"/>
  <c r="I703" i="4"/>
  <c r="I704" i="4"/>
  <c r="I705" i="4"/>
  <c r="I706" i="4"/>
  <c r="I707" i="4"/>
  <c r="I708" i="4"/>
  <c r="I709" i="4"/>
  <c r="I710" i="4"/>
  <c r="I711" i="4"/>
  <c r="I712" i="4"/>
  <c r="I713" i="4"/>
  <c r="I714" i="4"/>
  <c r="I715" i="4"/>
  <c r="I716" i="4"/>
  <c r="I717" i="4"/>
  <c r="I718" i="4"/>
  <c r="I719" i="4"/>
  <c r="I720" i="4"/>
  <c r="I721" i="4"/>
  <c r="I722" i="4"/>
  <c r="I723" i="4"/>
  <c r="I4" i="4"/>
  <c r="K4" i="2" l="1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4" i="3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M715" i="2" l="1"/>
  <c r="M707" i="2"/>
  <c r="M699" i="2"/>
  <c r="M691" i="2"/>
  <c r="M683" i="2"/>
  <c r="M675" i="2"/>
  <c r="M667" i="2"/>
  <c r="M659" i="2"/>
  <c r="M651" i="2"/>
  <c r="M643" i="2"/>
  <c r="M635" i="2"/>
  <c r="M627" i="2"/>
  <c r="M619" i="2"/>
  <c r="M611" i="2"/>
  <c r="M603" i="2"/>
  <c r="M595" i="2"/>
  <c r="M587" i="2"/>
  <c r="M579" i="2"/>
  <c r="M571" i="2"/>
  <c r="M563" i="2"/>
  <c r="M555" i="2"/>
  <c r="M722" i="2"/>
  <c r="M723" i="2"/>
  <c r="M714" i="2"/>
  <c r="M706" i="2"/>
  <c r="M698" i="2"/>
  <c r="M690" i="2"/>
  <c r="M682" i="2"/>
  <c r="M674" i="2"/>
  <c r="M666" i="2"/>
  <c r="M658" i="2"/>
  <c r="M650" i="2"/>
  <c r="M642" i="2"/>
  <c r="M721" i="2"/>
  <c r="M713" i="2"/>
  <c r="M705" i="2"/>
  <c r="M697" i="2"/>
  <c r="M689" i="2"/>
  <c r="M681" i="2"/>
  <c r="M673" i="2"/>
  <c r="M665" i="2"/>
  <c r="M657" i="2"/>
  <c r="M649" i="2"/>
  <c r="M641" i="2"/>
  <c r="M633" i="2"/>
  <c r="M625" i="2"/>
  <c r="M617" i="2"/>
  <c r="M719" i="2"/>
  <c r="M711" i="2"/>
  <c r="M703" i="2"/>
  <c r="M695" i="2"/>
  <c r="M687" i="2"/>
  <c r="M718" i="2"/>
  <c r="M710" i="2"/>
  <c r="M702" i="2"/>
  <c r="M694" i="2"/>
  <c r="M686" i="2"/>
  <c r="M678" i="2"/>
  <c r="M670" i="2"/>
  <c r="M662" i="2"/>
  <c r="M654" i="2"/>
  <c r="M646" i="2"/>
  <c r="M638" i="2"/>
  <c r="M630" i="2"/>
  <c r="M622" i="2"/>
  <c r="M614" i="2"/>
  <c r="M606" i="2"/>
  <c r="M598" i="2"/>
  <c r="M590" i="2"/>
  <c r="M582" i="2"/>
  <c r="M574" i="2"/>
  <c r="M566" i="2"/>
  <c r="M558" i="2"/>
  <c r="M717" i="2"/>
  <c r="M709" i="2"/>
  <c r="M701" i="2"/>
  <c r="M693" i="2"/>
  <c r="M685" i="2"/>
  <c r="M677" i="2"/>
  <c r="M669" i="2"/>
  <c r="M661" i="2"/>
  <c r="M653" i="2"/>
  <c r="M645" i="2"/>
  <c r="M637" i="2"/>
  <c r="M629" i="2"/>
  <c r="M621" i="2"/>
  <c r="M547" i="2"/>
  <c r="M539" i="2"/>
  <c r="M531" i="2"/>
  <c r="M523" i="2"/>
  <c r="M515" i="2"/>
  <c r="M507" i="2"/>
  <c r="M499" i="2"/>
  <c r="M491" i="2"/>
  <c r="M483" i="2"/>
  <c r="M475" i="2"/>
  <c r="M467" i="2"/>
  <c r="M459" i="2"/>
  <c r="M451" i="2"/>
  <c r="M443" i="2"/>
  <c r="M435" i="2"/>
  <c r="M427" i="2"/>
  <c r="M419" i="2"/>
  <c r="M411" i="2"/>
  <c r="M403" i="2"/>
  <c r="M395" i="2"/>
  <c r="M387" i="2"/>
  <c r="M379" i="2"/>
  <c r="M371" i="2"/>
  <c r="M363" i="2"/>
  <c r="M355" i="2"/>
  <c r="M347" i="2"/>
  <c r="M339" i="2"/>
  <c r="M331" i="2"/>
  <c r="M323" i="2"/>
  <c r="M315" i="2"/>
  <c r="M307" i="2"/>
  <c r="M299" i="2"/>
  <c r="M291" i="2"/>
  <c r="M283" i="2"/>
  <c r="M275" i="2"/>
  <c r="M267" i="2"/>
  <c r="M259" i="2"/>
  <c r="M251" i="2"/>
  <c r="M243" i="2"/>
  <c r="M235" i="2"/>
  <c r="M227" i="2"/>
  <c r="M219" i="2"/>
  <c r="M211" i="2"/>
  <c r="M203" i="2"/>
  <c r="M195" i="2"/>
  <c r="M187" i="2"/>
  <c r="M179" i="2"/>
  <c r="M171" i="2"/>
  <c r="M163" i="2"/>
  <c r="M155" i="2"/>
  <c r="M147" i="2"/>
  <c r="M139" i="2"/>
  <c r="M131" i="2"/>
  <c r="M123" i="2"/>
  <c r="M115" i="2"/>
  <c r="M107" i="2"/>
  <c r="M99" i="2"/>
  <c r="M91" i="2"/>
  <c r="M83" i="2"/>
  <c r="M75" i="2"/>
  <c r="M67" i="2"/>
  <c r="M59" i="2"/>
  <c r="M51" i="2"/>
  <c r="M43" i="2"/>
  <c r="M35" i="2"/>
  <c r="M27" i="2"/>
  <c r="M19" i="2"/>
  <c r="M11" i="2"/>
  <c r="M634" i="2"/>
  <c r="M626" i="2"/>
  <c r="M618" i="2"/>
  <c r="M610" i="2"/>
  <c r="M602" i="2"/>
  <c r="M594" i="2"/>
  <c r="M586" i="2"/>
  <c r="M578" i="2"/>
  <c r="M570" i="2"/>
  <c r="M562" i="2"/>
  <c r="M554" i="2"/>
  <c r="M546" i="2"/>
  <c r="M538" i="2"/>
  <c r="M530" i="2"/>
  <c r="M522" i="2"/>
  <c r="M514" i="2"/>
  <c r="M506" i="2"/>
  <c r="M498" i="2"/>
  <c r="M490" i="2"/>
  <c r="M482" i="2"/>
  <c r="M474" i="2"/>
  <c r="M466" i="2"/>
  <c r="M458" i="2"/>
  <c r="M450" i="2"/>
  <c r="M442" i="2"/>
  <c r="M434" i="2"/>
  <c r="M426" i="2"/>
  <c r="M418" i="2"/>
  <c r="M410" i="2"/>
  <c r="M402" i="2"/>
  <c r="M394" i="2"/>
  <c r="M386" i="2"/>
  <c r="M378" i="2"/>
  <c r="M370" i="2"/>
  <c r="M362" i="2"/>
  <c r="M354" i="2"/>
  <c r="M346" i="2"/>
  <c r="M338" i="2"/>
  <c r="M330" i="2"/>
  <c r="M322" i="2"/>
  <c r="M314" i="2"/>
  <c r="M306" i="2"/>
  <c r="M298" i="2"/>
  <c r="M290" i="2"/>
  <c r="M282" i="2"/>
  <c r="M274" i="2"/>
  <c r="M266" i="2"/>
  <c r="M258" i="2"/>
  <c r="M250" i="2"/>
  <c r="M242" i="2"/>
  <c r="M234" i="2"/>
  <c r="M226" i="2"/>
  <c r="M218" i="2"/>
  <c r="M210" i="2"/>
  <c r="M202" i="2"/>
  <c r="M194" i="2"/>
  <c r="M186" i="2"/>
  <c r="M178" i="2"/>
  <c r="M170" i="2"/>
  <c r="M162" i="2"/>
  <c r="M154" i="2"/>
  <c r="M146" i="2"/>
  <c r="M138" i="2"/>
  <c r="M130" i="2"/>
  <c r="M122" i="2"/>
  <c r="M114" i="2"/>
  <c r="M106" i="2"/>
  <c r="M98" i="2"/>
  <c r="M90" i="2"/>
  <c r="M82" i="2"/>
  <c r="M74" i="2"/>
  <c r="M66" i="2"/>
  <c r="M58" i="2"/>
  <c r="M50" i="2"/>
  <c r="M42" i="2"/>
  <c r="M34" i="2"/>
  <c r="M26" i="2"/>
  <c r="M18" i="2"/>
  <c r="M10" i="2"/>
  <c r="M609" i="2"/>
  <c r="M601" i="2"/>
  <c r="M593" i="2"/>
  <c r="M585" i="2"/>
  <c r="M577" i="2"/>
  <c r="M569" i="2"/>
  <c r="M561" i="2"/>
  <c r="M553" i="2"/>
  <c r="M545" i="2"/>
  <c r="M537" i="2"/>
  <c r="M529" i="2"/>
  <c r="M521" i="2"/>
  <c r="M513" i="2"/>
  <c r="M505" i="2"/>
  <c r="M497" i="2"/>
  <c r="M489" i="2"/>
  <c r="M481" i="2"/>
  <c r="M473" i="2"/>
  <c r="M465" i="2"/>
  <c r="M457" i="2"/>
  <c r="M449" i="2"/>
  <c r="M441" i="2"/>
  <c r="M433" i="2"/>
  <c r="M425" i="2"/>
  <c r="M417" i="2"/>
  <c r="M409" i="2"/>
  <c r="M401" i="2"/>
  <c r="M393" i="2"/>
  <c r="M385" i="2"/>
  <c r="M377" i="2"/>
  <c r="M369" i="2"/>
  <c r="M361" i="2"/>
  <c r="M353" i="2"/>
  <c r="M345" i="2"/>
  <c r="M337" i="2"/>
  <c r="M329" i="2"/>
  <c r="M321" i="2"/>
  <c r="M313" i="2"/>
  <c r="M305" i="2"/>
  <c r="M297" i="2"/>
  <c r="M289" i="2"/>
  <c r="M281" i="2"/>
  <c r="M273" i="2"/>
  <c r="M265" i="2"/>
  <c r="M257" i="2"/>
  <c r="M249" i="2"/>
  <c r="M241" i="2"/>
  <c r="M233" i="2"/>
  <c r="M225" i="2"/>
  <c r="M217" i="2"/>
  <c r="M209" i="2"/>
  <c r="M201" i="2"/>
  <c r="M193" i="2"/>
  <c r="M185" i="2"/>
  <c r="M177" i="2"/>
  <c r="M169" i="2"/>
  <c r="M161" i="2"/>
  <c r="M153" i="2"/>
  <c r="M145" i="2"/>
  <c r="M137" i="2"/>
  <c r="M129" i="2"/>
  <c r="M121" i="2"/>
  <c r="M113" i="2"/>
  <c r="M105" i="2"/>
  <c r="M97" i="2"/>
  <c r="M89" i="2"/>
  <c r="M81" i="2"/>
  <c r="M73" i="2"/>
  <c r="M65" i="2"/>
  <c r="M57" i="2"/>
  <c r="M49" i="2"/>
  <c r="M41" i="2"/>
  <c r="M33" i="2"/>
  <c r="M25" i="2"/>
  <c r="M17" i="2"/>
  <c r="M9" i="2"/>
  <c r="M720" i="2"/>
  <c r="M712" i="2"/>
  <c r="M704" i="2"/>
  <c r="M696" i="2"/>
  <c r="M688" i="2"/>
  <c r="M680" i="2"/>
  <c r="M672" i="2"/>
  <c r="M664" i="2"/>
  <c r="M656" i="2"/>
  <c r="M648" i="2"/>
  <c r="M640" i="2"/>
  <c r="M632" i="2"/>
  <c r="M624" i="2"/>
  <c r="M616" i="2"/>
  <c r="M608" i="2"/>
  <c r="M600" i="2"/>
  <c r="M592" i="2"/>
  <c r="M584" i="2"/>
  <c r="M576" i="2"/>
  <c r="M568" i="2"/>
  <c r="M560" i="2"/>
  <c r="M552" i="2"/>
  <c r="M544" i="2"/>
  <c r="M536" i="2"/>
  <c r="M528" i="2"/>
  <c r="M520" i="2"/>
  <c r="M512" i="2"/>
  <c r="M504" i="2"/>
  <c r="M496" i="2"/>
  <c r="M488" i="2"/>
  <c r="M480" i="2"/>
  <c r="M472" i="2"/>
  <c r="M464" i="2"/>
  <c r="M456" i="2"/>
  <c r="M448" i="2"/>
  <c r="M440" i="2"/>
  <c r="M432" i="2"/>
  <c r="M424" i="2"/>
  <c r="M416" i="2"/>
  <c r="M408" i="2"/>
  <c r="M400" i="2"/>
  <c r="M392" i="2"/>
  <c r="M384" i="2"/>
  <c r="M376" i="2"/>
  <c r="M368" i="2"/>
  <c r="M360" i="2"/>
  <c r="M352" i="2"/>
  <c r="M344" i="2"/>
  <c r="M336" i="2"/>
  <c r="M328" i="2"/>
  <c r="M320" i="2"/>
  <c r="M312" i="2"/>
  <c r="M304" i="2"/>
  <c r="M296" i="2"/>
  <c r="M288" i="2"/>
  <c r="M280" i="2"/>
  <c r="M272" i="2"/>
  <c r="M264" i="2"/>
  <c r="M256" i="2"/>
  <c r="M248" i="2"/>
  <c r="M240" i="2"/>
  <c r="M232" i="2"/>
  <c r="M224" i="2"/>
  <c r="M216" i="2"/>
  <c r="M208" i="2"/>
  <c r="M200" i="2"/>
  <c r="M192" i="2"/>
  <c r="M184" i="2"/>
  <c r="M176" i="2"/>
  <c r="M168" i="2"/>
  <c r="M160" i="2"/>
  <c r="M152" i="2"/>
  <c r="M144" i="2"/>
  <c r="M136" i="2"/>
  <c r="M128" i="2"/>
  <c r="M120" i="2"/>
  <c r="M112" i="2"/>
  <c r="M104" i="2"/>
  <c r="M96" i="2"/>
  <c r="M88" i="2"/>
  <c r="M80" i="2"/>
  <c r="M72" i="2"/>
  <c r="M64" i="2"/>
  <c r="M56" i="2"/>
  <c r="M48" i="2"/>
  <c r="M40" i="2"/>
  <c r="M32" i="2"/>
  <c r="M24" i="2"/>
  <c r="M16" i="2"/>
  <c r="M8" i="2"/>
  <c r="M679" i="2"/>
  <c r="M671" i="2"/>
  <c r="M663" i="2"/>
  <c r="M655" i="2"/>
  <c r="M647" i="2"/>
  <c r="M639" i="2"/>
  <c r="M631" i="2"/>
  <c r="M623" i="2"/>
  <c r="M615" i="2"/>
  <c r="M607" i="2"/>
  <c r="M599" i="2"/>
  <c r="M591" i="2"/>
  <c r="M583" i="2"/>
  <c r="M575" i="2"/>
  <c r="M567" i="2"/>
  <c r="M559" i="2"/>
  <c r="M551" i="2"/>
  <c r="M543" i="2"/>
  <c r="M535" i="2"/>
  <c r="M527" i="2"/>
  <c r="M519" i="2"/>
  <c r="M511" i="2"/>
  <c r="M503" i="2"/>
  <c r="M495" i="2"/>
  <c r="M487" i="2"/>
  <c r="M479" i="2"/>
  <c r="M471" i="2"/>
  <c r="M463" i="2"/>
  <c r="M455" i="2"/>
  <c r="M447" i="2"/>
  <c r="M439" i="2"/>
  <c r="M431" i="2"/>
  <c r="M423" i="2"/>
  <c r="M415" i="2"/>
  <c r="M407" i="2"/>
  <c r="M399" i="2"/>
  <c r="M391" i="2"/>
  <c r="M383" i="2"/>
  <c r="M375" i="2"/>
  <c r="M367" i="2"/>
  <c r="M359" i="2"/>
  <c r="M351" i="2"/>
  <c r="M343" i="2"/>
  <c r="M335" i="2"/>
  <c r="M327" i="2"/>
  <c r="M319" i="2"/>
  <c r="M311" i="2"/>
  <c r="M303" i="2"/>
  <c r="M295" i="2"/>
  <c r="M287" i="2"/>
  <c r="M279" i="2"/>
  <c r="M271" i="2"/>
  <c r="M263" i="2"/>
  <c r="M255" i="2"/>
  <c r="M247" i="2"/>
  <c r="M239" i="2"/>
  <c r="M231" i="2"/>
  <c r="M223" i="2"/>
  <c r="M215" i="2"/>
  <c r="M207" i="2"/>
  <c r="M199" i="2"/>
  <c r="M191" i="2"/>
  <c r="M183" i="2"/>
  <c r="M175" i="2"/>
  <c r="M167" i="2"/>
  <c r="M159" i="2"/>
  <c r="M151" i="2"/>
  <c r="M143" i="2"/>
  <c r="M135" i="2"/>
  <c r="M127" i="2"/>
  <c r="M119" i="2"/>
  <c r="M111" i="2"/>
  <c r="M103" i="2"/>
  <c r="M95" i="2"/>
  <c r="M87" i="2"/>
  <c r="M79" i="2"/>
  <c r="M71" i="2"/>
  <c r="M63" i="2"/>
  <c r="M55" i="2"/>
  <c r="M47" i="2"/>
  <c r="M39" i="2"/>
  <c r="M31" i="2"/>
  <c r="M23" i="2"/>
  <c r="M15" i="2"/>
  <c r="M7" i="2"/>
  <c r="M550" i="2"/>
  <c r="M542" i="2"/>
  <c r="M534" i="2"/>
  <c r="M526" i="2"/>
  <c r="M518" i="2"/>
  <c r="M510" i="2"/>
  <c r="M502" i="2"/>
  <c r="M494" i="2"/>
  <c r="M486" i="2"/>
  <c r="M478" i="2"/>
  <c r="M470" i="2"/>
  <c r="M462" i="2"/>
  <c r="M454" i="2"/>
  <c r="M446" i="2"/>
  <c r="M438" i="2"/>
  <c r="M430" i="2"/>
  <c r="M422" i="2"/>
  <c r="M414" i="2"/>
  <c r="M406" i="2"/>
  <c r="M398" i="2"/>
  <c r="M390" i="2"/>
  <c r="M382" i="2"/>
  <c r="M374" i="2"/>
  <c r="M366" i="2"/>
  <c r="M358" i="2"/>
  <c r="M350" i="2"/>
  <c r="M342" i="2"/>
  <c r="M334" i="2"/>
  <c r="M326" i="2"/>
  <c r="M318" i="2"/>
  <c r="M310" i="2"/>
  <c r="M302" i="2"/>
  <c r="M294" i="2"/>
  <c r="M286" i="2"/>
  <c r="M278" i="2"/>
  <c r="M270" i="2"/>
  <c r="M262" i="2"/>
  <c r="M254" i="2"/>
  <c r="M246" i="2"/>
  <c r="M238" i="2"/>
  <c r="M230" i="2"/>
  <c r="M222" i="2"/>
  <c r="M214" i="2"/>
  <c r="M206" i="2"/>
  <c r="M198" i="2"/>
  <c r="M190" i="2"/>
  <c r="M182" i="2"/>
  <c r="M174" i="2"/>
  <c r="M166" i="2"/>
  <c r="M158" i="2"/>
  <c r="M150" i="2"/>
  <c r="M142" i="2"/>
  <c r="M134" i="2"/>
  <c r="M126" i="2"/>
  <c r="M118" i="2"/>
  <c r="M110" i="2"/>
  <c r="M102" i="2"/>
  <c r="M94" i="2"/>
  <c r="M86" i="2"/>
  <c r="M78" i="2"/>
  <c r="M70" i="2"/>
  <c r="M62" i="2"/>
  <c r="M54" i="2"/>
  <c r="M46" i="2"/>
  <c r="M38" i="2"/>
  <c r="M30" i="2"/>
  <c r="M22" i="2"/>
  <c r="M14" i="2"/>
  <c r="M6" i="2"/>
  <c r="M613" i="2"/>
  <c r="M605" i="2"/>
  <c r="M597" i="2"/>
  <c r="M589" i="2"/>
  <c r="M581" i="2"/>
  <c r="M573" i="2"/>
  <c r="M565" i="2"/>
  <c r="M557" i="2"/>
  <c r="M549" i="2"/>
  <c r="M541" i="2"/>
  <c r="M533" i="2"/>
  <c r="M525" i="2"/>
  <c r="M517" i="2"/>
  <c r="M509" i="2"/>
  <c r="M501" i="2"/>
  <c r="M493" i="2"/>
  <c r="M485" i="2"/>
  <c r="M477" i="2"/>
  <c r="M469" i="2"/>
  <c r="M461" i="2"/>
  <c r="M453" i="2"/>
  <c r="M445" i="2"/>
  <c r="M437" i="2"/>
  <c r="M429" i="2"/>
  <c r="M421" i="2"/>
  <c r="M413" i="2"/>
  <c r="M405" i="2"/>
  <c r="M397" i="2"/>
  <c r="M389" i="2"/>
  <c r="M381" i="2"/>
  <c r="M373" i="2"/>
  <c r="M365" i="2"/>
  <c r="M357" i="2"/>
  <c r="M349" i="2"/>
  <c r="M341" i="2"/>
  <c r="M333" i="2"/>
  <c r="M325" i="2"/>
  <c r="M317" i="2"/>
  <c r="M309" i="2"/>
  <c r="M301" i="2"/>
  <c r="M293" i="2"/>
  <c r="M285" i="2"/>
  <c r="M277" i="2"/>
  <c r="M269" i="2"/>
  <c r="M261" i="2"/>
  <c r="M253" i="2"/>
  <c r="M245" i="2"/>
  <c r="M237" i="2"/>
  <c r="M229" i="2"/>
  <c r="M221" i="2"/>
  <c r="M213" i="2"/>
  <c r="M205" i="2"/>
  <c r="M197" i="2"/>
  <c r="M189" i="2"/>
  <c r="M181" i="2"/>
  <c r="M173" i="2"/>
  <c r="M165" i="2"/>
  <c r="M157" i="2"/>
  <c r="M149" i="2"/>
  <c r="M141" i="2"/>
  <c r="M133" i="2"/>
  <c r="M125" i="2"/>
  <c r="M117" i="2"/>
  <c r="M109" i="2"/>
  <c r="M101" i="2"/>
  <c r="M93" i="2"/>
  <c r="M85" i="2"/>
  <c r="M77" i="2"/>
  <c r="M69" i="2"/>
  <c r="M61" i="2"/>
  <c r="M53" i="2"/>
  <c r="M45" i="2"/>
  <c r="M37" i="2"/>
  <c r="M29" i="2"/>
  <c r="M21" i="2"/>
  <c r="M13" i="2"/>
  <c r="M5" i="2"/>
  <c r="M716" i="2"/>
  <c r="M708" i="2"/>
  <c r="M700" i="2"/>
  <c r="M692" i="2"/>
  <c r="M684" i="2"/>
  <c r="M676" i="2"/>
  <c r="M668" i="2"/>
  <c r="M660" i="2"/>
  <c r="M652" i="2"/>
  <c r="M644" i="2"/>
  <c r="M636" i="2"/>
  <c r="M628" i="2"/>
  <c r="M620" i="2"/>
  <c r="M612" i="2"/>
  <c r="M604" i="2"/>
  <c r="M596" i="2"/>
  <c r="M588" i="2"/>
  <c r="M580" i="2"/>
  <c r="M572" i="2"/>
  <c r="M564" i="2"/>
  <c r="M556" i="2"/>
  <c r="M548" i="2"/>
  <c r="M540" i="2"/>
  <c r="M532" i="2"/>
  <c r="M524" i="2"/>
  <c r="M516" i="2"/>
  <c r="M508" i="2"/>
  <c r="M500" i="2"/>
  <c r="M492" i="2"/>
  <c r="M484" i="2"/>
  <c r="M476" i="2"/>
  <c r="M468" i="2"/>
  <c r="M460" i="2"/>
  <c r="M452" i="2"/>
  <c r="M444" i="2"/>
  <c r="M436" i="2"/>
  <c r="M428" i="2"/>
  <c r="M420" i="2"/>
  <c r="M412" i="2"/>
  <c r="M404" i="2"/>
  <c r="M396" i="2"/>
  <c r="M388" i="2"/>
  <c r="M380" i="2"/>
  <c r="M372" i="2"/>
  <c r="M364" i="2"/>
  <c r="M356" i="2"/>
  <c r="M348" i="2"/>
  <c r="M340" i="2"/>
  <c r="M332" i="2"/>
  <c r="M324" i="2"/>
  <c r="M316" i="2"/>
  <c r="M308" i="2"/>
  <c r="M300" i="2"/>
  <c r="M292" i="2"/>
  <c r="M284" i="2"/>
  <c r="M276" i="2"/>
  <c r="M268" i="2"/>
  <c r="M260" i="2"/>
  <c r="M252" i="2"/>
  <c r="M244" i="2"/>
  <c r="M236" i="2"/>
  <c r="M228" i="2"/>
  <c r="M220" i="2"/>
  <c r="M212" i="2"/>
  <c r="M204" i="2"/>
  <c r="M196" i="2"/>
  <c r="M188" i="2"/>
  <c r="M180" i="2"/>
  <c r="M172" i="2"/>
  <c r="M164" i="2"/>
  <c r="M156" i="2"/>
  <c r="M148" i="2"/>
  <c r="M140" i="2"/>
  <c r="M132" i="2"/>
  <c r="M124" i="2"/>
  <c r="M116" i="2"/>
  <c r="M108" i="2"/>
  <c r="M100" i="2"/>
  <c r="M92" i="2"/>
  <c r="M84" i="2"/>
  <c r="M76" i="2"/>
  <c r="M68" i="2"/>
  <c r="M60" i="2"/>
  <c r="M52" i="2"/>
  <c r="M44" i="2"/>
  <c r="M36" i="2"/>
  <c r="M28" i="2"/>
  <c r="M20" i="2"/>
  <c r="M12" i="2"/>
  <c r="M4" i="2"/>
</calcChain>
</file>

<file path=xl/sharedStrings.xml><?xml version="1.0" encoding="utf-8"?>
<sst xmlns="http://schemas.openxmlformats.org/spreadsheetml/2006/main" count="777" uniqueCount="379">
  <si>
    <t>C.A.(DEG)</t>
  </si>
  <si>
    <t>VOL(CC)</t>
  </si>
  <si>
    <t>CYL_2</t>
  </si>
  <si>
    <t>CYL_3</t>
  </si>
  <si>
    <t>CYL_4</t>
  </si>
  <si>
    <t>MEAN Pressure (B)</t>
  </si>
  <si>
    <t>CYL_1</t>
  </si>
  <si>
    <t>5000rpm</t>
  </si>
  <si>
    <t>MEAN(B)</t>
  </si>
  <si>
    <t>Change in Vol</t>
  </si>
  <si>
    <t>Change in P</t>
  </si>
  <si>
    <t>Log Vol</t>
  </si>
  <si>
    <t>Log P</t>
  </si>
  <si>
    <t>4000rpm</t>
  </si>
  <si>
    <t>Polytropic Index, n</t>
  </si>
  <si>
    <t>Piston Position</t>
  </si>
  <si>
    <t>Piston Velocity</t>
  </si>
  <si>
    <t>Polytropic Index n</t>
  </si>
  <si>
    <t>3000rpm</t>
  </si>
  <si>
    <t>MFB</t>
  </si>
  <si>
    <t>Work Done J</t>
  </si>
  <si>
    <t>Total WD</t>
  </si>
  <si>
    <t>Crank Angle</t>
  </si>
  <si>
    <t>LUCID</t>
  </si>
  <si>
    <t>STATISTICS</t>
  </si>
  <si>
    <t>DATA</t>
  </si>
  <si>
    <t>FILE</t>
  </si>
  <si>
    <t>D:\4mlc509\0084.012</t>
  </si>
  <si>
    <t>Leistungsmesssung</t>
  </si>
  <si>
    <t>Lambda</t>
  </si>
  <si>
    <t>FKI4=2</t>
  </si>
  <si>
    <t>EBP=</t>
  </si>
  <si>
    <t>kpa</t>
  </si>
  <si>
    <t>4mlc509</t>
  </si>
  <si>
    <t>,0084,012,</t>
  </si>
  <si>
    <t>5001.6,</t>
  </si>
  <si>
    <t>BORE(m)</t>
  </si>
  <si>
    <t>STROKE(m)</t>
  </si>
  <si>
    <t>CONROD(m)</t>
  </si>
  <si>
    <t>COM.RATIO</t>
  </si>
  <si>
    <t>NCYCLES</t>
  </si>
  <si>
    <t>NCYLS</t>
  </si>
  <si>
    <t>HRMOD</t>
  </si>
  <si>
    <t>I-FILE</t>
  </si>
  <si>
    <t>NAME</t>
  </si>
  <si>
    <t>UNITS</t>
  </si>
  <si>
    <t>ENGINE</t>
  </si>
  <si>
    <t>PMAX_AV</t>
  </si>
  <si>
    <t>bar</t>
  </si>
  <si>
    <t>PMAX_ME</t>
  </si>
  <si>
    <t>PMAX_SD</t>
  </si>
  <si>
    <t>PMAX_MX</t>
  </si>
  <si>
    <t>PMAX_MN</t>
  </si>
  <si>
    <t>PMAX_CV</t>
  </si>
  <si>
    <t>%</t>
  </si>
  <si>
    <t>PMAX_LV</t>
  </si>
  <si>
    <t>APMAXAV</t>
  </si>
  <si>
    <t>CA_deg</t>
  </si>
  <si>
    <t>APMAXME</t>
  </si>
  <si>
    <t>APMAXSD</t>
  </si>
  <si>
    <t>APMAXMX</t>
  </si>
  <si>
    <t>APMAXMN</t>
  </si>
  <si>
    <t>APMAXCV</t>
  </si>
  <si>
    <t>APMAXLV</t>
  </si>
  <si>
    <t>RPMAXAV</t>
  </si>
  <si>
    <t>bar/deg</t>
  </si>
  <si>
    <t>RPMAXME</t>
  </si>
  <si>
    <t>RPMAXSD</t>
  </si>
  <si>
    <t>RPMAXMX</t>
  </si>
  <si>
    <t>RPMAXMN</t>
  </si>
  <si>
    <t>RPMAXCV</t>
  </si>
  <si>
    <t>RPMAXLV</t>
  </si>
  <si>
    <t>ARPMXAV</t>
  </si>
  <si>
    <t>ARPMXME</t>
  </si>
  <si>
    <t>ARPMXSD</t>
  </si>
  <si>
    <t>ARPMXMX</t>
  </si>
  <si>
    <t>ARPMXMN</t>
  </si>
  <si>
    <t>ARPMXCV</t>
  </si>
  <si>
    <t>ARPMXLV</t>
  </si>
  <si>
    <t>GMEP_AV</t>
  </si>
  <si>
    <t>GMEP_ME</t>
  </si>
  <si>
    <t>GMEP_SD</t>
  </si>
  <si>
    <t>GMEP_MX</t>
  </si>
  <si>
    <t>GMEP_MN</t>
  </si>
  <si>
    <t>GMEP_CV</t>
  </si>
  <si>
    <t>GMEP_LV</t>
  </si>
  <si>
    <t>NMEP_AV</t>
  </si>
  <si>
    <t>NMEP_ME</t>
  </si>
  <si>
    <t>NMEP_SD</t>
  </si>
  <si>
    <t>NMEP_MX</t>
  </si>
  <si>
    <t>NMEP_MN</t>
  </si>
  <si>
    <t>NMEP_CV</t>
  </si>
  <si>
    <t>NMEP_LV</t>
  </si>
  <si>
    <t>PMEP_AV</t>
  </si>
  <si>
    <t>PMEP_ME</t>
  </si>
  <si>
    <t>PMEP_SD</t>
  </si>
  <si>
    <t>PMEP_MX</t>
  </si>
  <si>
    <t>PMEP_MN</t>
  </si>
  <si>
    <t>PMEP_CV</t>
  </si>
  <si>
    <t>PMEP_LV</t>
  </si>
  <si>
    <t>TMAX_AV</t>
  </si>
  <si>
    <t>deg_K</t>
  </si>
  <si>
    <t>TMAX_ME</t>
  </si>
  <si>
    <t>TMAX_SD</t>
  </si>
  <si>
    <t>TMAX_MX</t>
  </si>
  <si>
    <t>TMAX_MN</t>
  </si>
  <si>
    <t>TMAX_CV</t>
  </si>
  <si>
    <t>TMAX_LV</t>
  </si>
  <si>
    <t>ATMAXAV</t>
  </si>
  <si>
    <t>ATMAXME</t>
  </si>
  <si>
    <t>ATMAXSD</t>
  </si>
  <si>
    <t>ATMAXMX</t>
  </si>
  <si>
    <t>ATMAXMN</t>
  </si>
  <si>
    <t>ATMAXCV</t>
  </si>
  <si>
    <t>ATMAXLV</t>
  </si>
  <si>
    <t>MFB02AV</t>
  </si>
  <si>
    <t>MFB02ME</t>
  </si>
  <si>
    <t>MFB02SD</t>
  </si>
  <si>
    <t>MFB02MX</t>
  </si>
  <si>
    <t>MFB02MN</t>
  </si>
  <si>
    <t>MFB02CV</t>
  </si>
  <si>
    <t>MFB02LV</t>
  </si>
  <si>
    <t>MFB05AV</t>
  </si>
  <si>
    <t>MFB05ME</t>
  </si>
  <si>
    <t>MFB05SD</t>
  </si>
  <si>
    <t>MFB05MX</t>
  </si>
  <si>
    <t>MFB05MN</t>
  </si>
  <si>
    <t>MFB05CV</t>
  </si>
  <si>
    <t>MFB05LV</t>
  </si>
  <si>
    <t>MFB10AV</t>
  </si>
  <si>
    <t>MFB10ME</t>
  </si>
  <si>
    <t>MFB10SD</t>
  </si>
  <si>
    <t>MFB10MX</t>
  </si>
  <si>
    <t>MFB10MN</t>
  </si>
  <si>
    <t>MFB10CV</t>
  </si>
  <si>
    <t>MFB10LV</t>
  </si>
  <si>
    <t>MFB50AV</t>
  </si>
  <si>
    <t>MFB50ME</t>
  </si>
  <si>
    <t>MFB50SD</t>
  </si>
  <si>
    <t>MFB50MX</t>
  </si>
  <si>
    <t>MFB50MN</t>
  </si>
  <si>
    <t>MFB50CV</t>
  </si>
  <si>
    <t>MFB50LV</t>
  </si>
  <si>
    <t>MFB90AV</t>
  </si>
  <si>
    <t>MFB90ME</t>
  </si>
  <si>
    <t>MFB90SD</t>
  </si>
  <si>
    <t>MFB90MX</t>
  </si>
  <si>
    <t>MFB90MN</t>
  </si>
  <si>
    <t>MFB90CV</t>
  </si>
  <si>
    <t>MFB90LV</t>
  </si>
  <si>
    <t>QMAX_AV</t>
  </si>
  <si>
    <t>Joules</t>
  </si>
  <si>
    <t>QMAX_ME</t>
  </si>
  <si>
    <t>QMAX_SD</t>
  </si>
  <si>
    <t>QMAX_MX</t>
  </si>
  <si>
    <t>QMAX_MN</t>
  </si>
  <si>
    <t>QMAX_CV</t>
  </si>
  <si>
    <t>QMAX_LV</t>
  </si>
  <si>
    <t>COGQ_AV</t>
  </si>
  <si>
    <t>COGQ_ME</t>
  </si>
  <si>
    <t>COGQ_SD</t>
  </si>
  <si>
    <t>COGQ_MX</t>
  </si>
  <si>
    <t>COGQ_MN</t>
  </si>
  <si>
    <t>COGQ_CV</t>
  </si>
  <si>
    <t>COGQ_LV</t>
  </si>
  <si>
    <t>AQMAXAV</t>
  </si>
  <si>
    <t>AQMAXME</t>
  </si>
  <si>
    <t>AQMAXSD</t>
  </si>
  <si>
    <t>AQMAXMX</t>
  </si>
  <si>
    <t>AQMAXMN</t>
  </si>
  <si>
    <t>AQMAXCV</t>
  </si>
  <si>
    <t>AQMAXLV</t>
  </si>
  <si>
    <t>EEOC_AV</t>
  </si>
  <si>
    <t>EEOC_ME</t>
  </si>
  <si>
    <t>EEOC_SD</t>
  </si>
  <si>
    <t>EEOC_MX</t>
  </si>
  <si>
    <t>EEOC_MN</t>
  </si>
  <si>
    <t>EEOC_CV</t>
  </si>
  <si>
    <t>EEOC_LV</t>
  </si>
  <si>
    <t>B0002AV</t>
  </si>
  <si>
    <t>B0002ME</t>
  </si>
  <si>
    <t>B0002SD</t>
  </si>
  <si>
    <t>B0002MX</t>
  </si>
  <si>
    <t>B0002MN</t>
  </si>
  <si>
    <t>B0002CV</t>
  </si>
  <si>
    <t>B0002LV</t>
  </si>
  <si>
    <t>B0005AV</t>
  </si>
  <si>
    <t>B0005ME</t>
  </si>
  <si>
    <t>B0005SD</t>
  </si>
  <si>
    <t>B0005MX</t>
  </si>
  <si>
    <t>B0005MN</t>
  </si>
  <si>
    <t>B0005CV</t>
  </si>
  <si>
    <t>B0005LV</t>
  </si>
  <si>
    <t>B0010AV</t>
  </si>
  <si>
    <t>B0010ME</t>
  </si>
  <si>
    <t>B0010SD</t>
  </si>
  <si>
    <t>B0010MX</t>
  </si>
  <si>
    <t>B0010MN</t>
  </si>
  <si>
    <t>B0010CV</t>
  </si>
  <si>
    <t>B0010LV</t>
  </si>
  <si>
    <t>B0090AV</t>
  </si>
  <si>
    <t>B0090ME</t>
  </si>
  <si>
    <t>B0090SD</t>
  </si>
  <si>
    <t>B0090MX</t>
  </si>
  <si>
    <t>B0090MN</t>
  </si>
  <si>
    <t>B0090CV</t>
  </si>
  <si>
    <t>B0090LV</t>
  </si>
  <si>
    <t>B0290AV</t>
  </si>
  <si>
    <t>B0290ME</t>
  </si>
  <si>
    <t>B0290SD</t>
  </si>
  <si>
    <t>B0290MX</t>
  </si>
  <si>
    <t>B0290MN</t>
  </si>
  <si>
    <t>B0290CV</t>
  </si>
  <si>
    <t>B0290LV</t>
  </si>
  <si>
    <t>B0590AV</t>
  </si>
  <si>
    <t>B0590ME</t>
  </si>
  <si>
    <t>B0590SD</t>
  </si>
  <si>
    <t>B0590MX</t>
  </si>
  <si>
    <t>B0590MN</t>
  </si>
  <si>
    <t>B0590CV</t>
  </si>
  <si>
    <t>B0590LV</t>
  </si>
  <si>
    <t>B1090AV</t>
  </si>
  <si>
    <t>B1090ME</t>
  </si>
  <si>
    <t>B1090SD</t>
  </si>
  <si>
    <t>B1090MX</t>
  </si>
  <si>
    <t>B1090MN</t>
  </si>
  <si>
    <t>B1090CV</t>
  </si>
  <si>
    <t>B1090LV</t>
  </si>
  <si>
    <t>INRPMAV</t>
  </si>
  <si>
    <t>rpm</t>
  </si>
  <si>
    <t>INRPMME</t>
  </si>
  <si>
    <t>INRPMSD</t>
  </si>
  <si>
    <t>INRPMMX</t>
  </si>
  <si>
    <t>INRPMMN</t>
  </si>
  <si>
    <t>INRPMCV</t>
  </si>
  <si>
    <t>INRPMLV</t>
  </si>
  <si>
    <t>NCOMPAV</t>
  </si>
  <si>
    <t>-</t>
  </si>
  <si>
    <t>NCOMPME</t>
  </si>
  <si>
    <t>NCOMPSD</t>
  </si>
  <si>
    <t>NCOMPMX</t>
  </si>
  <si>
    <t>NCOMPMN</t>
  </si>
  <si>
    <t>NCOMPCV</t>
  </si>
  <si>
    <t>NCOMPLV</t>
  </si>
  <si>
    <t>NEXP_AV</t>
  </si>
  <si>
    <t>NEXP_ME</t>
  </si>
  <si>
    <t>NEXP_SD</t>
  </si>
  <si>
    <t>NEXP_MX</t>
  </si>
  <si>
    <t>NEXP_MN</t>
  </si>
  <si>
    <t>NEXP_CV</t>
  </si>
  <si>
    <t>NEXP_LV</t>
  </si>
  <si>
    <t>PIVC_AV</t>
  </si>
  <si>
    <t>PIVC_ME</t>
  </si>
  <si>
    <t>PIVC_SD</t>
  </si>
  <si>
    <t>PIVC_MX</t>
  </si>
  <si>
    <t>PIVC_MN</t>
  </si>
  <si>
    <t>PIVC_CV</t>
  </si>
  <si>
    <t>PIVC_LV</t>
  </si>
  <si>
    <t>PEMINAV</t>
  </si>
  <si>
    <t>PEMINME</t>
  </si>
  <si>
    <t>PEMINSD</t>
  </si>
  <si>
    <t>PEMINMX</t>
  </si>
  <si>
    <t>PEMINMN</t>
  </si>
  <si>
    <t>PEMINCV</t>
  </si>
  <si>
    <t>PEMINLV</t>
  </si>
  <si>
    <t>INSPKAV</t>
  </si>
  <si>
    <t>INSPKME</t>
  </si>
  <si>
    <t>INSPKSD</t>
  </si>
  <si>
    <t>INSPKMX</t>
  </si>
  <si>
    <t>INSPKMN</t>
  </si>
  <si>
    <t>INSPKCV</t>
  </si>
  <si>
    <t>INSPKLV</t>
  </si>
  <si>
    <t>KNKP_AV</t>
  </si>
  <si>
    <t>KNKP_ME</t>
  </si>
  <si>
    <t>KNKP_SD</t>
  </si>
  <si>
    <t>KNKP_MX</t>
  </si>
  <si>
    <t>KNKP_MN</t>
  </si>
  <si>
    <t>KNKP_CV</t>
  </si>
  <si>
    <t>KNKP_LV</t>
  </si>
  <si>
    <t>AKNKPAV</t>
  </si>
  <si>
    <t>AKNKPME</t>
  </si>
  <si>
    <t>AKNKPSD</t>
  </si>
  <si>
    <t>AKNKPMX</t>
  </si>
  <si>
    <t>AKNKPMN</t>
  </si>
  <si>
    <t>AKNKPCV</t>
  </si>
  <si>
    <t>AKNKPLV</t>
  </si>
  <si>
    <t>ULMEPAV</t>
  </si>
  <si>
    <t>LLMEPAV</t>
  </si>
  <si>
    <t>ELMEPAV</t>
  </si>
  <si>
    <t>EPMEPAV</t>
  </si>
  <si>
    <t>PXX__ME</t>
  </si>
  <si>
    <t>RXX__ME</t>
  </si>
  <si>
    <t>PMISSME</t>
  </si>
  <si>
    <t>PBURNME</t>
  </si>
  <si>
    <t>SBURNME</t>
  </si>
  <si>
    <t>BAD__ME</t>
  </si>
  <si>
    <t>0_CONTR</t>
  </si>
  <si>
    <t>n comb</t>
  </si>
  <si>
    <t>n exp</t>
  </si>
  <si>
    <t>Wiebe a</t>
  </si>
  <si>
    <t>Wiebe b</t>
  </si>
  <si>
    <t>Combustion start</t>
  </si>
  <si>
    <t xml:space="preserve">Burn duration </t>
  </si>
  <si>
    <t>deg</t>
  </si>
  <si>
    <t>Volume</t>
  </si>
  <si>
    <t>m³</t>
  </si>
  <si>
    <t>Density of air</t>
  </si>
  <si>
    <t>Mass air</t>
  </si>
  <si>
    <t>kg</t>
  </si>
  <si>
    <t>Fuel ratio</t>
  </si>
  <si>
    <t>Mass fuel</t>
  </si>
  <si>
    <t>LHV</t>
  </si>
  <si>
    <t>J/kg.K</t>
  </si>
  <si>
    <t>T Amb</t>
  </si>
  <si>
    <t>K</t>
  </si>
  <si>
    <t xml:space="preserve">Combustion efficiency </t>
  </si>
  <si>
    <t xml:space="preserve">Volume efficiency </t>
  </si>
  <si>
    <t>Work Done</t>
  </si>
  <si>
    <t>J</t>
  </si>
  <si>
    <t>Power</t>
  </si>
  <si>
    <t>kW</t>
  </si>
  <si>
    <t>BHP</t>
  </si>
  <si>
    <t>hp</t>
  </si>
  <si>
    <t>Mean piston speed</t>
  </si>
  <si>
    <t>m/s</t>
  </si>
  <si>
    <t xml:space="preserve">RPM </t>
  </si>
  <si>
    <t>Gamma</t>
  </si>
  <si>
    <t>Qr</t>
  </si>
  <si>
    <t>kg/m³</t>
  </si>
  <si>
    <t>Burn rate (%)</t>
  </si>
  <si>
    <t>heat added (dQr)</t>
  </si>
  <si>
    <t>Temp Inc (K)</t>
  </si>
  <si>
    <t>Combustion Temp (K)</t>
  </si>
  <si>
    <t>Non-combustion Temp (K)</t>
  </si>
  <si>
    <t>LAMDA</t>
  </si>
  <si>
    <t xml:space="preserve"> </t>
  </si>
  <si>
    <t>Crank Angle (Deg)</t>
  </si>
  <si>
    <t>Volume (cc) (1)</t>
  </si>
  <si>
    <t>Volume (cc) (2)</t>
  </si>
  <si>
    <t>Pressure (B)</t>
  </si>
  <si>
    <t>Combustion Pressure (B)</t>
  </si>
  <si>
    <t>Work Done (J)</t>
  </si>
  <si>
    <t>Wiebe</t>
  </si>
  <si>
    <t>Heat added dQr (J)</t>
  </si>
  <si>
    <t>Temp increase (K)</t>
  </si>
  <si>
    <t>No combustion temp (K)</t>
  </si>
  <si>
    <t xml:space="preserve">Engine cycle simulation </t>
  </si>
  <si>
    <t xml:space="preserve">Compression ratio </t>
  </si>
  <si>
    <t xml:space="preserve">Bore </t>
  </si>
  <si>
    <t>mm</t>
  </si>
  <si>
    <t xml:space="preserve">Stroke </t>
  </si>
  <si>
    <t>Clearance volume</t>
  </si>
  <si>
    <t>cc</t>
  </si>
  <si>
    <t xml:space="preserve">Cylinders </t>
  </si>
  <si>
    <t>Con-rod C-C length</t>
  </si>
  <si>
    <t>Crankshaft radius</t>
  </si>
  <si>
    <t xml:space="preserve">Capacity </t>
  </si>
  <si>
    <t>n compression</t>
  </si>
  <si>
    <t>n expansion</t>
  </si>
  <si>
    <t>Ignition degree</t>
  </si>
  <si>
    <t>Ignition delay</t>
  </si>
  <si>
    <t>Burn duration</t>
  </si>
  <si>
    <t xml:space="preserve">Cylinder volume </t>
  </si>
  <si>
    <t>m3</t>
  </si>
  <si>
    <t>kg/m3</t>
  </si>
  <si>
    <t>Mass of air</t>
  </si>
  <si>
    <t>Mass of fuel</t>
  </si>
  <si>
    <t>Pressure ambient</t>
  </si>
  <si>
    <t>Bar</t>
  </si>
  <si>
    <t>Temperature ambient</t>
  </si>
  <si>
    <t>Combustion efficiency</t>
  </si>
  <si>
    <t>Volumetric efficiency</t>
  </si>
  <si>
    <t xml:space="preserve">Work Done </t>
  </si>
  <si>
    <t>RPM</t>
  </si>
  <si>
    <t xml:space="preserve">Mean piston speed </t>
  </si>
  <si>
    <t>R</t>
  </si>
  <si>
    <t>time per degree</t>
  </si>
  <si>
    <t>w</t>
  </si>
  <si>
    <t>at 3000rpm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</si>
</sst>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5165395992167651E-2"/>
          <c:y val="0.18048661800486621"/>
          <c:w val="0.91705682623005458"/>
          <c:h val="0.7066264344694139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'5000'!$L$4:$L$723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xVal>
          <c:yVal>
            <c:numRef>
              <c:f>'5000'!$K$4:$K$723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3E9-43A6-9811-652E7A6634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5633472"/>
        <c:axId val="745626256"/>
      </c:scatterChart>
      <c:valAx>
        <c:axId val="745633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5626256"/>
        <c:crosses val="autoZero"/>
        <c:crossBetween val="midCat"/>
      </c:valAx>
      <c:valAx>
        <c:axId val="745626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5633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</a:t>
            </a:r>
            <a:r>
              <a:rPr lang="en-GB" baseline="0"/>
              <a:t> P against Log V @ 5000rpm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LogP LogV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'5000'!$K$4:$K$723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'5000'!$L$4:$L$723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399-4FC2-BDF3-2F944617F5E0}"/>
            </c:ext>
          </c:extLst>
        </c:ser>
        <c:ser>
          <c:idx val="1"/>
          <c:order val="1"/>
          <c:tx>
            <c:v>n1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8.8468311593146623E-2"/>
                  <c:y val="-0.148372745418089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'5000'!$K$389:$K$483</c:f>
              <c:numCache>
                <c:formatCode>General</c:formatCode>
                <c:ptCount val="95"/>
                <c:pt idx="0">
                  <c:v>1.8012664704896202</c:v>
                </c:pt>
                <c:pt idx="1">
                  <c:v>1.8141143561291255</c:v>
                </c:pt>
                <c:pt idx="2">
                  <c:v>1.8270460170047342</c:v>
                </c:pt>
                <c:pt idx="3">
                  <c:v>1.840043330603494</c:v>
                </c:pt>
                <c:pt idx="4">
                  <c:v>1.8530286147129897</c:v>
                </c:pt>
                <c:pt idx="5">
                  <c:v>1.8659918001262754</c:v>
                </c:pt>
                <c:pt idx="6">
                  <c:v>1.8789237339675673</c:v>
                </c:pt>
                <c:pt idx="7">
                  <c:v>1.8918718304455837</c:v>
                </c:pt>
                <c:pt idx="8">
                  <c:v>1.9047696259065952</c:v>
                </c:pt>
                <c:pt idx="9">
                  <c:v>1.9175580208254361</c:v>
                </c:pt>
                <c:pt idx="10">
                  <c:v>1.9302866472455196</c:v>
                </c:pt>
                <c:pt idx="11">
                  <c:v>1.9429500700770987</c:v>
                </c:pt>
                <c:pt idx="12">
                  <c:v>1.9554953291841271</c:v>
                </c:pt>
                <c:pt idx="13">
                  <c:v>1.9679689628786923</c:v>
                </c:pt>
                <c:pt idx="14">
                  <c:v>1.9803215860087564</c:v>
                </c:pt>
                <c:pt idx="15">
                  <c:v>1.9925535178321356</c:v>
                </c:pt>
                <c:pt idx="16">
                  <c:v>2.0047081965443363</c:v>
                </c:pt>
                <c:pt idx="17">
                  <c:v>2.0166991380649715</c:v>
                </c:pt>
                <c:pt idx="18">
                  <c:v>2.0285712526925375</c:v>
                </c:pt>
                <c:pt idx="19">
                  <c:v>2.0402857989324916</c:v>
                </c:pt>
                <c:pt idx="20">
                  <c:v>2.0518853788898719</c:v>
                </c:pt>
                <c:pt idx="21">
                  <c:v>2.0633333589517497</c:v>
                </c:pt>
                <c:pt idx="22">
                  <c:v>2.0746701889240069</c:v>
                </c:pt>
                <c:pt idx="23">
                  <c:v>2.085825533520743</c:v>
                </c:pt>
                <c:pt idx="24">
                  <c:v>2.0968752680596876</c:v>
                </c:pt>
                <c:pt idx="25">
                  <c:v>2.1077524987401626</c:v>
                </c:pt>
                <c:pt idx="26">
                  <c:v>2.1184961999117879</c:v>
                </c:pt>
                <c:pt idx="27">
                  <c:v>2.1290773242527368</c:v>
                </c:pt>
                <c:pt idx="28">
                  <c:v>2.1395327715979393</c:v>
                </c:pt>
                <c:pt idx="29">
                  <c:v>2.1498039382270222</c:v>
                </c:pt>
                <c:pt idx="30">
                  <c:v>2.1599580026785188</c:v>
                </c:pt>
                <c:pt idx="31">
                  <c:v>2.1699681739968923</c:v>
                </c:pt>
                <c:pt idx="32">
                  <c:v>2.1798389280231869</c:v>
                </c:pt>
                <c:pt idx="33">
                  <c:v>2.1895464567389267</c:v>
                </c:pt>
                <c:pt idx="34">
                  <c:v>2.199096656305616</c:v>
                </c:pt>
                <c:pt idx="35">
                  <c:v>2.2085219729314334</c:v>
                </c:pt>
                <c:pt idx="36">
                  <c:v>2.2177996799471171</c:v>
                </c:pt>
                <c:pt idx="37">
                  <c:v>2.2269348400126003</c:v>
                </c:pt>
                <c:pt idx="38">
                  <c:v>2.2359322539862951</c:v>
                </c:pt>
                <c:pt idx="39">
                  <c:v>2.2447717614952949</c:v>
                </c:pt>
                <c:pt idx="40">
                  <c:v>2.2534833920870145</c:v>
                </c:pt>
                <c:pt idx="41">
                  <c:v>2.2620474592614253</c:v>
                </c:pt>
                <c:pt idx="42">
                  <c:v>2.2704925036386179</c:v>
                </c:pt>
                <c:pt idx="43">
                  <c:v>2.2787993137555556</c:v>
                </c:pt>
                <c:pt idx="44">
                  <c:v>2.2869502157875488</c:v>
                </c:pt>
                <c:pt idx="45">
                  <c:v>2.2949949938591003</c:v>
                </c:pt>
                <c:pt idx="46">
                  <c:v>2.3028934583565053</c:v>
                </c:pt>
                <c:pt idx="47">
                  <c:v>2.3106720749301237</c:v>
                </c:pt>
                <c:pt idx="48">
                  <c:v>2.318313817223999</c:v>
                </c:pt>
                <c:pt idx="49">
                  <c:v>2.3258234190027447</c:v>
                </c:pt>
                <c:pt idx="50">
                  <c:v>2.3332053726253439</c:v>
                </c:pt>
                <c:pt idx="51">
                  <c:v>2.3404837746257177</c:v>
                </c:pt>
                <c:pt idx="52">
                  <c:v>2.3476226994672418</c:v>
                </c:pt>
                <c:pt idx="53">
                  <c:v>2.3546269768529489</c:v>
                </c:pt>
                <c:pt idx="54">
                  <c:v>2.3615389712692791</c:v>
                </c:pt>
                <c:pt idx="55">
                  <c:v>2.3683054838392832</c:v>
                </c:pt>
                <c:pt idx="56">
                  <c:v>2.3749681862992342</c:v>
                </c:pt>
                <c:pt idx="57">
                  <c:v>2.3815302158362703</c:v>
                </c:pt>
                <c:pt idx="58">
                  <c:v>2.3879590197123459</c:v>
                </c:pt>
                <c:pt idx="59">
                  <c:v>2.3942765267678214</c:v>
                </c:pt>
                <c:pt idx="60">
                  <c:v>2.4004861817912042</c:v>
                </c:pt>
                <c:pt idx="61">
                  <c:v>2.406591270897152</c:v>
                </c:pt>
                <c:pt idx="62">
                  <c:v>2.4125781354312723</c:v>
                </c:pt>
                <c:pt idx="63">
                  <c:v>2.4184504508295834</c:v>
                </c:pt>
                <c:pt idx="64">
                  <c:v>2.42422807069598</c:v>
                </c:pt>
                <c:pt idx="65">
                  <c:v>2.4298975586871476</c:v>
                </c:pt>
                <c:pt idx="66">
                  <c:v>2.4354780541713246</c:v>
                </c:pt>
                <c:pt idx="67">
                  <c:v>2.4409405515396636</c:v>
                </c:pt>
                <c:pt idx="68">
                  <c:v>2.4463041139519239</c:v>
                </c:pt>
                <c:pt idx="69">
                  <c:v>2.4515715370380673</c:v>
                </c:pt>
                <c:pt idx="70">
                  <c:v>2.4567303232232978</c:v>
                </c:pt>
                <c:pt idx="71">
                  <c:v>2.4618135536226196</c:v>
                </c:pt>
                <c:pt idx="72">
                  <c:v>2.4667935023435357</c:v>
                </c:pt>
                <c:pt idx="73">
                  <c:v>2.4716730185000912</c:v>
                </c:pt>
                <c:pt idx="74">
                  <c:v>2.4764548254543031</c:v>
                </c:pt>
                <c:pt idx="75">
                  <c:v>2.4811558708280352</c:v>
                </c:pt>
                <c:pt idx="76">
                  <c:v>2.4857640022849474</c:v>
                </c:pt>
                <c:pt idx="77">
                  <c:v>2.4902816204417575</c:v>
                </c:pt>
                <c:pt idx="78">
                  <c:v>2.4947110252052629</c:v>
                </c:pt>
                <c:pt idx="79">
                  <c:v>2.4990544211971009</c:v>
                </c:pt>
                <c:pt idx="80">
                  <c:v>2.5033139228158845</c:v>
                </c:pt>
                <c:pt idx="81">
                  <c:v>2.507491558965369</c:v>
                </c:pt>
                <c:pt idx="82">
                  <c:v>2.511575905309916</c:v>
                </c:pt>
                <c:pt idx="83">
                  <c:v>2.5155957002684515</c:v>
                </c:pt>
                <c:pt idx="84">
                  <c:v>2.5195129832576257</c:v>
                </c:pt>
                <c:pt idx="85">
                  <c:v>2.5233692209782803</c:v>
                </c:pt>
                <c:pt idx="86">
                  <c:v>2.5271270138391762</c:v>
                </c:pt>
                <c:pt idx="87">
                  <c:v>2.5308269862489765</c:v>
                </c:pt>
                <c:pt idx="88">
                  <c:v>2.5344322734758764</c:v>
                </c:pt>
                <c:pt idx="89">
                  <c:v>2.5379701277584696</c:v>
                </c:pt>
                <c:pt idx="90">
                  <c:v>2.5414419452545256</c:v>
                </c:pt>
                <c:pt idx="91">
                  <c:v>2.5448242987597278</c:v>
                </c:pt>
                <c:pt idx="92">
                  <c:v>2.5481436374348454</c:v>
                </c:pt>
                <c:pt idx="93">
                  <c:v>2.5513889972730204</c:v>
                </c:pt>
                <c:pt idx="94">
                  <c:v>2.5545618391909861</c:v>
                </c:pt>
              </c:numCache>
            </c:numRef>
          </c:xVal>
          <c:yVal>
            <c:numRef>
              <c:f>'5000'!$L$389:$L$483</c:f>
              <c:numCache>
                <c:formatCode>General</c:formatCode>
                <c:ptCount val="95"/>
                <c:pt idx="0">
                  <c:v>1.7834676374660632</c:v>
                </c:pt>
                <c:pt idx="1">
                  <c:v>1.7727689757099727</c:v>
                </c:pt>
                <c:pt idx="2">
                  <c:v>1.761416602950189</c:v>
                </c:pt>
                <c:pt idx="3">
                  <c:v>1.749048008689412</c:v>
                </c:pt>
                <c:pt idx="4">
                  <c:v>1.7362450704630279</c:v>
                </c:pt>
                <c:pt idx="5">
                  <c:v>1.7225763417968738</c:v>
                </c:pt>
                <c:pt idx="6">
                  <c:v>1.7088371473594739</c:v>
                </c:pt>
                <c:pt idx="7">
                  <c:v>1.6944472449467745</c:v>
                </c:pt>
                <c:pt idx="8">
                  <c:v>1.6801269294481458</c:v>
                </c:pt>
                <c:pt idx="9">
                  <c:v>1.6652713403106827</c:v>
                </c:pt>
                <c:pt idx="10">
                  <c:v>1.6504435224787128</c:v>
                </c:pt>
                <c:pt idx="11">
                  <c:v>1.6352826379982119</c:v>
                </c:pt>
                <c:pt idx="12">
                  <c:v>1.6202818368042353</c:v>
                </c:pt>
                <c:pt idx="13">
                  <c:v>1.6051757084277685</c:v>
                </c:pt>
                <c:pt idx="14">
                  <c:v>1.5901393543696392</c:v>
                </c:pt>
                <c:pt idx="15">
                  <c:v>1.575083879018023</c:v>
                </c:pt>
                <c:pt idx="16">
                  <c:v>1.560062129651679</c:v>
                </c:pt>
                <c:pt idx="17">
                  <c:v>1.5451214808648344</c:v>
                </c:pt>
                <c:pt idx="18">
                  <c:v>1.5301356382454614</c:v>
                </c:pt>
                <c:pt idx="19">
                  <c:v>1.5153173785743823</c:v>
                </c:pt>
                <c:pt idx="20">
                  <c:v>1.5002913758410592</c:v>
                </c:pt>
                <c:pt idx="21">
                  <c:v>1.4855510815168924</c:v>
                </c:pt>
                <c:pt idx="22">
                  <c:v>1.4706603515913934</c:v>
                </c:pt>
                <c:pt idx="23">
                  <c:v>1.4563964023106857</c:v>
                </c:pt>
                <c:pt idx="24">
                  <c:v>1.4419149759298473</c:v>
                </c:pt>
                <c:pt idx="25">
                  <c:v>1.428037553035308</c:v>
                </c:pt>
                <c:pt idx="26">
                  <c:v>1.414170832531062</c:v>
                </c:pt>
                <c:pt idx="27">
                  <c:v>1.4007969347331581</c:v>
                </c:pt>
                <c:pt idx="28">
                  <c:v>1.387585570715276</c:v>
                </c:pt>
                <c:pt idx="29">
                  <c:v>1.374693368545393</c:v>
                </c:pt>
                <c:pt idx="30">
                  <c:v>1.3620487177147147</c:v>
                </c:pt>
                <c:pt idx="31">
                  <c:v>1.3494912216102166</c:v>
                </c:pt>
                <c:pt idx="32">
                  <c:v>1.3371596445268559</c:v>
                </c:pt>
                <c:pt idx="33">
                  <c:v>1.3245910857609264</c:v>
                </c:pt>
                <c:pt idx="34">
                  <c:v>1.3124735576860558</c:v>
                </c:pt>
                <c:pt idx="35">
                  <c:v>1.3002475611940847</c:v>
                </c:pt>
                <c:pt idx="36">
                  <c:v>1.2880031600318622</c:v>
                </c:pt>
                <c:pt idx="37">
                  <c:v>1.275817927877539</c:v>
                </c:pt>
                <c:pt idx="38">
                  <c:v>1.2637543888400056</c:v>
                </c:pt>
                <c:pt idx="39">
                  <c:v>1.2519787100633815</c:v>
                </c:pt>
                <c:pt idx="40">
                  <c:v>1.2403495267422193</c:v>
                </c:pt>
                <c:pt idx="41">
                  <c:v>1.2290159427634098</c:v>
                </c:pt>
                <c:pt idx="42">
                  <c:v>1.2177733774014954</c:v>
                </c:pt>
                <c:pt idx="43">
                  <c:v>1.2065290516827305</c:v>
                </c:pt>
                <c:pt idx="44">
                  <c:v>1.1956506224041861</c:v>
                </c:pt>
                <c:pt idx="45">
                  <c:v>1.1849751906982611</c:v>
                </c:pt>
                <c:pt idx="46">
                  <c:v>1.1744377964520458</c:v>
                </c:pt>
                <c:pt idx="47">
                  <c:v>1.1640255242878399</c:v>
                </c:pt>
                <c:pt idx="48">
                  <c:v>1.1537539064551872</c:v>
                </c:pt>
                <c:pt idx="49">
                  <c:v>1.1437640146122507</c:v>
                </c:pt>
                <c:pt idx="50">
                  <c:v>1.1340495427405126</c:v>
                </c:pt>
                <c:pt idx="51">
                  <c:v>1.1244390105565258</c:v>
                </c:pt>
                <c:pt idx="52">
                  <c:v>1.1149444157125847</c:v>
                </c:pt>
                <c:pt idx="53">
                  <c:v>1.1055783040520371</c:v>
                </c:pt>
                <c:pt idx="54">
                  <c:v>1.0966319755581611</c:v>
                </c:pt>
                <c:pt idx="55">
                  <c:v>1.0878168979355294</c:v>
                </c:pt>
                <c:pt idx="56">
                  <c:v>1.0788916198402232</c:v>
                </c:pt>
                <c:pt idx="57">
                  <c:v>1.0700748262675284</c:v>
                </c:pt>
                <c:pt idx="58">
                  <c:v>1.0614524790871933</c:v>
                </c:pt>
                <c:pt idx="59">
                  <c:v>1.0527324074032183</c:v>
                </c:pt>
                <c:pt idx="60">
                  <c:v>1.0440691504689144</c:v>
                </c:pt>
                <c:pt idx="61">
                  <c:v>1.0355898172434574</c:v>
                </c:pt>
                <c:pt idx="62">
                  <c:v>1.027471927021278</c:v>
                </c:pt>
                <c:pt idx="63">
                  <c:v>1.0198637139678433</c:v>
                </c:pt>
                <c:pt idx="64">
                  <c:v>1.0125419727758358</c:v>
                </c:pt>
                <c:pt idx="65">
                  <c:v>1.0057380426514249</c:v>
                </c:pt>
                <c:pt idx="66">
                  <c:v>0.99886936388234426</c:v>
                </c:pt>
                <c:pt idx="67">
                  <c:v>0.99158045717433985</c:v>
                </c:pt>
                <c:pt idx="68">
                  <c:v>0.98421216676143386</c:v>
                </c:pt>
                <c:pt idx="69">
                  <c:v>0.97703733522468139</c:v>
                </c:pt>
                <c:pt idx="70">
                  <c:v>0.96988164374649999</c:v>
                </c:pt>
                <c:pt idx="71">
                  <c:v>0.96265340489321127</c:v>
                </c:pt>
                <c:pt idx="72">
                  <c:v>0.95520653754194174</c:v>
                </c:pt>
                <c:pt idx="73">
                  <c:v>0.94836405598836926</c:v>
                </c:pt>
                <c:pt idx="74">
                  <c:v>0.94250410616808067</c:v>
                </c:pt>
                <c:pt idx="75">
                  <c:v>0.93741758147713783</c:v>
                </c:pt>
                <c:pt idx="76">
                  <c:v>0.93206769220072161</c:v>
                </c:pt>
                <c:pt idx="77">
                  <c:v>0.92649678927322032</c:v>
                </c:pt>
                <c:pt idx="78">
                  <c:v>0.92106189079027856</c:v>
                </c:pt>
                <c:pt idx="79">
                  <c:v>0.91566360350577314</c:v>
                </c:pt>
                <c:pt idx="80">
                  <c:v>0.91003712355305078</c:v>
                </c:pt>
                <c:pt idx="81">
                  <c:v>0.90406605191450284</c:v>
                </c:pt>
                <c:pt idx="82">
                  <c:v>0.89795681000695182</c:v>
                </c:pt>
                <c:pt idx="83">
                  <c:v>0.89192753422067506</c:v>
                </c:pt>
                <c:pt idx="84">
                  <c:v>0.88581337466048893</c:v>
                </c:pt>
                <c:pt idx="85">
                  <c:v>0.8799555851227493</c:v>
                </c:pt>
                <c:pt idx="86">
                  <c:v>0.8741918046790712</c:v>
                </c:pt>
                <c:pt idx="87">
                  <c:v>0.86858566655876568</c:v>
                </c:pt>
                <c:pt idx="88">
                  <c:v>0.86320385902862951</c:v>
                </c:pt>
                <c:pt idx="89">
                  <c:v>0.85817613798234438</c:v>
                </c:pt>
                <c:pt idx="90">
                  <c:v>0.85351569675692862</c:v>
                </c:pt>
                <c:pt idx="91">
                  <c:v>0.84855857212376329</c:v>
                </c:pt>
                <c:pt idx="92">
                  <c:v>0.84385542262316116</c:v>
                </c:pt>
                <c:pt idx="93">
                  <c:v>0.83941519268389353</c:v>
                </c:pt>
                <c:pt idx="94">
                  <c:v>0.83511959042454964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11E-45BF-A5B9-996416368C8D}"/>
            </c:ext>
          </c:extLst>
        </c:ser>
        <c:ser>
          <c:idx val="2"/>
          <c:order val="2"/>
          <c:tx>
            <c:v>n2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4.9496463560815121E-2"/>
                  <c:y val="-4.999901488732584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'5000'!$K$246:$K$360</c:f>
              <c:numCache>
                <c:formatCode>General</c:formatCode>
                <c:ptCount val="115"/>
                <c:pt idx="0">
                  <c:v>2.5513889972730204</c:v>
                </c:pt>
                <c:pt idx="1">
                  <c:v>2.5481436374348454</c:v>
                </c:pt>
                <c:pt idx="2">
                  <c:v>2.5448242987597278</c:v>
                </c:pt>
                <c:pt idx="3">
                  <c:v>2.5414419452545256</c:v>
                </c:pt>
                <c:pt idx="4">
                  <c:v>2.5379701277584696</c:v>
                </c:pt>
                <c:pt idx="5">
                  <c:v>2.5344322734758764</c:v>
                </c:pt>
                <c:pt idx="6">
                  <c:v>2.5308269862489765</c:v>
                </c:pt>
                <c:pt idx="7">
                  <c:v>2.5271270138391762</c:v>
                </c:pt>
                <c:pt idx="8">
                  <c:v>2.5233692209782803</c:v>
                </c:pt>
                <c:pt idx="9">
                  <c:v>2.5195129832576257</c:v>
                </c:pt>
                <c:pt idx="10">
                  <c:v>2.5155957002684515</c:v>
                </c:pt>
                <c:pt idx="11">
                  <c:v>2.511575905309916</c:v>
                </c:pt>
                <c:pt idx="12">
                  <c:v>2.507491558965369</c:v>
                </c:pt>
                <c:pt idx="13">
                  <c:v>2.5033139228158845</c:v>
                </c:pt>
                <c:pt idx="14">
                  <c:v>2.4990544211971009</c:v>
                </c:pt>
                <c:pt idx="15">
                  <c:v>2.4947110252052629</c:v>
                </c:pt>
                <c:pt idx="16">
                  <c:v>2.4902816204417575</c:v>
                </c:pt>
                <c:pt idx="17">
                  <c:v>2.4857640022849474</c:v>
                </c:pt>
                <c:pt idx="18">
                  <c:v>2.4811558708280352</c:v>
                </c:pt>
                <c:pt idx="19">
                  <c:v>2.4764548254543031</c:v>
                </c:pt>
                <c:pt idx="20">
                  <c:v>2.4716730185000912</c:v>
                </c:pt>
                <c:pt idx="21">
                  <c:v>2.4667935023435357</c:v>
                </c:pt>
                <c:pt idx="22">
                  <c:v>2.4618135536226196</c:v>
                </c:pt>
                <c:pt idx="23">
                  <c:v>2.4567303232232978</c:v>
                </c:pt>
                <c:pt idx="24">
                  <c:v>2.4515715370380673</c:v>
                </c:pt>
                <c:pt idx="25">
                  <c:v>2.4463041139519239</c:v>
                </c:pt>
                <c:pt idx="26">
                  <c:v>2.4409405515396636</c:v>
                </c:pt>
                <c:pt idx="27">
                  <c:v>2.4354780541713246</c:v>
                </c:pt>
                <c:pt idx="28">
                  <c:v>2.4298975586871476</c:v>
                </c:pt>
                <c:pt idx="29">
                  <c:v>2.42422807069598</c:v>
                </c:pt>
                <c:pt idx="30">
                  <c:v>2.4184504508295834</c:v>
                </c:pt>
                <c:pt idx="31">
                  <c:v>2.4125781354312723</c:v>
                </c:pt>
                <c:pt idx="32">
                  <c:v>2.406591270897152</c:v>
                </c:pt>
                <c:pt idx="33">
                  <c:v>2.4004861817912042</c:v>
                </c:pt>
                <c:pt idx="34">
                  <c:v>2.3942765267678214</c:v>
                </c:pt>
                <c:pt idx="35">
                  <c:v>2.3879590197123459</c:v>
                </c:pt>
                <c:pt idx="36">
                  <c:v>2.3815302158362703</c:v>
                </c:pt>
                <c:pt idx="37">
                  <c:v>2.3749681862992342</c:v>
                </c:pt>
                <c:pt idx="38">
                  <c:v>2.3683054838392832</c:v>
                </c:pt>
                <c:pt idx="39">
                  <c:v>2.3615389712692791</c:v>
                </c:pt>
                <c:pt idx="40">
                  <c:v>2.3546269768529489</c:v>
                </c:pt>
                <c:pt idx="41">
                  <c:v>2.3476226994672418</c:v>
                </c:pt>
                <c:pt idx="42">
                  <c:v>2.3404837746257177</c:v>
                </c:pt>
                <c:pt idx="43">
                  <c:v>2.3332053726253439</c:v>
                </c:pt>
                <c:pt idx="44">
                  <c:v>2.3258234190027447</c:v>
                </c:pt>
                <c:pt idx="45">
                  <c:v>2.318313817223999</c:v>
                </c:pt>
                <c:pt idx="46">
                  <c:v>2.3106720749301237</c:v>
                </c:pt>
                <c:pt idx="47">
                  <c:v>2.3028934583565053</c:v>
                </c:pt>
                <c:pt idx="48">
                  <c:v>2.2949949938591003</c:v>
                </c:pt>
                <c:pt idx="49">
                  <c:v>2.2869502157875488</c:v>
                </c:pt>
                <c:pt idx="50">
                  <c:v>2.2787993137555556</c:v>
                </c:pt>
                <c:pt idx="51">
                  <c:v>2.2704925036386179</c:v>
                </c:pt>
                <c:pt idx="52">
                  <c:v>2.2620474592614253</c:v>
                </c:pt>
                <c:pt idx="53">
                  <c:v>2.2534833920870145</c:v>
                </c:pt>
                <c:pt idx="54">
                  <c:v>2.2447717614952949</c:v>
                </c:pt>
                <c:pt idx="55">
                  <c:v>2.2359322539862951</c:v>
                </c:pt>
                <c:pt idx="56">
                  <c:v>2.2269348400126003</c:v>
                </c:pt>
                <c:pt idx="57">
                  <c:v>2.2177996799471171</c:v>
                </c:pt>
                <c:pt idx="58">
                  <c:v>2.2085219729314334</c:v>
                </c:pt>
                <c:pt idx="59">
                  <c:v>2.199096656305616</c:v>
                </c:pt>
                <c:pt idx="60">
                  <c:v>2.1895464567389267</c:v>
                </c:pt>
                <c:pt idx="61">
                  <c:v>2.1798389280231869</c:v>
                </c:pt>
                <c:pt idx="62">
                  <c:v>2.1699681739968923</c:v>
                </c:pt>
                <c:pt idx="63">
                  <c:v>2.1599580026785188</c:v>
                </c:pt>
                <c:pt idx="64">
                  <c:v>2.1498039382270222</c:v>
                </c:pt>
                <c:pt idx="65">
                  <c:v>2.1395327715979393</c:v>
                </c:pt>
                <c:pt idx="66">
                  <c:v>2.1290773242527368</c:v>
                </c:pt>
                <c:pt idx="67">
                  <c:v>2.1184961999117879</c:v>
                </c:pt>
                <c:pt idx="68">
                  <c:v>2.1077524987401626</c:v>
                </c:pt>
                <c:pt idx="69">
                  <c:v>2.0968752680596876</c:v>
                </c:pt>
                <c:pt idx="70">
                  <c:v>2.085825533520743</c:v>
                </c:pt>
                <c:pt idx="71">
                  <c:v>2.0746701889240069</c:v>
                </c:pt>
                <c:pt idx="72">
                  <c:v>2.0633333589517497</c:v>
                </c:pt>
                <c:pt idx="73">
                  <c:v>2.0518853788898719</c:v>
                </c:pt>
                <c:pt idx="74">
                  <c:v>2.0402857989324916</c:v>
                </c:pt>
                <c:pt idx="75">
                  <c:v>2.0285712526925375</c:v>
                </c:pt>
                <c:pt idx="76">
                  <c:v>2.0166991380649715</c:v>
                </c:pt>
                <c:pt idx="77">
                  <c:v>2.0047081965443363</c:v>
                </c:pt>
                <c:pt idx="78">
                  <c:v>1.9925535178321356</c:v>
                </c:pt>
                <c:pt idx="79">
                  <c:v>1.9803215860087564</c:v>
                </c:pt>
                <c:pt idx="80">
                  <c:v>1.9679689628786923</c:v>
                </c:pt>
                <c:pt idx="81">
                  <c:v>1.9554953291841271</c:v>
                </c:pt>
                <c:pt idx="82">
                  <c:v>1.9429500700770987</c:v>
                </c:pt>
                <c:pt idx="83">
                  <c:v>1.9302866472455196</c:v>
                </c:pt>
                <c:pt idx="84">
                  <c:v>1.9175580208254361</c:v>
                </c:pt>
                <c:pt idx="85">
                  <c:v>1.9047696259065952</c:v>
                </c:pt>
                <c:pt idx="86">
                  <c:v>1.8918718304455837</c:v>
                </c:pt>
                <c:pt idx="87">
                  <c:v>1.8789237339675673</c:v>
                </c:pt>
                <c:pt idx="88">
                  <c:v>1.8659918001262754</c:v>
                </c:pt>
                <c:pt idx="89">
                  <c:v>1.8530286147129897</c:v>
                </c:pt>
                <c:pt idx="90">
                  <c:v>1.840043330603494</c:v>
                </c:pt>
                <c:pt idx="91">
                  <c:v>1.8270460170047342</c:v>
                </c:pt>
                <c:pt idx="92">
                  <c:v>1.8141143561291255</c:v>
                </c:pt>
                <c:pt idx="93">
                  <c:v>1.8012664704896202</c:v>
                </c:pt>
                <c:pt idx="94">
                  <c:v>1.7884512070234555</c:v>
                </c:pt>
                <c:pt idx="95">
                  <c:v>1.775756037844098</c:v>
                </c:pt>
                <c:pt idx="96">
                  <c:v>1.7632033003707717</c:v>
                </c:pt>
                <c:pt idx="97">
                  <c:v>1.7508168426497546</c:v>
                </c:pt>
                <c:pt idx="98">
                  <c:v>1.7386220279179425</c:v>
                </c:pt>
                <c:pt idx="99">
                  <c:v>1.7266457202409118</c:v>
                </c:pt>
                <c:pt idx="100">
                  <c:v>1.7149162479935849</c:v>
                </c:pt>
                <c:pt idx="101">
                  <c:v>1.7035492982382305</c:v>
                </c:pt>
                <c:pt idx="102">
                  <c:v>1.6924944075030843</c:v>
                </c:pt>
                <c:pt idx="103">
                  <c:v>1.6817837664678814</c:v>
                </c:pt>
                <c:pt idx="104">
                  <c:v>1.6714505542124947</c:v>
                </c:pt>
                <c:pt idx="105">
                  <c:v>1.6617180576946593</c:v>
                </c:pt>
                <c:pt idx="106">
                  <c:v>1.6523430550627147</c:v>
                </c:pt>
                <c:pt idx="107">
                  <c:v>1.6436500382173291</c:v>
                </c:pt>
                <c:pt idx="108">
                  <c:v>1.6354837468149122</c:v>
                </c:pt>
                <c:pt idx="109">
                  <c:v>1.6278776945799716</c:v>
                </c:pt>
                <c:pt idx="110">
                  <c:v>1.6210723711436259</c:v>
                </c:pt>
                <c:pt idx="111">
                  <c:v>1.6148972160331345</c:v>
                </c:pt>
                <c:pt idx="112">
                  <c:v>1.6094876898532853</c:v>
                </c:pt>
                <c:pt idx="113">
                  <c:v>1.6048737705526357</c:v>
                </c:pt>
                <c:pt idx="114">
                  <c:v>1.6009728956867482</c:v>
                </c:pt>
              </c:numCache>
            </c:numRef>
          </c:xVal>
          <c:yVal>
            <c:numRef>
              <c:f>'5000'!$L$246:$L$360</c:f>
              <c:numCache>
                <c:formatCode>General</c:formatCode>
                <c:ptCount val="115"/>
                <c:pt idx="0">
                  <c:v>0.24229290498293096</c:v>
                </c:pt>
                <c:pt idx="1">
                  <c:v>0.2437819160937949</c:v>
                </c:pt>
                <c:pt idx="2">
                  <c:v>0.2437819160937949</c:v>
                </c:pt>
                <c:pt idx="3">
                  <c:v>0.24846371755103194</c:v>
                </c:pt>
                <c:pt idx="4">
                  <c:v>0.25261034056737297</c:v>
                </c:pt>
                <c:pt idx="5">
                  <c:v>0.2612628687924935</c:v>
                </c:pt>
                <c:pt idx="6">
                  <c:v>0.27346427262134632</c:v>
                </c:pt>
                <c:pt idx="7">
                  <c:v>0.2844307338445195</c:v>
                </c:pt>
                <c:pt idx="8">
                  <c:v>0.29047981333067302</c:v>
                </c:pt>
                <c:pt idx="9">
                  <c:v>0.29247759366778409</c:v>
                </c:pt>
                <c:pt idx="10">
                  <c:v>0.29336255471144551</c:v>
                </c:pt>
                <c:pt idx="11">
                  <c:v>0.29819786710981516</c:v>
                </c:pt>
                <c:pt idx="12">
                  <c:v>0.30535136944662378</c:v>
                </c:pt>
                <c:pt idx="13">
                  <c:v>0.313234291694724</c:v>
                </c:pt>
                <c:pt idx="14">
                  <c:v>0.31931430409051204</c:v>
                </c:pt>
                <c:pt idx="15">
                  <c:v>0.32180548385753904</c:v>
                </c:pt>
                <c:pt idx="16">
                  <c:v>0.32139127831168907</c:v>
                </c:pt>
                <c:pt idx="17">
                  <c:v>0.32304573548170146</c:v>
                </c:pt>
                <c:pt idx="18">
                  <c:v>0.32654066851656183</c:v>
                </c:pt>
                <c:pt idx="19">
                  <c:v>0.33243845991560533</c:v>
                </c:pt>
                <c:pt idx="20">
                  <c:v>0.34024576156793168</c:v>
                </c:pt>
                <c:pt idx="21">
                  <c:v>0.3494717992143857</c:v>
                </c:pt>
                <c:pt idx="22">
                  <c:v>0.35755371974308159</c:v>
                </c:pt>
                <c:pt idx="23">
                  <c:v>0.3651134316275772</c:v>
                </c:pt>
                <c:pt idx="24">
                  <c:v>0.37272794088559547</c:v>
                </c:pt>
                <c:pt idx="25">
                  <c:v>0.3807537708039001</c:v>
                </c:pt>
                <c:pt idx="26">
                  <c:v>0.38969754820638569</c:v>
                </c:pt>
                <c:pt idx="27">
                  <c:v>0.39950066131461054</c:v>
                </c:pt>
                <c:pt idx="28">
                  <c:v>0.41027096425218446</c:v>
                </c:pt>
                <c:pt idx="29">
                  <c:v>0.42078061954856538</c:v>
                </c:pt>
                <c:pt idx="30">
                  <c:v>0.43039759138696682</c:v>
                </c:pt>
                <c:pt idx="31">
                  <c:v>0.43790903553949839</c:v>
                </c:pt>
                <c:pt idx="32">
                  <c:v>0.44466923093852445</c:v>
                </c:pt>
                <c:pt idx="33">
                  <c:v>0.45040308615536628</c:v>
                </c:pt>
                <c:pt idx="34">
                  <c:v>0.45666962942375755</c:v>
                </c:pt>
                <c:pt idx="35">
                  <c:v>0.46389298898590731</c:v>
                </c:pt>
                <c:pt idx="36">
                  <c:v>0.47304880508853769</c:v>
                </c:pt>
                <c:pt idx="37">
                  <c:v>0.48301642014413215</c:v>
                </c:pt>
                <c:pt idx="38">
                  <c:v>0.49220145139253968</c:v>
                </c:pt>
                <c:pt idx="39">
                  <c:v>0.50064806337191192</c:v>
                </c:pt>
                <c:pt idx="40">
                  <c:v>0.50799072481969143</c:v>
                </c:pt>
                <c:pt idx="41">
                  <c:v>0.51547644138237581</c:v>
                </c:pt>
                <c:pt idx="42">
                  <c:v>0.52361641905437073</c:v>
                </c:pt>
                <c:pt idx="43">
                  <c:v>0.53313628827863879</c:v>
                </c:pt>
                <c:pt idx="44">
                  <c:v>0.54307423503353214</c:v>
                </c:pt>
                <c:pt idx="45">
                  <c:v>0.55327604613709946</c:v>
                </c:pt>
                <c:pt idx="46">
                  <c:v>0.56336240948660743</c:v>
                </c:pt>
                <c:pt idx="47">
                  <c:v>0.57310378316399113</c:v>
                </c:pt>
                <c:pt idx="48">
                  <c:v>0.58229068271899409</c:v>
                </c:pt>
                <c:pt idx="49">
                  <c:v>0.59262082132198235</c:v>
                </c:pt>
                <c:pt idx="50">
                  <c:v>0.60487377055263569</c:v>
                </c:pt>
                <c:pt idx="51">
                  <c:v>0.61658053008588609</c:v>
                </c:pt>
                <c:pt idx="52">
                  <c:v>0.62613497863538858</c:v>
                </c:pt>
                <c:pt idx="53">
                  <c:v>0.63518204865626759</c:v>
                </c:pt>
                <c:pt idx="54">
                  <c:v>0.64630568028475877</c:v>
                </c:pt>
                <c:pt idx="55">
                  <c:v>0.65953590715421639</c:v>
                </c:pt>
                <c:pt idx="56">
                  <c:v>0.67292869044272241</c:v>
                </c:pt>
                <c:pt idx="57">
                  <c:v>0.68385720540034634</c:v>
                </c:pt>
                <c:pt idx="58">
                  <c:v>0.69363902616154827</c:v>
                </c:pt>
                <c:pt idx="59">
                  <c:v>0.70475090429067111</c:v>
                </c:pt>
                <c:pt idx="60">
                  <c:v>0.71858472002743601</c:v>
                </c:pt>
                <c:pt idx="61">
                  <c:v>0.73287604136270657</c:v>
                </c:pt>
                <c:pt idx="62">
                  <c:v>0.7451528950769003</c:v>
                </c:pt>
                <c:pt idx="63">
                  <c:v>0.75663610824584804</c:v>
                </c:pt>
                <c:pt idx="64">
                  <c:v>0.77063112777780662</c:v>
                </c:pt>
                <c:pt idx="65">
                  <c:v>0.78689332526131583</c:v>
                </c:pt>
                <c:pt idx="66">
                  <c:v>0.80126647048962019</c:v>
                </c:pt>
                <c:pt idx="67">
                  <c:v>0.8145139523682382</c:v>
                </c:pt>
                <c:pt idx="68">
                  <c:v>0.82807959055674585</c:v>
                </c:pt>
                <c:pt idx="69">
                  <c:v>0.84242200335764983</c:v>
                </c:pt>
                <c:pt idx="70">
                  <c:v>0.85606395333309981</c:v>
                </c:pt>
                <c:pt idx="71">
                  <c:v>0.86999400012174188</c:v>
                </c:pt>
                <c:pt idx="72">
                  <c:v>0.88315019968327757</c:v>
                </c:pt>
                <c:pt idx="73">
                  <c:v>0.8965262174895553</c:v>
                </c:pt>
                <c:pt idx="74">
                  <c:v>0.91179659043725214</c:v>
                </c:pt>
                <c:pt idx="75">
                  <c:v>0.92813970687511971</c:v>
                </c:pt>
                <c:pt idx="76">
                  <c:v>0.94131262536066207</c:v>
                </c:pt>
                <c:pt idx="77">
                  <c:v>0.9566485792052033</c:v>
                </c:pt>
                <c:pt idx="78">
                  <c:v>0.97593704248311064</c:v>
                </c:pt>
                <c:pt idx="79">
                  <c:v>0.99211148778694969</c:v>
                </c:pt>
                <c:pt idx="80">
                  <c:v>1.0078330927013195</c:v>
                </c:pt>
                <c:pt idx="81">
                  <c:v>1.0241160728267704</c:v>
                </c:pt>
                <c:pt idx="82">
                  <c:v>1.0393347887380859</c:v>
                </c:pt>
                <c:pt idx="83">
                  <c:v>1.0586537415723702</c:v>
                </c:pt>
                <c:pt idx="84">
                  <c:v>1.0734983987172615</c:v>
                </c:pt>
                <c:pt idx="85">
                  <c:v>1.0873199122064008</c:v>
                </c:pt>
                <c:pt idx="86">
                  <c:v>1.105442054801695</c:v>
                </c:pt>
                <c:pt idx="87">
                  <c:v>1.1214285183679629</c:v>
                </c:pt>
                <c:pt idx="88">
                  <c:v>1.1392177001375858</c:v>
                </c:pt>
                <c:pt idx="89">
                  <c:v>1.1532049000842843</c:v>
                </c:pt>
                <c:pt idx="90">
                  <c:v>1.1706137033774049</c:v>
                </c:pt>
                <c:pt idx="91">
                  <c:v>1.1891252069255285</c:v>
                </c:pt>
                <c:pt idx="92">
                  <c:v>1.2047709362855199</c:v>
                </c:pt>
                <c:pt idx="93">
                  <c:v>1.2213098902969297</c:v>
                </c:pt>
                <c:pt idx="94">
                  <c:v>1.2368897937018617</c:v>
                </c:pt>
                <c:pt idx="95">
                  <c:v>1.2551277161431709</c:v>
                </c:pt>
                <c:pt idx="96">
                  <c:v>1.2709349128748582</c:v>
                </c:pt>
                <c:pt idx="97">
                  <c:v>1.2852871973693973</c:v>
                </c:pt>
                <c:pt idx="98">
                  <c:v>1.3013772923493447</c:v>
                </c:pt>
                <c:pt idx="99">
                  <c:v>1.3166830941994465</c:v>
                </c:pt>
                <c:pt idx="100">
                  <c:v>1.3322162058782843</c:v>
                </c:pt>
                <c:pt idx="101">
                  <c:v>1.3445494559097375</c:v>
                </c:pt>
                <c:pt idx="102">
                  <c:v>1.3593231299762074</c:v>
                </c:pt>
                <c:pt idx="103">
                  <c:v>1.373261506161682</c:v>
                </c:pt>
                <c:pt idx="104">
                  <c:v>1.386481129682074</c:v>
                </c:pt>
                <c:pt idx="105">
                  <c:v>1.3979747508409217</c:v>
                </c:pt>
                <c:pt idx="106">
                  <c:v>1.4103385009107303</c:v>
                </c:pt>
                <c:pt idx="107">
                  <c:v>1.4220971631317103</c:v>
                </c:pt>
                <c:pt idx="108">
                  <c:v>1.4335458305766198</c:v>
                </c:pt>
                <c:pt idx="109">
                  <c:v>1.4426992126301903</c:v>
                </c:pt>
                <c:pt idx="110">
                  <c:v>1.4534100827115839</c:v>
                </c:pt>
                <c:pt idx="111">
                  <c:v>1.4632208797747921</c:v>
                </c:pt>
                <c:pt idx="112">
                  <c:v>1.4724199966980716</c:v>
                </c:pt>
                <c:pt idx="113">
                  <c:v>1.4821873135445873</c:v>
                </c:pt>
                <c:pt idx="114">
                  <c:v>1.4923692082279107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1E-45BF-A5B9-996416368C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5574104"/>
        <c:axId val="745575416"/>
      </c:scatterChart>
      <c:valAx>
        <c:axId val="745574104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5575416"/>
        <c:crosses val="autoZero"/>
        <c:crossBetween val="midCat"/>
      </c:valAx>
      <c:valAx>
        <c:axId val="745575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 P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5574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912267327250072"/>
          <c:y val="0.36460941238098443"/>
          <c:w val="0.21414609918675695"/>
          <c:h val="0.159700710691391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Polytropic Index</a:t>
            </a:r>
            <a:r>
              <a:rPr lang="en-US" baseline="0"/>
              <a:t> (n) against Crank Angle @ 5000rpm</a:t>
            </a:r>
            <a:endParaRPr lang="en-US"/>
          </a:p>
        </c:rich>
      </c:tx>
      <c:layout>
        <c:manualLayout>
          <c:xMode val="edge"/>
          <c:yMode val="edge"/>
          <c:x val="0.15561789151356084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'5000'!$M$4</c:f>
              <c:strCache>
                <c:ptCount val="1"/>
                <c:pt idx="0">
                  <c:v>-52.57441635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'5000'!$M$4:$M$723</c:f>
              <c:numCache>
                <c:formatCode>General</c:formatCode>
                <c:ptCount val="720"/>
                <c:pt idx="0">
                  <c:v>-52.574416347368881</c:v>
                </c:pt>
                <c:pt idx="1">
                  <c:v>-14.600953912889153</c:v>
                </c:pt>
                <c:pt idx="2">
                  <c:v>-7.2318888580970233</c:v>
                </c:pt>
                <c:pt idx="3">
                  <c:v>-6.3555866446359417</c:v>
                </c:pt>
                <c:pt idx="4">
                  <c:v>-7.0024834922755703</c:v>
                </c:pt>
                <c:pt idx="5">
                  <c:v>-5.763311525760316</c:v>
                </c:pt>
                <c:pt idx="6">
                  <c:v>-4.1117891853339081</c:v>
                </c:pt>
                <c:pt idx="7">
                  <c:v>-2.9979151679921805</c:v>
                </c:pt>
                <c:pt idx="8">
                  <c:v>-2.0925440572824758</c:v>
                </c:pt>
                <c:pt idx="9">
                  <c:v>-0.67006600296123664</c:v>
                </c:pt>
                <c:pt idx="10">
                  <c:v>0</c:v>
                </c:pt>
                <c:pt idx="11">
                  <c:v>0.83545435434694226</c:v>
                </c:pt>
                <c:pt idx="12">
                  <c:v>0.7619371064413335</c:v>
                </c:pt>
                <c:pt idx="13">
                  <c:v>0.65038915357470106</c:v>
                </c:pt>
                <c:pt idx="14">
                  <c:v>6.7516465461862685E-2</c:v>
                </c:pt>
                <c:pt idx="15">
                  <c:v>-0.13037935619349977</c:v>
                </c:pt>
                <c:pt idx="16">
                  <c:v>-0.19024386021998255</c:v>
                </c:pt>
                <c:pt idx="17">
                  <c:v>0</c:v>
                </c:pt>
                <c:pt idx="18">
                  <c:v>5.986406860395356E-2</c:v>
                </c:pt>
                <c:pt idx="19">
                  <c:v>5.8535610226547408E-2</c:v>
                </c:pt>
                <c:pt idx="20">
                  <c:v>5.739412149497318E-2</c:v>
                </c:pt>
                <c:pt idx="21">
                  <c:v>0</c:v>
                </c:pt>
                <c:pt idx="22">
                  <c:v>5.5667898394544564E-2</c:v>
                </c:pt>
                <c:pt idx="23">
                  <c:v>0.32841303549988865</c:v>
                </c:pt>
                <c:pt idx="24">
                  <c:v>-0.10809848197222093</c:v>
                </c:pt>
                <c:pt idx="25">
                  <c:v>-0.43476866765050776</c:v>
                </c:pt>
                <c:pt idx="26">
                  <c:v>-0.82519662797469118</c:v>
                </c:pt>
                <c:pt idx="27">
                  <c:v>-0.78493276903183862</c:v>
                </c:pt>
                <c:pt idx="28">
                  <c:v>-0.3998611115036127</c:v>
                </c:pt>
                <c:pt idx="29">
                  <c:v>-0.28906255481902249</c:v>
                </c:pt>
                <c:pt idx="30">
                  <c:v>-0.40991220248235499</c:v>
                </c:pt>
                <c:pt idx="31">
                  <c:v>-0.47408822708823561</c:v>
                </c:pt>
                <c:pt idx="32">
                  <c:v>-0.24051526021324326</c:v>
                </c:pt>
                <c:pt idx="33">
                  <c:v>-0.42871682651246618</c:v>
                </c:pt>
                <c:pt idx="34">
                  <c:v>-0.43623710605914551</c:v>
                </c:pt>
                <c:pt idx="35">
                  <c:v>-0.38035719851187172</c:v>
                </c:pt>
                <c:pt idx="36">
                  <c:v>0.19250215715570956</c:v>
                </c:pt>
                <c:pt idx="37">
                  <c:v>0.63769178572891394</c:v>
                </c:pt>
                <c:pt idx="38">
                  <c:v>1.068334775559951</c:v>
                </c:pt>
                <c:pt idx="39">
                  <c:v>0.9863128388535809</c:v>
                </c:pt>
                <c:pt idx="40">
                  <c:v>-0.24557239398405997</c:v>
                </c:pt>
                <c:pt idx="41">
                  <c:v>-1.5957888216977447</c:v>
                </c:pt>
                <c:pt idx="42">
                  <c:v>0.58844789490532878</c:v>
                </c:pt>
                <c:pt idx="43">
                  <c:v>1.0370772653711038</c:v>
                </c:pt>
                <c:pt idx="44">
                  <c:v>0.4491634786621953</c:v>
                </c:pt>
                <c:pt idx="45">
                  <c:v>-0.38976036236665484</c:v>
                </c:pt>
                <c:pt idx="46">
                  <c:v>0.45878730637540027</c:v>
                </c:pt>
                <c:pt idx="47">
                  <c:v>-0.60049802053289103</c:v>
                </c:pt>
                <c:pt idx="48">
                  <c:v>-1.1712723154352958</c:v>
                </c:pt>
                <c:pt idx="49">
                  <c:v>-0.50043366793312782</c:v>
                </c:pt>
                <c:pt idx="50">
                  <c:v>1.0070350151742038</c:v>
                </c:pt>
                <c:pt idx="51">
                  <c:v>1.3481610480524933</c:v>
                </c:pt>
                <c:pt idx="52">
                  <c:v>-0.21246914843651796</c:v>
                </c:pt>
                <c:pt idx="53">
                  <c:v>-0.80263264942699375</c:v>
                </c:pt>
                <c:pt idx="54">
                  <c:v>0.44475797711704923</c:v>
                </c:pt>
                <c:pt idx="55">
                  <c:v>0.66805062685489613</c:v>
                </c:pt>
                <c:pt idx="56">
                  <c:v>-0.14965356603478219</c:v>
                </c:pt>
                <c:pt idx="57">
                  <c:v>-0.613908822182055</c:v>
                </c:pt>
                <c:pt idx="58">
                  <c:v>-1.8432884069543207</c:v>
                </c:pt>
                <c:pt idx="59">
                  <c:v>-2.4682647059077905</c:v>
                </c:pt>
                <c:pt idx="60">
                  <c:v>0</c:v>
                </c:pt>
                <c:pt idx="61">
                  <c:v>0.62731706668860354</c:v>
                </c:pt>
                <c:pt idx="62">
                  <c:v>1.0726844073639406</c:v>
                </c:pt>
                <c:pt idx="63">
                  <c:v>1.2438910527841589</c:v>
                </c:pt>
                <c:pt idx="64">
                  <c:v>1.3177576301664451</c:v>
                </c:pt>
                <c:pt idx="65">
                  <c:v>1.4775528701011154</c:v>
                </c:pt>
                <c:pt idx="66">
                  <c:v>2.3765396460836548</c:v>
                </c:pt>
                <c:pt idx="67">
                  <c:v>2.2286041103430496</c:v>
                </c:pt>
                <c:pt idx="68">
                  <c:v>1.6220969404309484</c:v>
                </c:pt>
                <c:pt idx="69">
                  <c:v>0.80335774475241517</c:v>
                </c:pt>
                <c:pt idx="70">
                  <c:v>0.40459838394976294</c:v>
                </c:pt>
                <c:pt idx="71">
                  <c:v>0</c:v>
                </c:pt>
                <c:pt idx="72">
                  <c:v>0.33235104673816762</c:v>
                </c:pt>
                <c:pt idx="73">
                  <c:v>0.2523577490137705</c:v>
                </c:pt>
                <c:pt idx="74">
                  <c:v>-0.77354986136838577</c:v>
                </c:pt>
                <c:pt idx="75">
                  <c:v>-1.6007529215805976</c:v>
                </c:pt>
                <c:pt idx="76">
                  <c:v>-1.7715575939272392</c:v>
                </c:pt>
                <c:pt idx="77">
                  <c:v>-0.77627531475861322</c:v>
                </c:pt>
                <c:pt idx="78">
                  <c:v>-9.9026036338495507E-2</c:v>
                </c:pt>
                <c:pt idx="79">
                  <c:v>0.60455309287219061</c:v>
                </c:pt>
                <c:pt idx="80">
                  <c:v>1.4105048809952618</c:v>
                </c:pt>
                <c:pt idx="81">
                  <c:v>1.1039110595209571</c:v>
                </c:pt>
                <c:pt idx="82">
                  <c:v>0.70738318330792149</c:v>
                </c:pt>
                <c:pt idx="83">
                  <c:v>0.50959905593279076</c:v>
                </c:pt>
                <c:pt idx="84">
                  <c:v>1.3302545827434695</c:v>
                </c:pt>
                <c:pt idx="85">
                  <c:v>1.226521228863789</c:v>
                </c:pt>
                <c:pt idx="86">
                  <c:v>1.3310689804084974</c:v>
                </c:pt>
                <c:pt idx="87">
                  <c:v>1.3325812701080637</c:v>
                </c:pt>
                <c:pt idx="88">
                  <c:v>0.9235824906117186</c:v>
                </c:pt>
                <c:pt idx="89">
                  <c:v>0.72413023772570129</c:v>
                </c:pt>
                <c:pt idx="90">
                  <c:v>0.10453143525841703</c:v>
                </c:pt>
                <c:pt idx="91">
                  <c:v>-0.42802121654396297</c:v>
                </c:pt>
                <c:pt idx="92">
                  <c:v>-0.65830666705065488</c:v>
                </c:pt>
                <c:pt idx="93">
                  <c:v>-0.67581637320624954</c:v>
                </c:pt>
                <c:pt idx="94">
                  <c:v>-0.11555993668514422</c:v>
                </c:pt>
                <c:pt idx="95">
                  <c:v>0.46814752793266662</c:v>
                </c:pt>
                <c:pt idx="96">
                  <c:v>0.47525254008471207</c:v>
                </c:pt>
                <c:pt idx="97">
                  <c:v>0.72263126678880552</c:v>
                </c:pt>
                <c:pt idx="98">
                  <c:v>0.9739745157572266</c:v>
                </c:pt>
                <c:pt idx="99">
                  <c:v>0</c:v>
                </c:pt>
                <c:pt idx="100">
                  <c:v>0.50130568098461725</c:v>
                </c:pt>
                <c:pt idx="101">
                  <c:v>1.0146110872422631</c:v>
                </c:pt>
                <c:pt idx="102">
                  <c:v>1.5320318881676849</c:v>
                </c:pt>
                <c:pt idx="103">
                  <c:v>1.2835813294533749</c:v>
                </c:pt>
                <c:pt idx="104">
                  <c:v>0.77732770223679504</c:v>
                </c:pt>
                <c:pt idx="105">
                  <c:v>1.0474344590368232</c:v>
                </c:pt>
                <c:pt idx="106">
                  <c:v>1.5870660764542113</c:v>
                </c:pt>
                <c:pt idx="107">
                  <c:v>1.8513861764674331</c:v>
                </c:pt>
                <c:pt idx="108">
                  <c:v>1.470218976367675</c:v>
                </c:pt>
                <c:pt idx="109">
                  <c:v>0.40390226420222675</c:v>
                </c:pt>
                <c:pt idx="110">
                  <c:v>0.68751953343429506</c:v>
                </c:pt>
                <c:pt idx="111">
                  <c:v>1.7962809762599072</c:v>
                </c:pt>
                <c:pt idx="112">
                  <c:v>1.5381112377627035</c:v>
                </c:pt>
                <c:pt idx="113">
                  <c:v>1.5476664646229625</c:v>
                </c:pt>
                <c:pt idx="114">
                  <c:v>2.2590481494850705</c:v>
                </c:pt>
                <c:pt idx="115">
                  <c:v>2.5595549132233373</c:v>
                </c:pt>
                <c:pt idx="116">
                  <c:v>1.7103204726433745</c:v>
                </c:pt>
                <c:pt idx="117">
                  <c:v>1.1536289719971591</c:v>
                </c:pt>
                <c:pt idx="118">
                  <c:v>1.8960592146798834</c:v>
                </c:pt>
                <c:pt idx="119">
                  <c:v>0.88618596177755371</c:v>
                </c:pt>
                <c:pt idx="120">
                  <c:v>0.45114540808230824</c:v>
                </c:pt>
                <c:pt idx="121">
                  <c:v>0</c:v>
                </c:pt>
                <c:pt idx="122">
                  <c:v>0.94014417986263921</c:v>
                </c:pt>
                <c:pt idx="123">
                  <c:v>0.15976020641735544</c:v>
                </c:pt>
                <c:pt idx="124">
                  <c:v>0.81498881695488734</c:v>
                </c:pt>
                <c:pt idx="125">
                  <c:v>1.6555522279182644</c:v>
                </c:pt>
                <c:pt idx="126">
                  <c:v>2.0110559335564844</c:v>
                </c:pt>
                <c:pt idx="127">
                  <c:v>1.8656893653387088</c:v>
                </c:pt>
                <c:pt idx="128">
                  <c:v>1.7187678497046566</c:v>
                </c:pt>
                <c:pt idx="129">
                  <c:v>1.9253601412482735</c:v>
                </c:pt>
                <c:pt idx="130">
                  <c:v>1.4146712936977637</c:v>
                </c:pt>
                <c:pt idx="131">
                  <c:v>-0.18145194690215907</c:v>
                </c:pt>
                <c:pt idx="132">
                  <c:v>-0.18617381607055281</c:v>
                </c:pt>
                <c:pt idx="133">
                  <c:v>0.76623321333657479</c:v>
                </c:pt>
                <c:pt idx="134">
                  <c:v>1.5546960559214864</c:v>
                </c:pt>
                <c:pt idx="135">
                  <c:v>2.7761527716643708</c:v>
                </c:pt>
                <c:pt idx="136">
                  <c:v>2.8114106375198089</c:v>
                </c:pt>
                <c:pt idx="137">
                  <c:v>1.4367631723325409</c:v>
                </c:pt>
                <c:pt idx="138">
                  <c:v>2.0798251087057884</c:v>
                </c:pt>
                <c:pt idx="139">
                  <c:v>2.1292480761555739</c:v>
                </c:pt>
                <c:pt idx="140">
                  <c:v>0.86985733059340131</c:v>
                </c:pt>
                <c:pt idx="141">
                  <c:v>0.2244685414416934</c:v>
                </c:pt>
                <c:pt idx="142">
                  <c:v>1.3814053200797862</c:v>
                </c:pt>
                <c:pt idx="143">
                  <c:v>2.8211980651897917</c:v>
                </c:pt>
                <c:pt idx="144">
                  <c:v>4.0636565245884935</c:v>
                </c:pt>
                <c:pt idx="145">
                  <c:v>4.1535214320628571</c:v>
                </c:pt>
                <c:pt idx="146">
                  <c:v>4.4675141173520867</c:v>
                </c:pt>
                <c:pt idx="147">
                  <c:v>3.0564256596427728</c:v>
                </c:pt>
                <c:pt idx="148">
                  <c:v>1.5551583373754714</c:v>
                </c:pt>
                <c:pt idx="149">
                  <c:v>0.26915051512766275</c:v>
                </c:pt>
                <c:pt idx="150">
                  <c:v>-0.56161806280326376</c:v>
                </c:pt>
                <c:pt idx="151">
                  <c:v>-1.7369303956903355</c:v>
                </c:pt>
                <c:pt idx="152">
                  <c:v>-1.5201666836401038</c:v>
                </c:pt>
                <c:pt idx="153">
                  <c:v>1.5917747090307206</c:v>
                </c:pt>
                <c:pt idx="154">
                  <c:v>1.3065973921730196</c:v>
                </c:pt>
                <c:pt idx="155">
                  <c:v>-0.6855610112635927</c:v>
                </c:pt>
                <c:pt idx="156">
                  <c:v>-1.4325118945260666</c:v>
                </c:pt>
                <c:pt idx="157">
                  <c:v>1.1334324648590826</c:v>
                </c:pt>
                <c:pt idx="158">
                  <c:v>0.39443480191240704</c:v>
                </c:pt>
                <c:pt idx="159">
                  <c:v>-2.8999882238014707</c:v>
                </c:pt>
                <c:pt idx="160">
                  <c:v>0</c:v>
                </c:pt>
                <c:pt idx="161">
                  <c:v>2.7460756764432546</c:v>
                </c:pt>
                <c:pt idx="162">
                  <c:v>-0.48803155832576522</c:v>
                </c:pt>
                <c:pt idx="163">
                  <c:v>0.52376906858862127</c:v>
                </c:pt>
                <c:pt idx="164">
                  <c:v>6.5410678140334211</c:v>
                </c:pt>
                <c:pt idx="165">
                  <c:v>7.5890485827818299</c:v>
                </c:pt>
                <c:pt idx="166">
                  <c:v>6.9250160435074486</c:v>
                </c:pt>
                <c:pt idx="167">
                  <c:v>11.182081594628464</c:v>
                </c:pt>
                <c:pt idx="168">
                  <c:v>19.954782932787086</c:v>
                </c:pt>
                <c:pt idx="169">
                  <c:v>18.263540141790873</c:v>
                </c:pt>
                <c:pt idx="170">
                  <c:v>14.336850126333269</c:v>
                </c:pt>
                <c:pt idx="171">
                  <c:v>13.520626273036287</c:v>
                </c:pt>
                <c:pt idx="172">
                  <c:v>14.442590495516743</c:v>
                </c:pt>
                <c:pt idx="173">
                  <c:v>1.1731398680889238</c:v>
                </c:pt>
                <c:pt idx="174">
                  <c:v>-2.8590799481846187</c:v>
                </c:pt>
                <c:pt idx="175">
                  <c:v>0</c:v>
                </c:pt>
                <c:pt idx="176">
                  <c:v>6.5791240106968933</c:v>
                </c:pt>
                <c:pt idx="177">
                  <c:v>-2.9891524356904715</c:v>
                </c:pt>
                <c:pt idx="178">
                  <c:v>32.825523368515803</c:v>
                </c:pt>
                <c:pt idx="179">
                  <c:v>54.490303113673086</c:v>
                </c:pt>
                <c:pt idx="180">
                  <c:v>-54.287811739612138</c:v>
                </c:pt>
                <c:pt idx="181">
                  <c:v>-32.436766809838865</c:v>
                </c:pt>
                <c:pt idx="182">
                  <c:v>-20.538769661626283</c:v>
                </c:pt>
                <c:pt idx="183">
                  <c:v>-6.4294337273604052</c:v>
                </c:pt>
                <c:pt idx="184">
                  <c:v>1.6900585287676277</c:v>
                </c:pt>
                <c:pt idx="185">
                  <c:v>2.7940054176288172</c:v>
                </c:pt>
                <c:pt idx="186">
                  <c:v>6.9014942650616824</c:v>
                </c:pt>
                <c:pt idx="187">
                  <c:v>6.0614464377926351</c:v>
                </c:pt>
                <c:pt idx="188">
                  <c:v>4.3829896900419358</c:v>
                </c:pt>
                <c:pt idx="189">
                  <c:v>4.8807684269986646</c:v>
                </c:pt>
                <c:pt idx="190">
                  <c:v>7.9968176868626459</c:v>
                </c:pt>
                <c:pt idx="191">
                  <c:v>6.7221437890006959</c:v>
                </c:pt>
                <c:pt idx="192">
                  <c:v>6.1389460495767159</c:v>
                </c:pt>
                <c:pt idx="193">
                  <c:v>5.2657035978252615</c:v>
                </c:pt>
                <c:pt idx="194">
                  <c:v>7.0425569844308304</c:v>
                </c:pt>
                <c:pt idx="195">
                  <c:v>10.652159738068248</c:v>
                </c:pt>
                <c:pt idx="196">
                  <c:v>8.3652053486781046</c:v>
                </c:pt>
                <c:pt idx="197">
                  <c:v>3.2404044717584464</c:v>
                </c:pt>
                <c:pt idx="198">
                  <c:v>-1.3017018302681636</c:v>
                </c:pt>
                <c:pt idx="199">
                  <c:v>-3.7387841607821084</c:v>
                </c:pt>
                <c:pt idx="200">
                  <c:v>-6.5791605640117279</c:v>
                </c:pt>
                <c:pt idx="201">
                  <c:v>-9.4436830222842936</c:v>
                </c:pt>
                <c:pt idx="202">
                  <c:v>-12.208680525497858</c:v>
                </c:pt>
                <c:pt idx="203">
                  <c:v>-11.577310392121964</c:v>
                </c:pt>
                <c:pt idx="204">
                  <c:v>-9.6577293413337415</c:v>
                </c:pt>
                <c:pt idx="205">
                  <c:v>-7.3638558322774115</c:v>
                </c:pt>
                <c:pt idx="206">
                  <c:v>-5.726288436096306</c:v>
                </c:pt>
                <c:pt idx="207">
                  <c:v>-5.6292490528387358</c:v>
                </c:pt>
                <c:pt idx="208">
                  <c:v>-4.3854337284665172</c:v>
                </c:pt>
                <c:pt idx="209">
                  <c:v>-2.8892490986162689</c:v>
                </c:pt>
                <c:pt idx="210">
                  <c:v>-1.9040292281455964</c:v>
                </c:pt>
                <c:pt idx="211">
                  <c:v>-1.8173398962322718</c:v>
                </c:pt>
                <c:pt idx="212">
                  <c:v>-1.9569291504250592</c:v>
                </c:pt>
                <c:pt idx="213">
                  <c:v>-1.3104919617599848</c:v>
                </c:pt>
                <c:pt idx="214">
                  <c:v>0.18115726073151669</c:v>
                </c:pt>
                <c:pt idx="215">
                  <c:v>0.69952884665951243</c:v>
                </c:pt>
                <c:pt idx="216">
                  <c:v>1.1927594749655495</c:v>
                </c:pt>
                <c:pt idx="217">
                  <c:v>0</c:v>
                </c:pt>
                <c:pt idx="218">
                  <c:v>-0.161173841004529</c:v>
                </c:pt>
                <c:pt idx="219">
                  <c:v>0</c:v>
                </c:pt>
                <c:pt idx="220">
                  <c:v>-0.60525327654089467</c:v>
                </c:pt>
                <c:pt idx="221">
                  <c:v>-0.58424408026136532</c:v>
                </c:pt>
                <c:pt idx="222">
                  <c:v>0.14286762879416057</c:v>
                </c:pt>
                <c:pt idx="223">
                  <c:v>0</c:v>
                </c:pt>
                <c:pt idx="224">
                  <c:v>1.2177324486363714</c:v>
                </c:pt>
                <c:pt idx="225">
                  <c:v>1.7180407300388354</c:v>
                </c:pt>
                <c:pt idx="226">
                  <c:v>1.0432961482922536</c:v>
                </c:pt>
                <c:pt idx="227">
                  <c:v>1.1455023732039202</c:v>
                </c:pt>
                <c:pt idx="228">
                  <c:v>-0.9936964800806255</c:v>
                </c:pt>
                <c:pt idx="229">
                  <c:v>-0.36059156538783815</c:v>
                </c:pt>
                <c:pt idx="230">
                  <c:v>-1.1736260512730772</c:v>
                </c:pt>
                <c:pt idx="231">
                  <c:v>-3.0423232457308811</c:v>
                </c:pt>
                <c:pt idx="232">
                  <c:v>1.5338566891888226</c:v>
                </c:pt>
                <c:pt idx="233">
                  <c:v>-3.8248958973465998</c:v>
                </c:pt>
                <c:pt idx="234">
                  <c:v>-1.2263456842852991</c:v>
                </c:pt>
                <c:pt idx="235">
                  <c:v>-1.6817898506367819</c:v>
                </c:pt>
                <c:pt idx="236">
                  <c:v>-4.1731776071534661</c:v>
                </c:pt>
                <c:pt idx="237">
                  <c:v>-3.6134882355365012</c:v>
                </c:pt>
                <c:pt idx="238">
                  <c:v>-1.1251313214617031</c:v>
                </c:pt>
                <c:pt idx="239">
                  <c:v>0</c:v>
                </c:pt>
                <c:pt idx="240">
                  <c:v>-2.7840537659039937</c:v>
                </c:pt>
                <c:pt idx="241">
                  <c:v>-1.5760531235915682</c:v>
                </c:pt>
                <c:pt idx="242">
                  <c:v>-0.45881233056155785</c:v>
                </c:pt>
                <c:pt idx="243">
                  <c:v>0</c:v>
                </c:pt>
                <c:pt idx="244">
                  <c:v>-1.3841845478410844</c:v>
                </c:pt>
                <c:pt idx="245">
                  <c:v>-1.1943666454390689</c:v>
                </c:pt>
                <c:pt idx="246">
                  <c:v>-2.4456994364330509</c:v>
                </c:pt>
                <c:pt idx="247">
                  <c:v>-3.3843083951301467</c:v>
                </c:pt>
                <c:pt idx="248">
                  <c:v>-2.9639305401644647</c:v>
                </c:pt>
                <c:pt idx="249">
                  <c:v>-1.6097426628011244</c:v>
                </c:pt>
                <c:pt idx="250">
                  <c:v>-0.51806462200467063</c:v>
                </c:pt>
                <c:pt idx="251">
                  <c:v>-0.22591195124454586</c:v>
                </c:pt>
                <c:pt idx="252">
                  <c:v>-1.2028753825123797</c:v>
                </c:pt>
                <c:pt idx="253">
                  <c:v>-1.7514436174981107</c:v>
                </c:pt>
                <c:pt idx="254">
                  <c:v>-1.88693365483083</c:v>
                </c:pt>
                <c:pt idx="255">
                  <c:v>-1.427399949556605</c:v>
                </c:pt>
                <c:pt idx="256">
                  <c:v>-0.57355575492273447</c:v>
                </c:pt>
                <c:pt idx="257">
                  <c:v>9.3512688039414621E-2</c:v>
                </c:pt>
                <c:pt idx="258">
                  <c:v>-0.36622333109724781</c:v>
                </c:pt>
                <c:pt idx="259">
                  <c:v>-0.75842737290360418</c:v>
                </c:pt>
                <c:pt idx="260">
                  <c:v>-1.2545701924083399</c:v>
                </c:pt>
                <c:pt idx="261">
                  <c:v>-1.6327095023042846</c:v>
                </c:pt>
                <c:pt idx="262">
                  <c:v>-1.8907689513557497</c:v>
                </c:pt>
                <c:pt idx="263">
                  <c:v>-1.6228923191018576</c:v>
                </c:pt>
                <c:pt idx="264">
                  <c:v>-1.4871865508012847</c:v>
                </c:pt>
                <c:pt idx="265">
                  <c:v>-1.4760273026663708</c:v>
                </c:pt>
                <c:pt idx="266">
                  <c:v>-1.5236729207148028</c:v>
                </c:pt>
                <c:pt idx="267">
                  <c:v>-1.6675069133233928</c:v>
                </c:pt>
                <c:pt idx="268">
                  <c:v>-1.7946211132373777</c:v>
                </c:pt>
                <c:pt idx="269">
                  <c:v>-1.9299904404747343</c:v>
                </c:pt>
                <c:pt idx="270">
                  <c:v>-1.8537221196611939</c:v>
                </c:pt>
                <c:pt idx="271">
                  <c:v>-1.6645213878356813</c:v>
                </c:pt>
                <c:pt idx="272">
                  <c:v>-1.2791281876126521</c:v>
                </c:pt>
                <c:pt idx="273">
                  <c:v>-1.1291712649414984</c:v>
                </c:pt>
                <c:pt idx="274">
                  <c:v>-0.93919271567318163</c:v>
                </c:pt>
                <c:pt idx="275">
                  <c:v>-1.0091612569127069</c:v>
                </c:pt>
                <c:pt idx="276">
                  <c:v>-1.1433876525534106</c:v>
                </c:pt>
                <c:pt idx="277">
                  <c:v>-1.4241865639583779</c:v>
                </c:pt>
                <c:pt idx="278">
                  <c:v>-1.5189835704544181</c:v>
                </c:pt>
                <c:pt idx="279">
                  <c:v>-1.3785744303633543</c:v>
                </c:pt>
                <c:pt idx="280">
                  <c:v>-1.2482962075347466</c:v>
                </c:pt>
                <c:pt idx="281">
                  <c:v>-1.062307201873852</c:v>
                </c:pt>
                <c:pt idx="282">
                  <c:v>-1.0687350243951959</c:v>
                </c:pt>
                <c:pt idx="283">
                  <c:v>-1.140224593015478</c:v>
                </c:pt>
                <c:pt idx="284">
                  <c:v>-1.3079614486502917</c:v>
                </c:pt>
                <c:pt idx="285">
                  <c:v>-1.3462488743452965</c:v>
                </c:pt>
                <c:pt idx="286">
                  <c:v>-1.3585022753724871</c:v>
                </c:pt>
                <c:pt idx="287">
                  <c:v>-1.3199036242810787</c:v>
                </c:pt>
                <c:pt idx="288">
                  <c:v>-1.2523272724898205</c:v>
                </c:pt>
                <c:pt idx="289">
                  <c:v>-1.1631247514021659</c:v>
                </c:pt>
                <c:pt idx="290">
                  <c:v>-1.2840799971248822</c:v>
                </c:pt>
                <c:pt idx="291">
                  <c:v>-1.503262974154167</c:v>
                </c:pt>
                <c:pt idx="292">
                  <c:v>-1.4092966335392914</c:v>
                </c:pt>
                <c:pt idx="293">
                  <c:v>-1.1313674769200759</c:v>
                </c:pt>
                <c:pt idx="294">
                  <c:v>-1.0563987690231458</c:v>
                </c:pt>
                <c:pt idx="295">
                  <c:v>-1.2768713631021178</c:v>
                </c:pt>
                <c:pt idx="296">
                  <c:v>-1.4967153832934195</c:v>
                </c:pt>
                <c:pt idx="297">
                  <c:v>-1.4885147363077538</c:v>
                </c:pt>
                <c:pt idx="298">
                  <c:v>-1.1963134613170963</c:v>
                </c:pt>
                <c:pt idx="299">
                  <c:v>-1.0543360277130958</c:v>
                </c:pt>
                <c:pt idx="300">
                  <c:v>-1.178939506253375</c:v>
                </c:pt>
                <c:pt idx="301">
                  <c:v>-1.4485368227295072</c:v>
                </c:pt>
                <c:pt idx="302">
                  <c:v>-1.4721894473614732</c:v>
                </c:pt>
                <c:pt idx="303">
                  <c:v>-1.2437604747813189</c:v>
                </c:pt>
                <c:pt idx="304">
                  <c:v>-1.1471545095207734</c:v>
                </c:pt>
                <c:pt idx="305">
                  <c:v>-1.378267746753951</c:v>
                </c:pt>
                <c:pt idx="306">
                  <c:v>-1.5832863072693866</c:v>
                </c:pt>
                <c:pt idx="307">
                  <c:v>-1.3747039943632291</c:v>
                </c:pt>
                <c:pt idx="308">
                  <c:v>-1.251991891575305</c:v>
                </c:pt>
                <c:pt idx="309">
                  <c:v>-1.2626596711694793</c:v>
                </c:pt>
                <c:pt idx="310">
                  <c:v>-1.3185720908401015</c:v>
                </c:pt>
                <c:pt idx="311">
                  <c:v>-1.2345952680916552</c:v>
                </c:pt>
                <c:pt idx="312">
                  <c:v>-1.2487329878377633</c:v>
                </c:pt>
                <c:pt idx="313">
                  <c:v>-1.1604830974558837</c:v>
                </c:pt>
                <c:pt idx="314">
                  <c:v>-1.168417287065366</c:v>
                </c:pt>
                <c:pt idx="315">
                  <c:v>-1.3164591307447331</c:v>
                </c:pt>
                <c:pt idx="316">
                  <c:v>-1.3951130588504568</c:v>
                </c:pt>
                <c:pt idx="317">
                  <c:v>-1.1095680002074797</c:v>
                </c:pt>
                <c:pt idx="318">
                  <c:v>-1.2789616076560482</c:v>
                </c:pt>
                <c:pt idx="319">
                  <c:v>-1.5869167531796549</c:v>
                </c:pt>
                <c:pt idx="320">
                  <c:v>-1.3223132320705373</c:v>
                </c:pt>
                <c:pt idx="321">
                  <c:v>-1.2727341188047869</c:v>
                </c:pt>
                <c:pt idx="322">
                  <c:v>-1.3053918789153993</c:v>
                </c:pt>
                <c:pt idx="323">
                  <c:v>-1.2131049491667689</c:v>
                </c:pt>
                <c:pt idx="324">
                  <c:v>-1.5255711738620961</c:v>
                </c:pt>
                <c:pt idx="325">
                  <c:v>-1.1662418752010122</c:v>
                </c:pt>
                <c:pt idx="326">
                  <c:v>-1.0807856323529881</c:v>
                </c:pt>
                <c:pt idx="327">
                  <c:v>-1.4050573720195341</c:v>
                </c:pt>
                <c:pt idx="328">
                  <c:v>-1.234657433500751</c:v>
                </c:pt>
                <c:pt idx="329">
                  <c:v>-1.3756010499235478</c:v>
                </c:pt>
                <c:pt idx="330">
                  <c:v>-1.0789940512895344</c:v>
                </c:pt>
                <c:pt idx="331">
                  <c:v>-1.3406563265250426</c:v>
                </c:pt>
                <c:pt idx="332">
                  <c:v>-1.424256128581062</c:v>
                </c:pt>
                <c:pt idx="333">
                  <c:v>-1.209877796092063</c:v>
                </c:pt>
                <c:pt idx="334">
                  <c:v>-1.2872899460246583</c:v>
                </c:pt>
                <c:pt idx="335">
                  <c:v>-1.215730245895186</c:v>
                </c:pt>
                <c:pt idx="336">
                  <c:v>-1.4366033397147797</c:v>
                </c:pt>
                <c:pt idx="337">
                  <c:v>-1.2592629110006075</c:v>
                </c:pt>
                <c:pt idx="338">
                  <c:v>-1.1587077450065895</c:v>
                </c:pt>
                <c:pt idx="339">
                  <c:v>-1.3194210271988722</c:v>
                </c:pt>
                <c:pt idx="340">
                  <c:v>-1.2780067331984679</c:v>
                </c:pt>
                <c:pt idx="341">
                  <c:v>-1.324280526123218</c:v>
                </c:pt>
                <c:pt idx="342">
                  <c:v>-1.0850096373166183</c:v>
                </c:pt>
                <c:pt idx="343">
                  <c:v>-1.3363925904306562</c:v>
                </c:pt>
                <c:pt idx="344">
                  <c:v>-1.3013577935870471</c:v>
                </c:pt>
                <c:pt idx="345">
                  <c:v>-1.2793333954308961</c:v>
                </c:pt>
                <c:pt idx="346">
                  <c:v>-1.1809530204079641</c:v>
                </c:pt>
                <c:pt idx="347">
                  <c:v>-1.3187996372054465</c:v>
                </c:pt>
                <c:pt idx="348">
                  <c:v>-1.3526560951301612</c:v>
                </c:pt>
                <c:pt idx="349">
                  <c:v>-1.4019420665690425</c:v>
                </c:pt>
                <c:pt idx="350">
                  <c:v>-1.2034340247522652</c:v>
                </c:pt>
                <c:pt idx="351">
                  <c:v>-1.5738958157652465</c:v>
                </c:pt>
                <c:pt idx="352">
                  <c:v>-1.5887531386118519</c:v>
                </c:pt>
                <c:pt idx="353">
                  <c:v>-1.7005402353992907</c:v>
                </c:pt>
                <c:pt idx="354">
                  <c:v>-2.1169240747536819</c:v>
                </c:pt>
                <c:pt idx="355">
                  <c:v>-2.6101567041697038</c:v>
                </c:pt>
                <c:pt idx="356">
                  <c:v>-3.6653267754311685</c:v>
                </c:pt>
                <c:pt idx="357">
                  <c:v>-5.5610677634421748</c:v>
                </c:pt>
                <c:pt idx="358">
                  <c:v>-10.252198273846057</c:v>
                </c:pt>
                <c:pt idx="359">
                  <c:v>-33.56224465275848</c:v>
                </c:pt>
                <c:pt idx="360">
                  <c:v>37.655803103741938</c:v>
                </c:pt>
                <c:pt idx="361">
                  <c:v>14.306674781947315</c:v>
                </c:pt>
                <c:pt idx="362">
                  <c:v>9.0658902789572853</c:v>
                </c:pt>
                <c:pt idx="363">
                  <c:v>7.0536418658538231</c:v>
                </c:pt>
                <c:pt idx="364">
                  <c:v>5.5795757262602992</c:v>
                </c:pt>
                <c:pt idx="365">
                  <c:v>4.6904685540824609</c:v>
                </c:pt>
                <c:pt idx="366">
                  <c:v>3.9103139275727301</c:v>
                </c:pt>
                <c:pt idx="367">
                  <c:v>3.3578966368011551</c:v>
                </c:pt>
                <c:pt idx="368">
                  <c:v>2.8672199295347118</c:v>
                </c:pt>
                <c:pt idx="369">
                  <c:v>2.3983490860420038</c:v>
                </c:pt>
                <c:pt idx="370">
                  <c:v>2.0440033134072664</c:v>
                </c:pt>
                <c:pt idx="371">
                  <c:v>1.714150690189129</c:v>
                </c:pt>
                <c:pt idx="372">
                  <c:v>1.3798865268857003</c:v>
                </c:pt>
                <c:pt idx="373">
                  <c:v>1.1087286052474092</c:v>
                </c:pt>
                <c:pt idx="374">
                  <c:v>0.81949033702565155</c:v>
                </c:pt>
                <c:pt idx="375">
                  <c:v>0.58580981198225268</c:v>
                </c:pt>
                <c:pt idx="376">
                  <c:v>0.36071026697249892</c:v>
                </c:pt>
                <c:pt idx="377">
                  <c:v>0.17072697033898715</c:v>
                </c:pt>
                <c:pt idx="378">
                  <c:v>1.6844638149470903E-3</c:v>
                </c:pt>
                <c:pt idx="379">
                  <c:v>-0.16810947644811589</c:v>
                </c:pt>
                <c:pt idx="380">
                  <c:v>-0.30075910685828955</c:v>
                </c:pt>
                <c:pt idx="381">
                  <c:v>-0.44399048916636985</c:v>
                </c:pt>
                <c:pt idx="382">
                  <c:v>-0.54639334816555418</c:v>
                </c:pt>
                <c:pt idx="383">
                  <c:v>-0.6512950854983417</c:v>
                </c:pt>
                <c:pt idx="384">
                  <c:v>-0.73350922660465612</c:v>
                </c:pt>
                <c:pt idx="385">
                  <c:v>-0.83271769817079233</c:v>
                </c:pt>
                <c:pt idx="386">
                  <c:v>-0.87787430160624025</c:v>
                </c:pt>
                <c:pt idx="387">
                  <c:v>-0.9516269778977402</c:v>
                </c:pt>
                <c:pt idx="388">
                  <c:v>-0.98595749761237272</c:v>
                </c:pt>
                <c:pt idx="389">
                  <c:v>-1.0544266883774822</c:v>
                </c:pt>
                <c:pt idx="390">
                  <c:v>-1.0624238111650735</c:v>
                </c:pt>
                <c:pt idx="391">
                  <c:v>-1.1113527333636219</c:v>
                </c:pt>
                <c:pt idx="392">
                  <c:v>-1.1102917193808306</c:v>
                </c:pt>
                <c:pt idx="393">
                  <c:v>-1.1616461042797908</c:v>
                </c:pt>
                <c:pt idx="394">
                  <c:v>-1.1649189270394704</c:v>
                </c:pt>
                <c:pt idx="395">
                  <c:v>-1.1972185310509991</c:v>
                </c:pt>
                <c:pt idx="396">
                  <c:v>-1.1957346648641662</c:v>
                </c:pt>
                <c:pt idx="397">
                  <c:v>-1.2110447321415743</c:v>
                </c:pt>
                <c:pt idx="398">
                  <c:v>-1.2172600021718012</c:v>
                </c:pt>
                <c:pt idx="399">
                  <c:v>-1.2308338183213354</c:v>
                </c:pt>
                <c:pt idx="400">
                  <c:v>-1.2358820600716875</c:v>
                </c:pt>
                <c:pt idx="401">
                  <c:v>-1.2459946336268359</c:v>
                </c:pt>
                <c:pt idx="402">
                  <c:v>-1.2622723996091803</c:v>
                </c:pt>
                <c:pt idx="403">
                  <c:v>-1.2649452541780284</c:v>
                </c:pt>
                <c:pt idx="404">
                  <c:v>-1.2953919700999847</c:v>
                </c:pt>
                <c:pt idx="405">
                  <c:v>-1.2875890982071538</c:v>
                </c:pt>
                <c:pt idx="406">
                  <c:v>-1.3134826897764849</c:v>
                </c:pt>
                <c:pt idx="407">
                  <c:v>-1.2786650521653287</c:v>
                </c:pt>
                <c:pt idx="408">
                  <c:v>-1.3105678086472379</c:v>
                </c:pt>
                <c:pt idx="409">
                  <c:v>-1.2758231669619537</c:v>
                </c:pt>
                <c:pt idx="410">
                  <c:v>-1.2906837488061047</c:v>
                </c:pt>
                <c:pt idx="411">
                  <c:v>-1.2639391965319844</c:v>
                </c:pt>
                <c:pt idx="412">
                  <c:v>-1.263586681821333</c:v>
                </c:pt>
                <c:pt idx="413">
                  <c:v>-1.2551838204414463</c:v>
                </c:pt>
                <c:pt idx="414">
                  <c:v>-1.2452797489201162</c:v>
                </c:pt>
                <c:pt idx="415">
                  <c:v>-1.2544736453659817</c:v>
                </c:pt>
                <c:pt idx="416">
                  <c:v>-1.2493044655464856</c:v>
                </c:pt>
                <c:pt idx="417">
                  <c:v>-1.2947228006187408</c:v>
                </c:pt>
                <c:pt idx="418">
                  <c:v>-1.2688245926437007</c:v>
                </c:pt>
                <c:pt idx="419">
                  <c:v>-1.2971443801136875</c:v>
                </c:pt>
                <c:pt idx="420">
                  <c:v>-1.3197658798153022</c:v>
                </c:pt>
                <c:pt idx="421">
                  <c:v>-1.3338827198402978</c:v>
                </c:pt>
                <c:pt idx="422">
                  <c:v>-1.3407784806615408</c:v>
                </c:pt>
                <c:pt idx="423">
                  <c:v>-1.3321645764353902</c:v>
                </c:pt>
                <c:pt idx="424">
                  <c:v>-1.3349031732607686</c:v>
                </c:pt>
                <c:pt idx="425">
                  <c:v>-1.3233880290750311</c:v>
                </c:pt>
                <c:pt idx="426">
                  <c:v>-1.3312618453820042</c:v>
                </c:pt>
                <c:pt idx="427">
                  <c:v>-1.3536273925218989</c:v>
                </c:pt>
                <c:pt idx="428">
                  <c:v>-1.3346288835082769</c:v>
                </c:pt>
                <c:pt idx="429">
                  <c:v>-1.3270013928259998</c:v>
                </c:pt>
                <c:pt idx="430">
                  <c:v>-1.3341066798081234</c:v>
                </c:pt>
                <c:pt idx="431">
                  <c:v>-1.3385763478199517</c:v>
                </c:pt>
                <c:pt idx="432">
                  <c:v>-1.3441460648163017</c:v>
                </c:pt>
                <c:pt idx="433">
                  <c:v>-1.3302825019577769</c:v>
                </c:pt>
                <c:pt idx="434">
                  <c:v>-1.3159757387256052</c:v>
                </c:pt>
                <c:pt idx="435">
                  <c:v>-1.3204178861641933</c:v>
                </c:pt>
                <c:pt idx="436">
                  <c:v>-1.3299754591496813</c:v>
                </c:pt>
                <c:pt idx="437">
                  <c:v>-1.3371988493288627</c:v>
                </c:pt>
                <c:pt idx="438">
                  <c:v>-1.2943194040694534</c:v>
                </c:pt>
                <c:pt idx="439">
                  <c:v>-1.3027504983451765</c:v>
                </c:pt>
                <c:pt idx="440">
                  <c:v>-1.3395882750213299</c:v>
                </c:pt>
                <c:pt idx="441">
                  <c:v>-1.3436077242464128</c:v>
                </c:pt>
                <c:pt idx="442">
                  <c:v>-1.3412055098496025</c:v>
                </c:pt>
                <c:pt idx="443">
                  <c:v>-1.380302642704162</c:v>
                </c:pt>
                <c:pt idx="444">
                  <c:v>-1.3951269276122391</c:v>
                </c:pt>
                <c:pt idx="445">
                  <c:v>-1.388895899520302</c:v>
                </c:pt>
                <c:pt idx="446">
                  <c:v>-1.3559502099828677</c:v>
                </c:pt>
                <c:pt idx="447">
                  <c:v>-1.2956070199538077</c:v>
                </c:pt>
                <c:pt idx="448">
                  <c:v>-1.2672590723027142</c:v>
                </c:pt>
                <c:pt idx="449">
                  <c:v>-1.2000960465937387</c:v>
                </c:pt>
                <c:pt idx="450">
                  <c:v>-1.2308367220359191</c:v>
                </c:pt>
                <c:pt idx="451">
                  <c:v>-1.3343542736059442</c:v>
                </c:pt>
                <c:pt idx="452">
                  <c:v>-1.3737680009210191</c:v>
                </c:pt>
                <c:pt idx="453">
                  <c:v>-1.3621141532425578</c:v>
                </c:pt>
                <c:pt idx="454">
                  <c:v>-1.3870882066537369</c:v>
                </c:pt>
                <c:pt idx="455">
                  <c:v>-1.4219774209434048</c:v>
                </c:pt>
                <c:pt idx="456">
                  <c:v>-1.4953702876481836</c:v>
                </c:pt>
                <c:pt idx="457">
                  <c:v>-1.4022868936256478</c:v>
                </c:pt>
                <c:pt idx="458">
                  <c:v>-1.2254676686868633</c:v>
                </c:pt>
                <c:pt idx="459">
                  <c:v>-1.0819986378699076</c:v>
                </c:pt>
                <c:pt idx="460">
                  <c:v>-1.160967156957164</c:v>
                </c:pt>
                <c:pt idx="461">
                  <c:v>-1.2331504642780511</c:v>
                </c:pt>
                <c:pt idx="462">
                  <c:v>-1.227004252968886</c:v>
                </c:pt>
                <c:pt idx="463">
                  <c:v>-1.2428724653818763</c:v>
                </c:pt>
                <c:pt idx="464">
                  <c:v>-1.3209244780916622</c:v>
                </c:pt>
                <c:pt idx="465">
                  <c:v>-1.4292943245631153</c:v>
                </c:pt>
                <c:pt idx="466">
                  <c:v>-1.4957697981973117</c:v>
                </c:pt>
                <c:pt idx="467">
                  <c:v>-1.4998963500549931</c:v>
                </c:pt>
                <c:pt idx="468">
                  <c:v>-1.5608164069542878</c:v>
                </c:pt>
                <c:pt idx="469">
                  <c:v>-1.5190426426162607</c:v>
                </c:pt>
                <c:pt idx="470">
                  <c:v>-1.5338206913044263</c:v>
                </c:pt>
                <c:pt idx="471">
                  <c:v>-1.5151837633859608</c:v>
                </c:pt>
                <c:pt idx="472">
                  <c:v>-1.4927541667086148</c:v>
                </c:pt>
                <c:pt idx="473">
                  <c:v>-1.4211215738936052</c:v>
                </c:pt>
                <c:pt idx="474">
                  <c:v>-1.3423635403387677</c:v>
                </c:pt>
                <c:pt idx="475">
                  <c:v>-1.4655844297590548</c:v>
                </c:pt>
                <c:pt idx="476">
                  <c:v>-1.416893532394834</c:v>
                </c:pt>
                <c:pt idx="477">
                  <c:v>-1.3681780020315351</c:v>
                </c:pt>
                <c:pt idx="478">
                  <c:v>-1.3538658308252569</c:v>
                </c:pt>
                <c:pt idx="479">
                  <c:v>-1.3780696295753869</c:v>
                </c:pt>
                <c:pt idx="480">
                  <c:v>-1.4024358006675417</c:v>
                </c:pt>
                <c:pt idx="481">
                  <c:v>-1.4212714931206758</c:v>
                </c:pt>
                <c:pt idx="482">
                  <c:v>-1.5656831168306433</c:v>
                </c:pt>
                <c:pt idx="483">
                  <c:v>-1.6426944622154311</c:v>
                </c:pt>
                <c:pt idx="484">
                  <c:v>-1.4311368728728615</c:v>
                </c:pt>
                <c:pt idx="485">
                  <c:v>-1.3777098004663919</c:v>
                </c:pt>
                <c:pt idx="486">
                  <c:v>-1.4226123864420566</c:v>
                </c:pt>
                <c:pt idx="487">
                  <c:v>-1.6841179045232788</c:v>
                </c:pt>
                <c:pt idx="488">
                  <c:v>-1.853301774493219</c:v>
                </c:pt>
                <c:pt idx="489">
                  <c:v>-2.0145804841196342</c:v>
                </c:pt>
                <c:pt idx="490">
                  <c:v>-2.0182533655833406</c:v>
                </c:pt>
                <c:pt idx="491">
                  <c:v>-2.0393247419306419</c:v>
                </c:pt>
                <c:pt idx="492">
                  <c:v>-2.2100993971959069</c:v>
                </c:pt>
                <c:pt idx="493">
                  <c:v>-2.2704006569155735</c:v>
                </c:pt>
                <c:pt idx="494">
                  <c:v>-2.2744658106842941</c:v>
                </c:pt>
                <c:pt idx="495">
                  <c:v>-2.1916510147976536</c:v>
                </c:pt>
                <c:pt idx="496">
                  <c:v>-2.2358015922647989</c:v>
                </c:pt>
                <c:pt idx="497">
                  <c:v>-2.4105800938687301</c:v>
                </c:pt>
                <c:pt idx="498">
                  <c:v>-2.5701564798452314</c:v>
                </c:pt>
                <c:pt idx="499">
                  <c:v>-2.4754329588409139</c:v>
                </c:pt>
                <c:pt idx="500">
                  <c:v>-2.4843313523561363</c:v>
                </c:pt>
                <c:pt idx="501">
                  <c:v>-2.5057047074398908</c:v>
                </c:pt>
                <c:pt idx="502">
                  <c:v>-2.79523394684584</c:v>
                </c:pt>
                <c:pt idx="503">
                  <c:v>-2.8601155923801667</c:v>
                </c:pt>
                <c:pt idx="504">
                  <c:v>-2.7721532212700439</c:v>
                </c:pt>
                <c:pt idx="505">
                  <c:v>-3.1769054773199583</c:v>
                </c:pt>
                <c:pt idx="506">
                  <c:v>-3.4840149019743949</c:v>
                </c:pt>
                <c:pt idx="507">
                  <c:v>-3.7850848059415436</c:v>
                </c:pt>
                <c:pt idx="508">
                  <c:v>-4.3641822628381108</c:v>
                </c:pt>
                <c:pt idx="509">
                  <c:v>-5.0691075012149494</c:v>
                </c:pt>
                <c:pt idx="510">
                  <c:v>-5.0941294938544797</c:v>
                </c:pt>
                <c:pt idx="511">
                  <c:v>-5.5323915091560654</c:v>
                </c:pt>
                <c:pt idx="512">
                  <c:v>-5.7244582841830702</c:v>
                </c:pt>
                <c:pt idx="513">
                  <c:v>-5.6006109626899336</c:v>
                </c:pt>
                <c:pt idx="514">
                  <c:v>-5.7705719103885205</c:v>
                </c:pt>
                <c:pt idx="515">
                  <c:v>-6.7914171546604445</c:v>
                </c:pt>
                <c:pt idx="516">
                  <c:v>-6.9078428419960414</c:v>
                </c:pt>
                <c:pt idx="517">
                  <c:v>-7.0945357536565092</c:v>
                </c:pt>
                <c:pt idx="518">
                  <c:v>-8.2008152873062929</c:v>
                </c:pt>
                <c:pt idx="519">
                  <c:v>-10.277609018974459</c:v>
                </c:pt>
                <c:pt idx="520">
                  <c:v>-11.409739264595235</c:v>
                </c:pt>
                <c:pt idx="521">
                  <c:v>-11.99078486156508</c:v>
                </c:pt>
                <c:pt idx="522">
                  <c:v>-13.402836547239669</c:v>
                </c:pt>
                <c:pt idx="523">
                  <c:v>-15.546669846334462</c:v>
                </c:pt>
                <c:pt idx="524">
                  <c:v>-15.632761151900294</c:v>
                </c:pt>
                <c:pt idx="525">
                  <c:v>-15.973885581573457</c:v>
                </c:pt>
                <c:pt idx="526">
                  <c:v>-14.989044778703743</c:v>
                </c:pt>
                <c:pt idx="527">
                  <c:v>-14.529191926119617</c:v>
                </c:pt>
                <c:pt idx="528">
                  <c:v>-14.496429114489279</c:v>
                </c:pt>
                <c:pt idx="529">
                  <c:v>-16.353385589681221</c:v>
                </c:pt>
                <c:pt idx="530">
                  <c:v>-22.716573059246898</c:v>
                </c:pt>
                <c:pt idx="531">
                  <c:v>-26.942870850625301</c:v>
                </c:pt>
                <c:pt idx="532">
                  <c:v>-33.214952450897364</c:v>
                </c:pt>
                <c:pt idx="533">
                  <c:v>-35.35310820906988</c:v>
                </c:pt>
                <c:pt idx="534">
                  <c:v>-40.879651290350608</c:v>
                </c:pt>
                <c:pt idx="535">
                  <c:v>-42.739956751099704</c:v>
                </c:pt>
                <c:pt idx="536">
                  <c:v>-49.111036443277648</c:v>
                </c:pt>
                <c:pt idx="537">
                  <c:v>-69.538173930006408</c:v>
                </c:pt>
                <c:pt idx="538">
                  <c:v>-116.69518600165672</c:v>
                </c:pt>
                <c:pt idx="539">
                  <c:v>-231.89111217469201</c:v>
                </c:pt>
                <c:pt idx="540">
                  <c:v>197.88947400232334</c:v>
                </c:pt>
                <c:pt idx="541">
                  <c:v>105.75384301512099</c:v>
                </c:pt>
                <c:pt idx="542">
                  <c:v>61.544417515525083</c:v>
                </c:pt>
                <c:pt idx="543">
                  <c:v>51.465520742298729</c:v>
                </c:pt>
                <c:pt idx="544">
                  <c:v>43.15808770042787</c:v>
                </c:pt>
                <c:pt idx="545">
                  <c:v>39.373192459073138</c:v>
                </c:pt>
                <c:pt idx="546">
                  <c:v>35.574533498079717</c:v>
                </c:pt>
                <c:pt idx="547">
                  <c:v>31.831339351064646</c:v>
                </c:pt>
                <c:pt idx="548">
                  <c:v>28.164487063695635</c:v>
                </c:pt>
                <c:pt idx="549">
                  <c:v>24.257963247356486</c:v>
                </c:pt>
                <c:pt idx="550">
                  <c:v>19.413473656769781</c:v>
                </c:pt>
                <c:pt idx="551">
                  <c:v>18.173704361189355</c:v>
                </c:pt>
                <c:pt idx="552">
                  <c:v>18.705574183985089</c:v>
                </c:pt>
                <c:pt idx="553">
                  <c:v>19.5876132661055</c:v>
                </c:pt>
                <c:pt idx="554">
                  <c:v>18.804199213860478</c:v>
                </c:pt>
                <c:pt idx="555">
                  <c:v>18.513594341629435</c:v>
                </c:pt>
                <c:pt idx="556">
                  <c:v>16.271048712274773</c:v>
                </c:pt>
                <c:pt idx="557">
                  <c:v>13.717087235665279</c:v>
                </c:pt>
                <c:pt idx="558">
                  <c:v>11.083292488413756</c:v>
                </c:pt>
                <c:pt idx="559">
                  <c:v>7.7115443485504755</c:v>
                </c:pt>
                <c:pt idx="560">
                  <c:v>5.9956041003398557</c:v>
                </c:pt>
                <c:pt idx="561">
                  <c:v>3.6788134824142347</c:v>
                </c:pt>
                <c:pt idx="562">
                  <c:v>1.5161756291108299</c:v>
                </c:pt>
                <c:pt idx="563">
                  <c:v>1.6836406992404336</c:v>
                </c:pt>
                <c:pt idx="564">
                  <c:v>0.46278298690959446</c:v>
                </c:pt>
                <c:pt idx="565">
                  <c:v>-0.66075810260210799</c:v>
                </c:pt>
                <c:pt idx="566">
                  <c:v>0.21371984904842664</c:v>
                </c:pt>
                <c:pt idx="567">
                  <c:v>1.022277581452024</c:v>
                </c:pt>
                <c:pt idx="568">
                  <c:v>-1.3683090912687168</c:v>
                </c:pt>
                <c:pt idx="569">
                  <c:v>-0.94802065813571279</c:v>
                </c:pt>
                <c:pt idx="570">
                  <c:v>0.54511603670555375</c:v>
                </c:pt>
                <c:pt idx="571">
                  <c:v>2.1025778036609668</c:v>
                </c:pt>
                <c:pt idx="572">
                  <c:v>3.1022288194169634</c:v>
                </c:pt>
                <c:pt idx="573">
                  <c:v>5.7229416005227662</c:v>
                </c:pt>
                <c:pt idx="574">
                  <c:v>6.6723659273347842</c:v>
                </c:pt>
                <c:pt idx="575">
                  <c:v>6.9221114830909256</c:v>
                </c:pt>
                <c:pt idx="576">
                  <c:v>6.8979772831893058</c:v>
                </c:pt>
                <c:pt idx="577">
                  <c:v>6.3845820656690826</c:v>
                </c:pt>
                <c:pt idx="578">
                  <c:v>6.1999695201811909</c:v>
                </c:pt>
                <c:pt idx="579">
                  <c:v>6.1475430652517007</c:v>
                </c:pt>
                <c:pt idx="580">
                  <c:v>4.020589634530694</c:v>
                </c:pt>
                <c:pt idx="581">
                  <c:v>2.8440576578975731</c:v>
                </c:pt>
                <c:pt idx="582">
                  <c:v>2.0332951576120308</c:v>
                </c:pt>
                <c:pt idx="583">
                  <c:v>1.6811157581416931</c:v>
                </c:pt>
                <c:pt idx="584">
                  <c:v>1.8018972266182653</c:v>
                </c:pt>
                <c:pt idx="585">
                  <c:v>1.3205532488771463</c:v>
                </c:pt>
                <c:pt idx="586">
                  <c:v>1.8844324413326867</c:v>
                </c:pt>
                <c:pt idx="587">
                  <c:v>1.4187697462510622</c:v>
                </c:pt>
                <c:pt idx="588">
                  <c:v>2.5176327745641292</c:v>
                </c:pt>
                <c:pt idx="589">
                  <c:v>1.6486639344731016</c:v>
                </c:pt>
                <c:pt idx="590">
                  <c:v>1.2222769302832295</c:v>
                </c:pt>
                <c:pt idx="591">
                  <c:v>-0.13238425313707536</c:v>
                </c:pt>
                <c:pt idx="592">
                  <c:v>0.12927039367916737</c:v>
                </c:pt>
                <c:pt idx="593">
                  <c:v>-1.0073137042364284</c:v>
                </c:pt>
                <c:pt idx="594">
                  <c:v>-0.97796621317990529</c:v>
                </c:pt>
                <c:pt idx="595">
                  <c:v>-0.47554311152021039</c:v>
                </c:pt>
                <c:pt idx="596">
                  <c:v>0</c:v>
                </c:pt>
                <c:pt idx="597">
                  <c:v>-0.45268715283630923</c:v>
                </c:pt>
                <c:pt idx="598">
                  <c:v>-0.10995362409302864</c:v>
                </c:pt>
                <c:pt idx="599">
                  <c:v>-0.64570454343743222</c:v>
                </c:pt>
                <c:pt idx="600">
                  <c:v>-0.73280047786757063</c:v>
                </c:pt>
                <c:pt idx="601">
                  <c:v>-0.81415081087983743</c:v>
                </c:pt>
                <c:pt idx="602">
                  <c:v>9.9236290785031031E-2</c:v>
                </c:pt>
                <c:pt idx="603">
                  <c:v>0.778797853280769</c:v>
                </c:pt>
                <c:pt idx="604">
                  <c:v>0.76886508950810872</c:v>
                </c:pt>
                <c:pt idx="605">
                  <c:v>9.39477262205453E-2</c:v>
                </c:pt>
                <c:pt idx="606">
                  <c:v>0.36947044898680459</c:v>
                </c:pt>
                <c:pt idx="607">
                  <c:v>0.36365443151166305</c:v>
                </c:pt>
                <c:pt idx="608">
                  <c:v>0</c:v>
                </c:pt>
                <c:pt idx="609">
                  <c:v>0</c:v>
                </c:pt>
                <c:pt idx="610">
                  <c:v>-0.25508797758619933</c:v>
                </c:pt>
                <c:pt idx="611">
                  <c:v>-0.50052568858223601</c:v>
                </c:pt>
                <c:pt idx="612">
                  <c:v>-0.56628564422003158</c:v>
                </c:pt>
                <c:pt idx="613">
                  <c:v>-0.39631597549473563</c:v>
                </c:pt>
                <c:pt idx="614">
                  <c:v>-0.15458291412747333</c:v>
                </c:pt>
                <c:pt idx="615">
                  <c:v>-0.15138679804684116</c:v>
                </c:pt>
                <c:pt idx="616">
                  <c:v>-0.29626573509167159</c:v>
                </c:pt>
                <c:pt idx="617">
                  <c:v>0</c:v>
                </c:pt>
                <c:pt idx="618">
                  <c:v>7.1130974870499755E-2</c:v>
                </c:pt>
                <c:pt idx="619">
                  <c:v>-6.9733814365160268E-2</c:v>
                </c:pt>
                <c:pt idx="620">
                  <c:v>6.8355558825728913E-2</c:v>
                </c:pt>
                <c:pt idx="621">
                  <c:v>0.20190209098239559</c:v>
                </c:pt>
                <c:pt idx="622">
                  <c:v>6.5850838365117945E-2</c:v>
                </c:pt>
                <c:pt idx="623">
                  <c:v>0.12996884598361638</c:v>
                </c:pt>
                <c:pt idx="624">
                  <c:v>6.3545343265064655E-2</c:v>
                </c:pt>
                <c:pt idx="625">
                  <c:v>0.25092537401624959</c:v>
                </c:pt>
                <c:pt idx="626">
                  <c:v>-6.1506258656821793E-2</c:v>
                </c:pt>
                <c:pt idx="627">
                  <c:v>0</c:v>
                </c:pt>
                <c:pt idx="628">
                  <c:v>-0.35390020947976514</c:v>
                </c:pt>
                <c:pt idx="629">
                  <c:v>-0.34687382741060663</c:v>
                </c:pt>
                <c:pt idx="630">
                  <c:v>-0.39529350376717332</c:v>
                </c:pt>
                <c:pt idx="631">
                  <c:v>-0.16563004949871341</c:v>
                </c:pt>
                <c:pt idx="632">
                  <c:v>0.21735874448200462</c:v>
                </c:pt>
                <c:pt idx="633">
                  <c:v>0.21382837623498599</c:v>
                </c:pt>
                <c:pt idx="634">
                  <c:v>0.15767232682477644</c:v>
                </c:pt>
                <c:pt idx="635">
                  <c:v>0</c:v>
                </c:pt>
                <c:pt idx="636">
                  <c:v>-0.15237080012013107</c:v>
                </c:pt>
                <c:pt idx="637">
                  <c:v>-0.44721773528277126</c:v>
                </c:pt>
                <c:pt idx="638">
                  <c:v>-0.14540383306367777</c:v>
                </c:pt>
                <c:pt idx="639">
                  <c:v>-0.14289285681106628</c:v>
                </c:pt>
                <c:pt idx="640">
                  <c:v>4.6865947433923943E-2</c:v>
                </c:pt>
                <c:pt idx="641">
                  <c:v>0.27598290513799723</c:v>
                </c:pt>
                <c:pt idx="642">
                  <c:v>0.41077634809540992</c:v>
                </c:pt>
                <c:pt idx="643">
                  <c:v>0.17948595573682546</c:v>
                </c:pt>
                <c:pt idx="644">
                  <c:v>0.35561436364969612</c:v>
                </c:pt>
                <c:pt idx="645">
                  <c:v>0.44003134735859806</c:v>
                </c:pt>
                <c:pt idx="646">
                  <c:v>0.21749515060432109</c:v>
                </c:pt>
                <c:pt idx="647">
                  <c:v>-0.17105164764418415</c:v>
                </c:pt>
                <c:pt idx="648">
                  <c:v>8.3957671105433548E-2</c:v>
                </c:pt>
                <c:pt idx="649">
                  <c:v>0.24879984658748194</c:v>
                </c:pt>
                <c:pt idx="650">
                  <c:v>8.1671186840714408E-2</c:v>
                </c:pt>
                <c:pt idx="651">
                  <c:v>4.0349694719232901E-2</c:v>
                </c:pt>
                <c:pt idx="652">
                  <c:v>0.19841291143908329</c:v>
                </c:pt>
                <c:pt idx="653">
                  <c:v>0.11745560376379076</c:v>
                </c:pt>
                <c:pt idx="654">
                  <c:v>-0.19289198560682472</c:v>
                </c:pt>
                <c:pt idx="655">
                  <c:v>7.5763329156139106E-2</c:v>
                </c:pt>
                <c:pt idx="656">
                  <c:v>-3.7347833216266044E-2</c:v>
                </c:pt>
                <c:pt idx="657">
                  <c:v>-0.25606856773515019</c:v>
                </c:pt>
                <c:pt idx="658">
                  <c:v>-0.14352005520827113</c:v>
                </c:pt>
                <c:pt idx="659">
                  <c:v>0.21213272272785466</c:v>
                </c:pt>
                <c:pt idx="660">
                  <c:v>-3.4867532640132169E-2</c:v>
                </c:pt>
                <c:pt idx="661">
                  <c:v>-6.874515547817886E-2</c:v>
                </c:pt>
                <c:pt idx="662">
                  <c:v>0.40732818617661315</c:v>
                </c:pt>
                <c:pt idx="663">
                  <c:v>0.70993490006475468</c:v>
                </c:pt>
                <c:pt idx="664">
                  <c:v>3.3619001760099909E-2</c:v>
                </c:pt>
                <c:pt idx="665">
                  <c:v>-0.19847138502538642</c:v>
                </c:pt>
                <c:pt idx="666">
                  <c:v>0.32752199120652842</c:v>
                </c:pt>
                <c:pt idx="667">
                  <c:v>0.3568267999495206</c:v>
                </c:pt>
                <c:pt idx="668">
                  <c:v>0.29075162426092049</c:v>
                </c:pt>
                <c:pt idx="669">
                  <c:v>0.61126534495747864</c:v>
                </c:pt>
                <c:pt idx="670">
                  <c:v>0.84127934788458192</c:v>
                </c:pt>
                <c:pt idx="671">
                  <c:v>0.55106998286841669</c:v>
                </c:pt>
                <c:pt idx="672">
                  <c:v>0.4553445646816866</c:v>
                </c:pt>
                <c:pt idx="673">
                  <c:v>0.51856334577845098</c:v>
                </c:pt>
                <c:pt idx="674">
                  <c:v>0.42242187240746681</c:v>
                </c:pt>
                <c:pt idx="675">
                  <c:v>9.6870779052783837E-2</c:v>
                </c:pt>
                <c:pt idx="676">
                  <c:v>0.22478341949298267</c:v>
                </c:pt>
                <c:pt idx="677">
                  <c:v>0.57659599668117434</c:v>
                </c:pt>
                <c:pt idx="678">
                  <c:v>0.28885126529842786</c:v>
                </c:pt>
                <c:pt idx="679">
                  <c:v>9.5493979359905737E-2</c:v>
                </c:pt>
                <c:pt idx="680">
                  <c:v>0.15871720194699576</c:v>
                </c:pt>
                <c:pt idx="681">
                  <c:v>0</c:v>
                </c:pt>
                <c:pt idx="682">
                  <c:v>-0.403230321377751</c:v>
                </c:pt>
                <c:pt idx="683">
                  <c:v>-0.39633792673726154</c:v>
                </c:pt>
                <c:pt idx="684">
                  <c:v>-0.26921786986855745</c:v>
                </c:pt>
                <c:pt idx="685">
                  <c:v>-0.11836788579120189</c:v>
                </c:pt>
                <c:pt idx="686">
                  <c:v>5.8856247264868392E-2</c:v>
                </c:pt>
                <c:pt idx="687">
                  <c:v>0.41135581903410007</c:v>
                </c:pt>
                <c:pt idx="688">
                  <c:v>0.38502443754857729</c:v>
                </c:pt>
                <c:pt idx="689">
                  <c:v>0.2995836478374973</c:v>
                </c:pt>
                <c:pt idx="690">
                  <c:v>0.30155147120507736</c:v>
                </c:pt>
                <c:pt idx="691">
                  <c:v>0.33430210351484846</c:v>
                </c:pt>
                <c:pt idx="692">
                  <c:v>0.27577190440730603</c:v>
                </c:pt>
                <c:pt idx="693">
                  <c:v>0.27947855960740864</c:v>
                </c:pt>
                <c:pt idx="694">
                  <c:v>0.31532689402640696</c:v>
                </c:pt>
                <c:pt idx="695">
                  <c:v>0.1591775841679271</c:v>
                </c:pt>
                <c:pt idx="696">
                  <c:v>0.19382164293310586</c:v>
                </c:pt>
                <c:pt idx="697">
                  <c:v>0.2301035937677624</c:v>
                </c:pt>
                <c:pt idx="698">
                  <c:v>3.3440193732478571E-2</c:v>
                </c:pt>
                <c:pt idx="699">
                  <c:v>6.8028759329018751E-2</c:v>
                </c:pt>
                <c:pt idx="700">
                  <c:v>0.10415364554443986</c:v>
                </c:pt>
                <c:pt idx="701">
                  <c:v>-0.24766592922109434</c:v>
                </c:pt>
                <c:pt idx="702">
                  <c:v>-0.14527308047718682</c:v>
                </c:pt>
                <c:pt idx="703">
                  <c:v>0.44983636945520372</c:v>
                </c:pt>
                <c:pt idx="704">
                  <c:v>-3.8894914100466721E-2</c:v>
                </c:pt>
                <c:pt idx="705">
                  <c:v>0</c:v>
                </c:pt>
                <c:pt idx="706">
                  <c:v>8.5649033058180946E-2</c:v>
                </c:pt>
                <c:pt idx="707">
                  <c:v>-0.13330867251692868</c:v>
                </c:pt>
                <c:pt idx="708">
                  <c:v>-1.1822370444375652</c:v>
                </c:pt>
                <c:pt idx="709">
                  <c:v>-0.39650778176311696</c:v>
                </c:pt>
                <c:pt idx="710">
                  <c:v>0.53263950185629205</c:v>
                </c:pt>
                <c:pt idx="711">
                  <c:v>0</c:v>
                </c:pt>
                <c:pt idx="712">
                  <c:v>0</c:v>
                </c:pt>
                <c:pt idx="713">
                  <c:v>0.30153378446512974</c:v>
                </c:pt>
                <c:pt idx="714">
                  <c:v>-0.70573542716719107</c:v>
                </c:pt>
                <c:pt idx="715">
                  <c:v>-1.1376396555302883</c:v>
                </c:pt>
                <c:pt idx="716">
                  <c:v>2.3323380798062399</c:v>
                </c:pt>
                <c:pt idx="717">
                  <c:v>8.7268307127259099</c:v>
                </c:pt>
                <c:pt idx="718">
                  <c:v>16.506654119272127</c:v>
                </c:pt>
                <c:pt idx="719">
                  <c:v>-8.5771068310220178E-3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BE-4080-BA32-79FE9639B9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617352"/>
        <c:axId val="608617680"/>
      </c:scatterChart>
      <c:valAx>
        <c:axId val="608617352"/>
        <c:scaling>
          <c:orientation val="minMax"/>
          <c:max val="100"/>
          <c:min val="-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̊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617680"/>
        <c:crosses val="autoZero"/>
        <c:crossBetween val="midCat"/>
      </c:valAx>
      <c:valAx>
        <c:axId val="608617680"/>
        <c:scaling>
          <c:orientation val="minMax"/>
          <c:max val="40"/>
          <c:min val="-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Polytropic</a:t>
                </a:r>
                <a:r>
                  <a:rPr lang="en-GB" baseline="0"/>
                  <a:t> Index, n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617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Difference</a:t>
            </a:r>
            <a:r>
              <a:rPr lang="en-GB" baseline="0"/>
              <a:t> in </a:t>
            </a:r>
            <a:r>
              <a:rPr lang="en-GB"/>
              <a:t>Pressure</a:t>
            </a:r>
            <a:r>
              <a:rPr lang="en-GB" baseline="0"/>
              <a:t> against Difference in </a:t>
            </a:r>
            <a:r>
              <a:rPr lang="en-GB"/>
              <a:t>Volume @ 5000rpm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'5000'!$I$4:$I$723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xVal>
          <c:yVal>
            <c:numRef>
              <c:f>'5000'!$J$4:$J$723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7E-4481-A5DE-DEA2A1A72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2080312"/>
        <c:axId val="562083592"/>
      </c:scatterChart>
      <c:valAx>
        <c:axId val="562080312"/>
        <c:scaling>
          <c:orientation val="minMax"/>
          <c:max val="4"/>
          <c:min val="-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083592"/>
        <c:crosses val="autoZero"/>
        <c:crossBetween val="midCat"/>
      </c:valAx>
      <c:valAx>
        <c:axId val="562083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080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'5000'!$Z$4:$Z$10</c:f>
              <c:numCache>
                <c:formatCode>General</c:formatCode>
                <c:ptCount val="7"/>
                <c:pt idx="0">
                  <c:v>-8</c:v>
                </c:pt>
                <c:pt idx="1">
                  <c:v>-2.3279999999999998</c:v>
                </c:pt>
                <c:pt idx="2">
                  <c:v>0.28399999999999997</c:v>
                </c:pt>
                <c:pt idx="3">
                  <c:v>2.8109999999999999</c:v>
                </c:pt>
                <c:pt idx="4">
                  <c:v>13.234999999999999</c:v>
                </c:pt>
                <c:pt idx="5">
                  <c:v>25.864000000000001</c:v>
                </c:pt>
                <c:pt idx="6">
                  <c:v>40</c:v>
                </c:pt>
              </c:numCache>
            </c:numRef>
          </c:xVal>
          <c:yVal>
            <c:numRef>
              <c:f>'5000'!$Y$4:$Y$10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50</c:v>
                </c:pt>
                <c:pt idx="5">
                  <c:v>90</c:v>
                </c:pt>
                <c:pt idx="6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AA7-46C5-8F0B-61AE27EFA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4152240"/>
        <c:axId val="734156832"/>
      </c:scatterChart>
      <c:valAx>
        <c:axId val="734152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156832"/>
        <c:crosses val="autoZero"/>
        <c:crossBetween val="midCat"/>
      </c:valAx>
      <c:valAx>
        <c:axId val="734156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1522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  <a:r>
              <a:rPr lang="en-GB" baseline="0"/>
              <a:t> and Burn Rate against Crank Angle @ 5000rpm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'5000'!$R$3</c:f>
              <c:strCache>
                <c:ptCount val="1"/>
                <c:pt idx="0">
                  <c:v>MFB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'5000'!$Q$5:$Q$106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'5000'!$R$5:$R$106</c:f>
              <c:numCache>
                <c:formatCode>General</c:formatCode>
                <c:ptCount val="102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ECD-4306-B5D5-5BE1C52CEF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3536704"/>
        <c:axId val="563542608"/>
      </c:lineChart>
      <c:lineChart>
        <c:grouping val="standard"/>
        <c:varyColors val="0"/>
        <c:ser>
          <c:idx val="1"/>
          <c:order val="1"/>
          <c:tx>
            <c:strRef>
              <c:f>'5000'!$S$3</c:f>
              <c:strCache>
                <c:ptCount val="1"/>
                <c:pt idx="0">
                  <c:v>Burn rate (%)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'5000'!$Q$5:$Q$106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'5000'!$S$5:$S$106</c:f>
              <c:numCache>
                <c:formatCode>General</c:formatCode>
                <c:ptCount val="102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ECD-4306-B5D5-5BE1C52CEF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7886360"/>
        <c:axId val="787887016"/>
      </c:lineChart>
      <c:catAx>
        <c:axId val="563536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°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3542608"/>
        <c:crosses val="autoZero"/>
        <c:auto val="1"/>
        <c:lblAlgn val="ctr"/>
        <c:lblOffset val="100"/>
        <c:noMultiLvlLbl val="0"/>
      </c:catAx>
      <c:valAx>
        <c:axId val="563542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</a:t>
                </a:r>
                <a:r>
                  <a:rPr lang="en-GB" baseline="0"/>
                  <a:t> Fraction Burnt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3536704"/>
        <c:crosses val="autoZero"/>
        <c:crossBetween val="between"/>
      </c:valAx>
      <c:valAx>
        <c:axId val="78788701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Burn</a:t>
                </a:r>
                <a:r>
                  <a:rPr lang="en-GB" baseline="0"/>
                  <a:t> Rate %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886360"/>
        <c:crosses val="max"/>
        <c:crossBetween val="between"/>
      </c:valAx>
      <c:catAx>
        <c:axId val="787886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878870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Mean Pressure against Crank</a:t>
            </a:r>
            <a:r>
              <a:rPr lang="en-GB" baseline="0"/>
              <a:t> Angle @ 5000rpm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'5000'!$C$4:$C$723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810-4EB7-952E-83EAE6A83D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0188312"/>
        <c:axId val="740193888"/>
      </c:scatterChart>
      <c:valAx>
        <c:axId val="740188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193888"/>
        <c:crosses val="autoZero"/>
        <c:crossBetween val="midCat"/>
      </c:valAx>
      <c:valAx>
        <c:axId val="740193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188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against Volume @ 5000rpm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'5000'!$C$4:$C$723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80-4ED5-9836-D019C56FC0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639984"/>
        <c:axId val="781639000"/>
      </c:scatterChart>
      <c:valAx>
        <c:axId val="78163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639000"/>
        <c:crosses val="autoZero"/>
        <c:crossBetween val="midCat"/>
      </c:valAx>
      <c:valAx>
        <c:axId val="781639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63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</a:t>
            </a:r>
            <a:r>
              <a:rPr lang="en-GB" baseline="0"/>
              <a:t> of Change of Pressure against Crank Angle @ 5000rpm</a:t>
            </a:r>
            <a:endParaRPr lang="en-GB"/>
          </a:p>
        </c:rich>
      </c:tx>
      <c:layout>
        <c:manualLayout>
          <c:xMode val="edge"/>
          <c:yMode val="edge"/>
          <c:x val="0.11831233595800522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'5000'!$J$4:$J$723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0A-4E48-BC08-3C446B2BC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5035656"/>
        <c:axId val="775040576"/>
      </c:scatterChart>
      <c:valAx>
        <c:axId val="775035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 </a:t>
                </a:r>
                <a:r>
                  <a:rPr lang="en-GB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040576"/>
        <c:crosses val="autoZero"/>
        <c:crossBetween val="midCat"/>
      </c:valAx>
      <c:valAx>
        <c:axId val="7750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of Pressure (Bar)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3888888888888888E-2"/>
              <c:y val="0.318576115485564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035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 of Change of Pressure against</a:t>
            </a:r>
            <a:r>
              <a:rPr lang="en-GB" baseline="0"/>
              <a:t> Crank Angle @ 5000rpm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'5000'!$J$4:$J$722</c:f>
              <c:numCache>
                <c:formatCode>General</c:formatCode>
                <c:ptCount val="719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4141-4CC1-B1A6-0F4F6A8CE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0178144"/>
        <c:axId val="740178472"/>
      </c:scatterChart>
      <c:valAx>
        <c:axId val="740178144"/>
        <c:scaling>
          <c:orientation val="minMax"/>
          <c:max val="100"/>
          <c:min val="-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178472"/>
        <c:crosses val="autoZero"/>
        <c:crossBetween val="midCat"/>
      </c:valAx>
      <c:valAx>
        <c:axId val="740178472"/>
        <c:scaling>
          <c:orientation val="minMax"/>
          <c:max val="2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of Pressure (Bar)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2222222222222223E-2"/>
              <c:y val="0.318576115485564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178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 of Change of Volume against Crank Angle @ 5000rpm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'5000'!$I$4:$I$722</c:f>
              <c:numCache>
                <c:formatCode>General</c:formatCode>
                <c:ptCount val="719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7EDB-4066-AE12-9FC001EFC4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258504"/>
        <c:axId val="502262112"/>
      </c:scatterChart>
      <c:valAx>
        <c:axId val="502258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 </a:t>
                </a:r>
                <a:r>
                  <a:rPr lang="en-GB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262112"/>
        <c:crosses val="autoZero"/>
        <c:crossBetween val="midCat"/>
      </c:valAx>
      <c:valAx>
        <c:axId val="502262112"/>
        <c:scaling>
          <c:orientation val="minMax"/>
          <c:max val="4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of Volume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258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Volume against Crank Angle @ 5000rpm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'5000'!$B$4:$B$723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8AE6-449E-8A9C-C0685B197A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587664"/>
        <c:axId val="599597504"/>
      </c:scatterChart>
      <c:valAx>
        <c:axId val="59958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597504"/>
        <c:crosses val="autoZero"/>
        <c:crossBetween val="midCat"/>
      </c:valAx>
      <c:valAx>
        <c:axId val="59959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587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Position against Crank Angle @ 5000rpm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'5000'!$N$4:$N$722</c:f>
              <c:numCache>
                <c:formatCode>General</c:formatCode>
                <c:ptCount val="719"/>
                <c:pt idx="0">
                  <c:v>0</c:v>
                </c:pt>
                <c:pt idx="1">
                  <c:v>1.5514359038088066E-5</c:v>
                </c:pt>
                <c:pt idx="2">
                  <c:v>4.342879141329577E-5</c:v>
                </c:pt>
                <c:pt idx="3">
                  <c:v>8.3734800904415265E-5</c:v>
                </c:pt>
                <c:pt idx="4">
                  <c:v>1.3642011013189286E-4</c:v>
                </c:pt>
                <c:pt idx="5">
                  <c:v>2.0146866427198432E-4</c:v>
                </c:pt>
                <c:pt idx="6">
                  <c:v>2.788606359294929E-4</c:v>
                </c:pt>
                <c:pt idx="7">
                  <c:v>3.6857243116767438E-4</c:v>
                </c:pt>
                <c:pt idx="8">
                  <c:v>4.7057669669366299E-4</c:v>
                </c:pt>
                <c:pt idx="9">
                  <c:v>5.8484232819710743E-4</c:v>
                </c:pt>
                <c:pt idx="10">
                  <c:v>7.1133447983976709E-4</c:v>
                </c:pt>
                <c:pt idx="11">
                  <c:v>8.5001457489306096E-4</c:v>
                </c:pt>
                <c:pt idx="12">
                  <c:v>1.000840317520444E-3</c:v>
                </c:pt>
                <c:pt idx="13">
                  <c:v>1.1637657057010202E-3</c:v>
                </c:pt>
                <c:pt idx="14">
                  <c:v>1.3387410452905398E-3</c:v>
                </c:pt>
                <c:pt idx="15">
                  <c:v>1.5257129652154558E-3</c:v>
                </c:pt>
                <c:pt idx="16">
                  <c:v>1.7246244337953821E-3</c:v>
                </c:pt>
                <c:pt idx="17">
                  <c:v>1.9354147761890704E-3</c:v>
                </c:pt>
                <c:pt idx="18">
                  <c:v>2.158019692958433E-3</c:v>
                </c:pt>
                <c:pt idx="19">
                  <c:v>2.3923712797451063E-3</c:v>
                </c:pt>
                <c:pt idx="20">
                  <c:v>2.6383980480532937E-3</c:v>
                </c:pt>
                <c:pt idx="21">
                  <c:v>2.8960249471326719E-3</c:v>
                </c:pt>
                <c:pt idx="22">
                  <c:v>3.1651733869544965E-3</c:v>
                </c:pt>
                <c:pt idx="23">
                  <c:v>3.445761262274027E-3</c:v>
                </c:pt>
                <c:pt idx="24">
                  <c:v>3.7377029777715242E-3</c:v>
                </c:pt>
                <c:pt idx="25">
                  <c:v>4.0409094742643826E-3</c:v>
                </c:pt>
                <c:pt idx="26">
                  <c:v>4.3552882559820547E-3</c:v>
                </c:pt>
                <c:pt idx="27">
                  <c:v>4.6807434188954281E-3</c:v>
                </c:pt>
                <c:pt idx="28">
                  <c:v>5.0171756800919563E-3</c:v>
                </c:pt>
                <c:pt idx="29">
                  <c:v>5.3644824081872065E-3</c:v>
                </c:pt>
                <c:pt idx="30">
                  <c:v>5.7225576547636596E-3</c:v>
                </c:pt>
                <c:pt idx="31">
                  <c:v>6.0912921868267128E-3</c:v>
                </c:pt>
                <c:pt idx="32">
                  <c:v>6.4705735202681804E-3</c:v>
                </c:pt>
                <c:pt idx="33">
                  <c:v>6.8602859543264814E-3</c:v>
                </c:pt>
                <c:pt idx="34">
                  <c:v>7.2603106070330469E-3</c:v>
                </c:pt>
                <c:pt idx="35">
                  <c:v>7.6705254516339187E-3</c:v>
                </c:pt>
                <c:pt idx="36">
                  <c:v>8.0908053539749756E-3</c:v>
                </c:pt>
                <c:pt idx="37">
                  <c:v>8.5210221108395472E-3</c:v>
                </c:pt>
                <c:pt idx="38">
                  <c:v>8.9610444892259996E-3</c:v>
                </c:pt>
                <c:pt idx="39">
                  <c:v>9.4107382665534201E-3</c:v>
                </c:pt>
                <c:pt idx="40">
                  <c:v>9.8699662717825921E-3</c:v>
                </c:pt>
                <c:pt idx="41">
                  <c:v>1.0338588427439767E-2</c:v>
                </c:pt>
                <c:pt idx="42">
                  <c:v>1.0816461792529725E-2</c:v>
                </c:pt>
                <c:pt idx="43">
                  <c:v>1.1303440606325019E-2</c:v>
                </c:pt>
                <c:pt idx="44">
                  <c:v>1.1799376333017675E-2</c:v>
                </c:pt>
                <c:pt idx="45">
                  <c:v>1.2304117707219217E-2</c:v>
                </c:pt>
                <c:pt idx="46">
                  <c:v>1.2817510780295268E-2</c:v>
                </c:pt>
                <c:pt idx="47">
                  <c:v>1.333939896751968E-2</c:v>
                </c:pt>
                <c:pt idx="48">
                  <c:v>1.3869623096033925E-2</c:v>
                </c:pt>
                <c:pt idx="49">
                  <c:v>1.4408021453596452E-2</c:v>
                </c:pt>
                <c:pt idx="50">
                  <c:v>1.4954429838107177E-2</c:v>
                </c:pt>
                <c:pt idx="51">
                  <c:v>1.5508681607891145E-2</c:v>
                </c:pt>
                <c:pt idx="52">
                  <c:v>1.6070607732726047E-2</c:v>
                </c:pt>
                <c:pt idx="53">
                  <c:v>1.6640036845597551E-2</c:v>
                </c:pt>
                <c:pt idx="54">
                  <c:v>1.7216795295166076E-2</c:v>
                </c:pt>
                <c:pt idx="55">
                  <c:v>1.7800707198929167E-2</c:v>
                </c:pt>
                <c:pt idx="56">
                  <c:v>1.8391594497062229E-2</c:v>
                </c:pt>
                <c:pt idx="57">
                  <c:v>1.8989277006921254E-2</c:v>
                </c:pt>
                <c:pt idx="58">
                  <c:v>1.9593572478190314E-2</c:v>
                </c:pt>
                <c:pt idx="59">
                  <c:v>2.0204296648656934E-2</c:v>
                </c:pt>
                <c:pt idx="60">
                  <c:v>2.0821263300597533E-2</c:v>
                </c:pt>
                <c:pt idx="61">
                  <c:v>2.1444284317755597E-2</c:v>
                </c:pt>
                <c:pt idx="62">
                  <c:v>2.2073169742894898E-2</c:v>
                </c:pt>
                <c:pt idx="63">
                  <c:v>2.270772783590954E-2</c:v>
                </c:pt>
                <c:pt idx="64">
                  <c:v>2.3347765132473223E-2</c:v>
                </c:pt>
                <c:pt idx="65">
                  <c:v>2.3993086503208919E-2</c:v>
                </c:pt>
                <c:pt idx="66">
                  <c:v>2.4643495213360966E-2</c:v>
                </c:pt>
                <c:pt idx="67">
                  <c:v>2.5298792982950707E-2</c:v>
                </c:pt>
                <c:pt idx="68">
                  <c:v>2.59587800473975E-2</c:v>
                </c:pt>
                <c:pt idx="69">
                  <c:v>2.6623255218585554E-2</c:v>
                </c:pt>
                <c:pt idx="70">
                  <c:v>2.729201594635822E-2</c:v>
                </c:pt>
                <c:pt idx="71">
                  <c:v>2.796485838042043E-2</c:v>
                </c:pt>
                <c:pt idx="72">
                  <c:v>2.8641577432629933E-2</c:v>
                </c:pt>
                <c:pt idx="73">
                  <c:v>2.9321966839658594E-2</c:v>
                </c:pt>
                <c:pt idx="74">
                  <c:v>3.0005819226003573E-2</c:v>
                </c:pt>
                <c:pt idx="75">
                  <c:v>3.0692926167329534E-2</c:v>
                </c:pt>
                <c:pt idx="76">
                  <c:v>3.1383078254121823E-2</c:v>
                </c:pt>
                <c:pt idx="77">
                  <c:v>3.207606515563155E-2</c:v>
                </c:pt>
                <c:pt idx="78">
                  <c:v>3.2771675684092047E-2</c:v>
                </c:pt>
                <c:pt idx="79">
                  <c:v>3.3469697859187596E-2</c:v>
                </c:pt>
                <c:pt idx="80">
                  <c:v>3.4169918972754135E-2</c:v>
                </c:pt>
                <c:pt idx="81">
                  <c:v>3.487212565369207E-2</c:v>
                </c:pt>
                <c:pt idx="82">
                  <c:v>3.5576103933071618E-2</c:v>
                </c:pt>
                <c:pt idx="83">
                  <c:v>3.6281639309409891E-2</c:v>
                </c:pt>
                <c:pt idx="84">
                  <c:v>3.6988516814100501E-2</c:v>
                </c:pt>
                <c:pt idx="85">
                  <c:v>3.7696521076974819E-2</c:v>
                </c:pt>
                <c:pt idx="86">
                  <c:v>3.8405436391975654E-2</c:v>
                </c:pt>
                <c:pt idx="87">
                  <c:v>3.9115046782922283E-2</c:v>
                </c:pt>
                <c:pt idx="88">
                  <c:v>3.9825136069347462E-2</c:v>
                </c:pt>
                <c:pt idx="89">
                  <c:v>4.0535487932385872E-2</c:v>
                </c:pt>
                <c:pt idx="90">
                  <c:v>4.1245885980693855E-2</c:v>
                </c:pt>
                <c:pt idx="91">
                  <c:v>4.1956113816380737E-2</c:v>
                </c:pt>
                <c:pt idx="92">
                  <c:v>4.2665955100931047E-2</c:v>
                </c:pt>
                <c:pt idx="93">
                  <c:v>4.3375193621097943E-2</c:v>
                </c:pt>
                <c:pt idx="94">
                  <c:v>4.4083613354747461E-2</c:v>
                </c:pt>
                <c:pt idx="95">
                  <c:v>4.4790998536634187E-2</c:v>
                </c:pt>
                <c:pt idx="96">
                  <c:v>4.5497133724087466E-2</c:v>
                </c:pt>
                <c:pt idx="97">
                  <c:v>4.6201803862588889E-2</c:v>
                </c:pt>
                <c:pt idx="98">
                  <c:v>4.6904794351220955E-2</c:v>
                </c:pt>
                <c:pt idx="99">
                  <c:v>4.7605891107966862E-2</c:v>
                </c:pt>
                <c:pt idx="100">
                  <c:v>4.830488063484225E-2</c:v>
                </c:pt>
                <c:pt idx="101">
                  <c:v>4.9001550082838345E-2</c:v>
                </c:pt>
                <c:pt idx="102">
                  <c:v>4.9695687316657682E-2</c:v>
                </c:pt>
                <c:pt idx="103">
                  <c:v>5.0387080979222169E-2</c:v>
                </c:pt>
                <c:pt idx="104">
                  <c:v>5.107552055593477E-2</c:v>
                </c:pt>
                <c:pt idx="105">
                  <c:v>5.1760796438674699E-2</c:v>
                </c:pt>
                <c:pt idx="106">
                  <c:v>5.2442699989507298E-2</c:v>
                </c:pt>
                <c:pt idx="107">
                  <c:v>5.3121023604089386E-2</c:v>
                </c:pt>
                <c:pt idx="108">
                  <c:v>5.3795560774750645E-2</c:v>
                </c:pt>
                <c:pt idx="109">
                  <c:v>5.4466106153232961E-2</c:v>
                </c:pt>
                <c:pt idx="110">
                  <c:v>5.5132455613067649E-2</c:v>
                </c:pt>
                <c:pt idx="111">
                  <c:v>5.5794406311573015E-2</c:v>
                </c:pt>
                <c:pt idx="112">
                  <c:v>5.6451756751452746E-2</c:v>
                </c:pt>
                <c:pt idx="113">
                  <c:v>5.7104306841977585E-2</c:v>
                </c:pt>
                <c:pt idx="114">
                  <c:v>5.7751857959731076E-2</c:v>
                </c:pt>
                <c:pt idx="115">
                  <c:v>5.8394213008901852E-2</c:v>
                </c:pt>
                <c:pt idx="116">
                  <c:v>5.9031176481104147E-2</c:v>
                </c:pt>
                <c:pt idx="117">
                  <c:v>5.9662554514708643E-2</c:v>
                </c:pt>
                <c:pt idx="118">
                  <c:v>6.0288154953666399E-2</c:v>
                </c:pt>
                <c:pt idx="119">
                  <c:v>6.0907787405807434E-2</c:v>
                </c:pt>
                <c:pt idx="120">
                  <c:v>6.152126330059756E-2</c:v>
                </c:pt>
                <c:pt idx="121">
                  <c:v>6.212839594633536E-2</c:v>
                </c:pt>
                <c:pt idx="122">
                  <c:v>6.2729000586773193E-2</c:v>
                </c:pt>
                <c:pt idx="123">
                  <c:v>6.3322894457144438E-2</c:v>
                </c:pt>
                <c:pt idx="124">
                  <c:v>6.390989683958101E-2</c:v>
                </c:pt>
                <c:pt idx="125">
                  <c:v>6.4489829117904338E-2</c:v>
                </c:pt>
                <c:pt idx="126">
                  <c:v>6.5062514831773388E-2</c:v>
                </c:pt>
                <c:pt idx="127">
                  <c:v>6.5627779730174265E-2</c:v>
                </c:pt>
                <c:pt idx="128">
                  <c:v>6.6185451824234631E-2</c:v>
                </c:pt>
                <c:pt idx="129">
                  <c:v>6.6735361439347926E-2</c:v>
                </c:pt>
                <c:pt idx="130">
                  <c:v>6.7277341266591489E-2</c:v>
                </c:pt>
                <c:pt idx="131">
                  <c:v>6.7811226413423742E-2</c:v>
                </c:pt>
                <c:pt idx="132">
                  <c:v>6.8336854453644971E-2</c:v>
                </c:pt>
                <c:pt idx="133">
                  <c:v>6.8854065476607065E-2</c:v>
                </c:pt>
                <c:pt idx="134">
                  <c:v>6.9362702135657636E-2</c:v>
                </c:pt>
                <c:pt idx="135">
                  <c:v>6.9862609695804184E-2</c:v>
                </c:pt>
                <c:pt idx="136">
                  <c:v>7.035363608058387E-2</c:v>
                </c:pt>
                <c:pt idx="137">
                  <c:v>7.0835631918125516E-2</c:v>
                </c:pt>
                <c:pt idx="138">
                  <c:v>7.1308450586389613E-2</c:v>
                </c:pt>
                <c:pt idx="139">
                  <c:v>7.1771948257573409E-2</c:v>
                </c:pt>
                <c:pt idx="140">
                  <c:v>7.222598394166739E-2</c:v>
                </c:pt>
                <c:pt idx="141">
                  <c:v>7.2670419529150834E-2</c:v>
                </c:pt>
                <c:pt idx="142">
                  <c:v>7.3105119832813176E-2</c:v>
                </c:pt>
                <c:pt idx="143">
                  <c:v>7.352995262868918E-2</c:v>
                </c:pt>
                <c:pt idx="144">
                  <c:v>7.3944788696095692E-2</c:v>
                </c:pt>
                <c:pt idx="145">
                  <c:v>7.4349501856757844E-2</c:v>
                </c:pt>
                <c:pt idx="146">
                  <c:v>7.4743969013013445E-2</c:v>
                </c:pt>
                <c:pt idx="147">
                  <c:v>7.5128070185083995E-2</c:v>
                </c:pt>
                <c:pt idx="148">
                  <c:v>7.5501688547401261E-2</c:v>
                </c:pt>
                <c:pt idx="149">
                  <c:v>7.5864710463978649E-2</c:v>
                </c:pt>
                <c:pt idx="150">
                  <c:v>7.621702552281695E-2</c:v>
                </c:pt>
                <c:pt idx="151">
                  <c:v>7.6558526569334026E-2</c:v>
                </c:pt>
                <c:pt idx="152">
                  <c:v>7.6889109738808609E-2</c:v>
                </c:pt>
                <c:pt idx="153">
                  <c:v>7.7208674487828574E-2</c:v>
                </c:pt>
                <c:pt idx="154">
                  <c:v>7.751712362473423E-2</c:v>
                </c:pt>
                <c:pt idx="155">
                  <c:v>7.781436333904769E-2</c:v>
                </c:pt>
                <c:pt idx="156">
                  <c:v>7.8100303229879237E-2</c:v>
                </c:pt>
                <c:pt idx="157">
                  <c:v>7.8374856333302684E-2</c:v>
                </c:pt>
                <c:pt idx="158">
                  <c:v>7.863793914869098E-2</c:v>
                </c:pt>
                <c:pt idx="159">
                  <c:v>7.8889471664004882E-2</c:v>
                </c:pt>
                <c:pt idx="160">
                  <c:v>7.9129377380026247E-2</c:v>
                </c:pt>
                <c:pt idx="161">
                  <c:v>7.9357583333529491E-2</c:v>
                </c:pt>
                <c:pt idx="162">
                  <c:v>7.9574020119383942E-2</c:v>
                </c:pt>
                <c:pt idx="163">
                  <c:v>7.9778621911580153E-2</c:v>
                </c:pt>
                <c:pt idx="164">
                  <c:v>7.9971326483174537E-2</c:v>
                </c:pt>
                <c:pt idx="165">
                  <c:v>8.0152075225145614E-2</c:v>
                </c:pt>
                <c:pt idx="166">
                  <c:v>8.0320813164156651E-2</c:v>
                </c:pt>
                <c:pt idx="167">
                  <c:v>8.0477488979219178E-2</c:v>
                </c:pt>
                <c:pt idx="168">
                  <c:v>8.0622055017252225E-2</c:v>
                </c:pt>
                <c:pt idx="169">
                  <c:v>8.0754467307532912E-2</c:v>
                </c:pt>
                <c:pt idx="170">
                  <c:v>8.0874685575033509E-2</c:v>
                </c:pt>
                <c:pt idx="171">
                  <c:v>8.0982673252641316E-2</c:v>
                </c:pt>
                <c:pt idx="172">
                  <c:v>8.1078397492257481E-2</c:v>
                </c:pt>
                <c:pt idx="173">
                  <c:v>8.1161829174771286E-2</c:v>
                </c:pt>
                <c:pt idx="174">
                  <c:v>8.1232942918906939E-2</c:v>
                </c:pt>
                <c:pt idx="175">
                  <c:v>8.1291717088940077E-2</c:v>
                </c:pt>
                <c:pt idx="176">
                  <c:v>8.133813380128159E-2</c:v>
                </c:pt>
                <c:pt idx="177">
                  <c:v>8.1372178929926722E-2</c:v>
                </c:pt>
                <c:pt idx="178">
                  <c:v>8.1393842110767695E-2</c:v>
                </c:pt>
                <c:pt idx="179">
                  <c:v>8.1403116744768328E-2</c:v>
                </c:pt>
                <c:pt idx="180">
                  <c:v>8.14E-2</c:v>
                </c:pt>
                <c:pt idx="181">
                  <c:v>8.1384492812537609E-2</c:v>
                </c:pt>
                <c:pt idx="182">
                  <c:v>8.1356599886215811E-2</c:v>
                </c:pt>
                <c:pt idx="183">
                  <c:v>8.1316329691244957E-2</c:v>
                </c:pt>
                <c:pt idx="184">
                  <c:v>8.126369446168738E-2</c:v>
                </c:pt>
                <c:pt idx="185">
                  <c:v>8.1198710191794476E-2</c:v>
                </c:pt>
                <c:pt idx="186">
                  <c:v>8.1121396631205628E-2</c:v>
                </c:pt>
                <c:pt idx="187">
                  <c:v>8.1031777279010272E-2</c:v>
                </c:pt>
                <c:pt idx="188">
                  <c:v>8.0929879376674771E-2</c:v>
                </c:pt>
                <c:pt idx="189">
                  <c:v>8.0815733899836095E-2</c:v>
                </c:pt>
                <c:pt idx="190">
                  <c:v>8.0689375548964618E-2</c:v>
                </c:pt>
                <c:pt idx="191">
                  <c:v>8.055084273889869E-2</c:v>
                </c:pt>
                <c:pt idx="192">
                  <c:v>8.040017758725411E-2</c:v>
                </c:pt>
                <c:pt idx="193">
                  <c:v>8.0237425901711665E-2</c:v>
                </c:pt>
                <c:pt idx="194">
                  <c:v>8.0062637166186598E-2</c:v>
                </c:pt>
                <c:pt idx="195">
                  <c:v>7.9875864525883869E-2</c:v>
                </c:pt>
                <c:pt idx="196">
                  <c:v>7.9677164771243716E-2</c:v>
                </c:pt>
                <c:pt idx="197">
                  <c:v>7.9466598320782095E-2</c:v>
                </c:pt>
                <c:pt idx="198">
                  <c:v>7.9244229202831126E-2</c:v>
                </c:pt>
                <c:pt idx="199">
                  <c:v>7.9010125036184695E-2</c:v>
                </c:pt>
                <c:pt idx="200">
                  <c:v>7.876435700965527E-2</c:v>
                </c:pt>
                <c:pt idx="201">
                  <c:v>7.8506999860547502E-2</c:v>
                </c:pt>
                <c:pt idx="202">
                  <c:v>7.8238131852055345E-2</c:v>
                </c:pt>
                <c:pt idx="203">
                  <c:v>7.7957834749589019E-2</c:v>
                </c:pt>
                <c:pt idx="204">
                  <c:v>7.7666193796039229E-2</c:v>
                </c:pt>
                <c:pt idx="205">
                  <c:v>7.736329768598546E-2</c:v>
                </c:pt>
                <c:pt idx="206">
                  <c:v>7.704923853885641E-2</c:v>
                </c:pt>
                <c:pt idx="207">
                  <c:v>7.6724111871050257E-2</c:v>
                </c:pt>
                <c:pt idx="208">
                  <c:v>7.6388016567023168E-2</c:v>
                </c:pt>
                <c:pt idx="209">
                  <c:v>7.6041054849354542E-2</c:v>
                </c:pt>
                <c:pt idx="210">
                  <c:v>7.5683332247797969E-2</c:v>
                </c:pt>
                <c:pt idx="211">
                  <c:v>7.5314957567326965E-2</c:v>
                </c:pt>
                <c:pt idx="212">
                  <c:v>7.493604285518532E-2</c:v>
                </c:pt>
                <c:pt idx="213">
                  <c:v>7.4546703366951309E-2</c:v>
                </c:pt>
                <c:pt idx="214">
                  <c:v>7.4147057531626523E-2</c:v>
                </c:pt>
                <c:pt idx="215">
                  <c:v>7.3737226915759319E-2</c:v>
                </c:pt>
                <c:pt idx="216">
                  <c:v>7.3317336186613624E-2</c:v>
                </c:pt>
                <c:pt idx="217">
                  <c:v>7.2887513074394353E-2</c:v>
                </c:pt>
                <c:pt idx="218">
                  <c:v>7.2447888333540406E-2</c:v>
                </c:pt>
                <c:pt idx="219">
                  <c:v>7.1998595703097079E-2</c:v>
                </c:pt>
                <c:pt idx="220">
                  <c:v>7.1539771866179477E-2</c:v>
                </c:pt>
                <c:pt idx="221">
                  <c:v>7.1071556408539474E-2</c:v>
                </c:pt>
                <c:pt idx="222">
                  <c:v>7.0594091776248133E-2</c:v>
                </c:pt>
                <c:pt idx="223">
                  <c:v>7.0107523232506699E-2</c:v>
                </c:pt>
                <c:pt idx="224">
                  <c:v>6.9611998813598766E-2</c:v>
                </c:pt>
                <c:pt idx="225">
                  <c:v>6.910766928399717E-2</c:v>
                </c:pt>
                <c:pt idx="226">
                  <c:v>6.8594688090638803E-2</c:v>
                </c:pt>
                <c:pt idx="227">
                  <c:v>6.8073211316381194E-2</c:v>
                </c:pt>
                <c:pt idx="228">
                  <c:v>6.7543397632654878E-2</c:v>
                </c:pt>
                <c:pt idx="229">
                  <c:v>6.7005408251325685E-2</c:v>
                </c:pt>
                <c:pt idx="230">
                  <c:v>6.6459406875781529E-2</c:v>
                </c:pt>
                <c:pt idx="231">
                  <c:v>6.5905559651258327E-2</c:v>
                </c:pt>
                <c:pt idx="232">
                  <c:v>6.5344035114420052E-2</c:v>
                </c:pt>
                <c:pt idx="233">
                  <c:v>6.4775004142208034E-2</c:v>
                </c:pt>
                <c:pt idx="234">
                  <c:v>6.4198639899974902E-2</c:v>
                </c:pt>
                <c:pt idx="235">
                  <c:v>6.3615117788919151E-2</c:v>
                </c:pt>
                <c:pt idx="236">
                  <c:v>6.3024615392835395E-2</c:v>
                </c:pt>
                <c:pt idx="237">
                  <c:v>6.2427312424197252E-2</c:v>
                </c:pt>
                <c:pt idx="238">
                  <c:v>6.1823390669588509E-2</c:v>
                </c:pt>
                <c:pt idx="239">
                  <c:v>6.1213033934499325E-2</c:v>
                </c:pt>
                <c:pt idx="240">
                  <c:v>6.0596427987503906E-2</c:v>
                </c:pt>
                <c:pt idx="241">
                  <c:v>5.9973760503836911E-2</c:v>
                </c:pt>
                <c:pt idx="242">
                  <c:v>5.934522100838506E-2</c:v>
                </c:pt>
                <c:pt idx="243">
                  <c:v>5.8711000818111682E-2</c:v>
                </c:pt>
                <c:pt idx="244">
                  <c:v>5.8071292983931426E-2</c:v>
                </c:pt>
                <c:pt idx="245">
                  <c:v>5.7426292232052416E-2</c:v>
                </c:pt>
                <c:pt idx="246">
                  <c:v>5.6776194904804247E-2</c:v>
                </c:pt>
                <c:pt idx="247">
                  <c:v>5.6121198900968963E-2</c:v>
                </c:pt>
                <c:pt idx="248">
                  <c:v>5.5461503615633664E-2</c:v>
                </c:pt>
                <c:pt idx="249">
                  <c:v>5.4797309879582735E-2</c:v>
                </c:pt>
                <c:pt idx="250">
                  <c:v>5.4128819898247839E-2</c:v>
                </c:pt>
                <c:pt idx="251">
                  <c:v>5.3456237190234623E-2</c:v>
                </c:pt>
                <c:pt idx="252">
                  <c:v>5.2779766525444291E-2</c:v>
                </c:pt>
                <c:pt idx="253">
                  <c:v>5.209961386280916E-2</c:v>
                </c:pt>
                <c:pt idx="254">
                  <c:v>5.1415986287660857E-2</c:v>
                </c:pt>
                <c:pt idx="255">
                  <c:v>5.0729091948750166E-2</c:v>
                </c:pt>
                <c:pt idx="256">
                  <c:v>5.0039139994937809E-2</c:v>
                </c:pt>
                <c:pt idx="257">
                  <c:v>4.9346340511575056E-2</c:v>
                </c:pt>
                <c:pt idx="258">
                  <c:v>4.8650904456593799E-2</c:v>
                </c:pt>
                <c:pt idx="259">
                  <c:v>4.7953043596325268E-2</c:v>
                </c:pt>
                <c:pt idx="260">
                  <c:v>4.7252970441066917E-2</c:v>
                </c:pt>
                <c:pt idx="261">
                  <c:v>4.6550898180417112E-2</c:v>
                </c:pt>
                <c:pt idx="262">
                  <c:v>4.5847040618397214E-2</c:v>
                </c:pt>
                <c:pt idx="263">
                  <c:v>4.5141612108380795E-2</c:v>
                </c:pt>
                <c:pt idx="264">
                  <c:v>4.4434827487849687E-2</c:v>
                </c:pt>
                <c:pt idx="265">
                  <c:v>4.3726902012996796E-2</c:v>
                </c:pt>
                <c:pt idx="266">
                  <c:v>4.3018051293195587E-2</c:v>
                </c:pt>
                <c:pt idx="267">
                  <c:v>4.2308491225355967E-2</c:v>
                </c:pt>
                <c:pt idx="268">
                  <c:v>4.1598437928186842E-2</c:v>
                </c:pt>
                <c:pt idx="269">
                  <c:v>4.0888107676385031E-2</c:v>
                </c:pt>
                <c:pt idx="270">
                  <c:v>4.0177716834770831E-2</c:v>
                </c:pt>
                <c:pt idx="271">
                  <c:v>3.9467481792390152E-2</c:v>
                </c:pt>
                <c:pt idx="272">
                  <c:v>3.8757618896603264E-2</c:v>
                </c:pt>
                <c:pt idx="273">
                  <c:v>3.8048344387180341E-2</c:v>
                </c:pt>
                <c:pt idx="274">
                  <c:v>3.7339874330423788E-2</c:v>
                </c:pt>
                <c:pt idx="275">
                  <c:v>3.6632424553337428E-2</c:v>
                </c:pt>
                <c:pt idx="276">
                  <c:v>3.5926210577862695E-2</c:v>
                </c:pt>
                <c:pt idx="277">
                  <c:v>3.5221447555201797E-2</c:v>
                </c:pt>
                <c:pt idx="278">
                  <c:v>3.4518350200247898E-2</c:v>
                </c:pt>
                <c:pt idx="279">
                  <c:v>3.3817132726142313E-2</c:v>
                </c:pt>
                <c:pt idx="280">
                  <c:v>3.3118008778978782E-2</c:v>
                </c:pt>
                <c:pt idx="281">
                  <c:v>3.2421191372674518E-2</c:v>
                </c:pt>
                <c:pt idx="282">
                  <c:v>3.1726892824028186E-2</c:v>
                </c:pt>
                <c:pt idx="283">
                  <c:v>3.1035324687984447E-2</c:v>
                </c:pt>
                <c:pt idx="284">
                  <c:v>3.0346697693124855E-2</c:v>
                </c:pt>
                <c:pt idx="285">
                  <c:v>2.9661221677404984E-2</c:v>
                </c:pt>
                <c:pt idx="286">
                  <c:v>2.8979105524157129E-2</c:v>
                </c:pt>
                <c:pt idx="287">
                  <c:v>2.8300557098378393E-2</c:v>
                </c:pt>
                <c:pt idx="288">
                  <c:v>2.7625783183323566E-2</c:v>
                </c:pt>
                <c:pt idx="289">
                  <c:v>2.6954989417422064E-2</c:v>
                </c:pt>
                <c:pt idx="290">
                  <c:v>2.6288380231538403E-2</c:v>
                </c:pt>
                <c:pt idx="291">
                  <c:v>2.5626158786595292E-2</c:v>
                </c:pt>
                <c:pt idx="292">
                  <c:v>2.4968526911578439E-2</c:v>
                </c:pt>
                <c:pt idx="293">
                  <c:v>2.4315685041942075E-2</c:v>
                </c:pt>
                <c:pt idx="294">
                  <c:v>2.3667832158434113E-2</c:v>
                </c:pt>
                <c:pt idx="295">
                  <c:v>2.3025165726359487E-2</c:v>
                </c:pt>
                <c:pt idx="296">
                  <c:v>2.2387881635300519E-2</c:v>
                </c:pt>
                <c:pt idx="297">
                  <c:v>2.1756174139312582E-2</c:v>
                </c:pt>
                <c:pt idx="298">
                  <c:v>2.1130235797613542E-2</c:v>
                </c:pt>
                <c:pt idx="299">
                  <c:v>2.051025741578507E-2</c:v>
                </c:pt>
                <c:pt idx="300">
                  <c:v>1.9896427987503906E-2</c:v>
                </c:pt>
                <c:pt idx="301">
                  <c:v>1.9288934636820913E-2</c:v>
                </c:pt>
                <c:pt idx="302">
                  <c:v>1.8687962561005637E-2</c:v>
                </c:pt>
                <c:pt idx="303">
                  <c:v>1.8093694973974051E-2</c:v>
                </c:pt>
                <c:pt idx="304">
                  <c:v>1.7506313050316608E-2</c:v>
                </c:pt>
                <c:pt idx="305">
                  <c:v>1.6925995869943998E-2</c:v>
                </c:pt>
                <c:pt idx="306">
                  <c:v>1.63529203633676E-2</c:v>
                </c:pt>
                <c:pt idx="307">
                  <c:v>1.5787261257631288E-2</c:v>
                </c:pt>
                <c:pt idx="308">
                  <c:v>1.5229191022911478E-2</c:v>
                </c:pt>
                <c:pt idx="309">
                  <c:v>1.4678879819801566E-2</c:v>
                </c:pt>
                <c:pt idx="310">
                  <c:v>1.4136495447297221E-2</c:v>
                </c:pt>
                <c:pt idx="311">
                  <c:v>1.3602203291498383E-2</c:v>
                </c:pt>
                <c:pt idx="312">
                  <c:v>1.3076166275043816E-2</c:v>
                </c:pt>
                <c:pt idx="313">
                  <c:v>1.2558544807293822E-2</c:v>
                </c:pt>
                <c:pt idx="314">
                  <c:v>1.2049496735276433E-2</c:v>
                </c:pt>
                <c:pt idx="315">
                  <c:v>1.1549177295412208E-2</c:v>
                </c:pt>
                <c:pt idx="316">
                  <c:v>1.1057739066032562E-2</c:v>
                </c:pt>
                <c:pt idx="317">
                  <c:v>1.057533192070622E-2</c:v>
                </c:pt>
                <c:pt idx="318">
                  <c:v>1.0102102982388249E-2</c:v>
                </c:pt>
                <c:pt idx="319">
                  <c:v>9.6381965784058266E-3</c:v>
                </c:pt>
                <c:pt idx="320">
                  <c:v>9.1837541962946617E-3</c:v>
                </c:pt>
                <c:pt idx="321">
                  <c:v>8.7389144404996406E-3</c:v>
                </c:pt>
                <c:pt idx="322">
                  <c:v>8.3038129899532503E-3</c:v>
                </c:pt>
                <c:pt idx="323">
                  <c:v>7.8785825565447151E-3</c:v>
                </c:pt>
                <c:pt idx="324">
                  <c:v>7.4633528444928952E-3</c:v>
                </c:pt>
                <c:pt idx="325">
                  <c:v>7.0582505106353754E-3</c:v>
                </c:pt>
                <c:pt idx="326">
                  <c:v>6.6633991256461311E-3</c:v>
                </c:pt>
                <c:pt idx="327">
                  <c:v>6.278919136193788E-3</c:v>
                </c:pt>
                <c:pt idx="328">
                  <c:v>5.9049278280522473E-3</c:v>
                </c:pt>
                <c:pt idx="329">
                  <c:v>5.5415392901750323E-3</c:v>
                </c:pt>
                <c:pt idx="330">
                  <c:v>5.1888643797446529E-3</c:v>
                </c:pt>
                <c:pt idx="331">
                  <c:v>4.8470106882077275E-3</c:v>
                </c:pt>
                <c:pt idx="332">
                  <c:v>4.5160825083065109E-3</c:v>
                </c:pt>
                <c:pt idx="333">
                  <c:v>4.1961808021171079E-3</c:v>
                </c:pt>
                <c:pt idx="334">
                  <c:v>3.8874031701042122E-3</c:v>
                </c:pt>
                <c:pt idx="335">
                  <c:v>3.5898438212021537E-3</c:v>
                </c:pt>
                <c:pt idx="336">
                  <c:v>3.3035935439315153E-3</c:v>
                </c:pt>
                <c:pt idx="337">
                  <c:v>3.0287396785603745E-3</c:v>
                </c:pt>
                <c:pt idx="338">
                  <c:v>2.7653660903188423E-3</c:v>
                </c:pt>
                <c:pt idx="339">
                  <c:v>2.5135531436752856E-3</c:v>
                </c:pt>
                <c:pt idx="340">
                  <c:v>2.2733776776823261E-3</c:v>
                </c:pt>
                <c:pt idx="341">
                  <c:v>2.0449129824003025E-3</c:v>
                </c:pt>
                <c:pt idx="342">
                  <c:v>1.8282287764056161E-3</c:v>
                </c:pt>
                <c:pt idx="343">
                  <c:v>1.6233911853910106E-3</c:v>
                </c:pt>
                <c:pt idx="344">
                  <c:v>1.4304627218645531E-3</c:v>
                </c:pt>
                <c:pt idx="345">
                  <c:v>1.2495022659537094E-3</c:v>
                </c:pt>
                <c:pt idx="346">
                  <c:v>1.0805650473204866E-3</c:v>
                </c:pt>
                <c:pt idx="347">
                  <c:v>9.2370262819352117E-4</c:v>
                </c:pt>
                <c:pt idx="348">
                  <c:v>7.7896288752232377E-4</c:v>
                </c:pt>
                <c:pt idx="349">
                  <c:v>6.463900062588366E-4</c:v>
                </c:pt>
                <c:pt idx="350">
                  <c:v>5.2602445377087812E-4</c:v>
                </c:pt>
                <c:pt idx="351">
                  <c:v>4.1790297539188315E-4</c:v>
                </c:pt>
                <c:pt idx="352">
                  <c:v>3.2205858111094833E-4</c:v>
                </c:pt>
                <c:pt idx="353">
                  <c:v>2.3852053540666208E-4</c:v>
                </c:pt>
                <c:pt idx="354">
                  <c:v>1.6731434822818211E-4</c:v>
                </c:pt>
                <c:pt idx="355">
                  <c:v>1.0846176712639259E-4</c:v>
                </c:pt>
                <c:pt idx="356">
                  <c:v>6.1980770537687353E-5</c:v>
                </c:pt>
                <c:pt idx="357">
                  <c:v>2.7885562222642453E-5</c:v>
                </c:pt>
                <c:pt idx="358">
                  <c:v>6.1865668614134005E-6</c:v>
                </c:pt>
                <c:pt idx="359">
                  <c:v>-3.1095731926375054E-6</c:v>
                </c:pt>
                <c:pt idx="360">
                  <c:v>0</c:v>
                </c:pt>
                <c:pt idx="361">
                  <c:v>1.5514359038088066E-5</c:v>
                </c:pt>
                <c:pt idx="362">
                  <c:v>4.342879141329577E-5</c:v>
                </c:pt>
                <c:pt idx="363">
                  <c:v>8.3734800904415265E-5</c:v>
                </c:pt>
                <c:pt idx="364">
                  <c:v>1.3642011013189286E-4</c:v>
                </c:pt>
                <c:pt idx="365">
                  <c:v>2.0146866427198432E-4</c:v>
                </c:pt>
                <c:pt idx="366">
                  <c:v>2.788606359294929E-4</c:v>
                </c:pt>
                <c:pt idx="367">
                  <c:v>3.6857243116767893E-4</c:v>
                </c:pt>
                <c:pt idx="368">
                  <c:v>4.705766966936585E-4</c:v>
                </c:pt>
                <c:pt idx="369">
                  <c:v>5.8484232819710157E-4</c:v>
                </c:pt>
                <c:pt idx="370">
                  <c:v>7.1133447983976709E-4</c:v>
                </c:pt>
                <c:pt idx="371">
                  <c:v>8.5001457489306096E-4</c:v>
                </c:pt>
                <c:pt idx="372">
                  <c:v>1.0008403175204383E-3</c:v>
                </c:pt>
                <c:pt idx="373">
                  <c:v>1.1637657057010143E-3</c:v>
                </c:pt>
                <c:pt idx="374">
                  <c:v>1.3387410452905398E-3</c:v>
                </c:pt>
                <c:pt idx="375">
                  <c:v>1.5257129652154558E-3</c:v>
                </c:pt>
                <c:pt idx="376">
                  <c:v>1.7246244337953834E-3</c:v>
                </c:pt>
                <c:pt idx="377">
                  <c:v>1.9354147761890658E-3</c:v>
                </c:pt>
                <c:pt idx="378">
                  <c:v>2.158019692958433E-3</c:v>
                </c:pt>
                <c:pt idx="379">
                  <c:v>2.3923712797451063E-3</c:v>
                </c:pt>
                <c:pt idx="380">
                  <c:v>2.6383980480532937E-3</c:v>
                </c:pt>
                <c:pt idx="381">
                  <c:v>2.8960249471326627E-3</c:v>
                </c:pt>
                <c:pt idx="382">
                  <c:v>3.1651733869544922E-3</c:v>
                </c:pt>
                <c:pt idx="383">
                  <c:v>3.4457612622740223E-3</c:v>
                </c:pt>
                <c:pt idx="384">
                  <c:v>3.7377029777715285E-3</c:v>
                </c:pt>
                <c:pt idx="385">
                  <c:v>4.040909474264387E-3</c:v>
                </c:pt>
                <c:pt idx="386">
                  <c:v>4.355288255982046E-3</c:v>
                </c:pt>
                <c:pt idx="387">
                  <c:v>4.6807434188954238E-3</c:v>
                </c:pt>
                <c:pt idx="388">
                  <c:v>5.017175680091952E-3</c:v>
                </c:pt>
                <c:pt idx="389">
                  <c:v>5.3644824081872117E-3</c:v>
                </c:pt>
                <c:pt idx="390">
                  <c:v>5.7225576547636466E-3</c:v>
                </c:pt>
                <c:pt idx="391">
                  <c:v>6.0912921868267042E-3</c:v>
                </c:pt>
                <c:pt idx="392">
                  <c:v>6.4705735202681804E-3</c:v>
                </c:pt>
                <c:pt idx="393">
                  <c:v>6.8602859543264814E-3</c:v>
                </c:pt>
                <c:pt idx="394">
                  <c:v>7.2603106070330565E-3</c:v>
                </c:pt>
                <c:pt idx="395">
                  <c:v>7.6705254516339092E-3</c:v>
                </c:pt>
                <c:pt idx="396">
                  <c:v>8.0908053539749721E-3</c:v>
                </c:pt>
                <c:pt idx="397">
                  <c:v>8.5210221108395472E-3</c:v>
                </c:pt>
                <c:pt idx="398">
                  <c:v>8.9610444892260048E-3</c:v>
                </c:pt>
                <c:pt idx="399">
                  <c:v>9.4107382665534062E-3</c:v>
                </c:pt>
                <c:pt idx="400">
                  <c:v>9.8699662717825834E-3</c:v>
                </c:pt>
                <c:pt idx="401">
                  <c:v>1.0338588427439762E-2</c:v>
                </c:pt>
                <c:pt idx="402">
                  <c:v>1.0816461792529725E-2</c:v>
                </c:pt>
                <c:pt idx="403">
                  <c:v>1.130344060632503E-2</c:v>
                </c:pt>
                <c:pt idx="404">
                  <c:v>1.1799376333017661E-2</c:v>
                </c:pt>
                <c:pt idx="405">
                  <c:v>1.2304117707219208E-2</c:v>
                </c:pt>
                <c:pt idx="406">
                  <c:v>1.2817510780295268E-2</c:v>
                </c:pt>
                <c:pt idx="407">
                  <c:v>1.3339398967519685E-2</c:v>
                </c:pt>
                <c:pt idx="408">
                  <c:v>1.3869623096033908E-2</c:v>
                </c:pt>
                <c:pt idx="409">
                  <c:v>1.4408021453596443E-2</c:v>
                </c:pt>
                <c:pt idx="410">
                  <c:v>1.4954429838107174E-2</c:v>
                </c:pt>
                <c:pt idx="411">
                  <c:v>1.5508681607891145E-2</c:v>
                </c:pt>
                <c:pt idx="412">
                  <c:v>1.6070607732726058E-2</c:v>
                </c:pt>
                <c:pt idx="413">
                  <c:v>1.664003684559753E-2</c:v>
                </c:pt>
                <c:pt idx="414">
                  <c:v>1.7216795295166065E-2</c:v>
                </c:pt>
                <c:pt idx="415">
                  <c:v>1.7800707198929164E-2</c:v>
                </c:pt>
                <c:pt idx="416">
                  <c:v>1.8391594497062239E-2</c:v>
                </c:pt>
                <c:pt idx="417">
                  <c:v>1.8989277006921237E-2</c:v>
                </c:pt>
                <c:pt idx="418">
                  <c:v>1.9593572478190303E-2</c:v>
                </c:pt>
                <c:pt idx="419">
                  <c:v>2.0204296648656934E-2</c:v>
                </c:pt>
                <c:pt idx="420">
                  <c:v>2.0821263300597533E-2</c:v>
                </c:pt>
                <c:pt idx="421">
                  <c:v>2.1444284317755604E-2</c:v>
                </c:pt>
                <c:pt idx="422">
                  <c:v>2.2073169742894881E-2</c:v>
                </c:pt>
                <c:pt idx="423">
                  <c:v>2.2707727835909537E-2</c:v>
                </c:pt>
                <c:pt idx="424">
                  <c:v>2.3347765132473223E-2</c:v>
                </c:pt>
                <c:pt idx="425">
                  <c:v>2.3993086503208923E-2</c:v>
                </c:pt>
                <c:pt idx="426">
                  <c:v>2.4643495213360948E-2</c:v>
                </c:pt>
                <c:pt idx="427">
                  <c:v>2.5298792982950697E-2</c:v>
                </c:pt>
                <c:pt idx="428">
                  <c:v>2.59587800473975E-2</c:v>
                </c:pt>
                <c:pt idx="429">
                  <c:v>2.6623255218585554E-2</c:v>
                </c:pt>
                <c:pt idx="430">
                  <c:v>2.7292015946358227E-2</c:v>
                </c:pt>
                <c:pt idx="431">
                  <c:v>2.7964858380420413E-2</c:v>
                </c:pt>
                <c:pt idx="432">
                  <c:v>2.8641577432629923E-2</c:v>
                </c:pt>
                <c:pt idx="433">
                  <c:v>2.9321966839658594E-2</c:v>
                </c:pt>
                <c:pt idx="434">
                  <c:v>3.000581922600358E-2</c:v>
                </c:pt>
                <c:pt idx="435">
                  <c:v>3.0692926167329517E-2</c:v>
                </c:pt>
                <c:pt idx="436">
                  <c:v>3.1383078254121816E-2</c:v>
                </c:pt>
                <c:pt idx="437">
                  <c:v>3.207606515563155E-2</c:v>
                </c:pt>
                <c:pt idx="438">
                  <c:v>3.2771675684092047E-2</c:v>
                </c:pt>
                <c:pt idx="439">
                  <c:v>3.3469697859187596E-2</c:v>
                </c:pt>
                <c:pt idx="440">
                  <c:v>3.4169918972754114E-2</c:v>
                </c:pt>
                <c:pt idx="441">
                  <c:v>3.4872125653692063E-2</c:v>
                </c:pt>
                <c:pt idx="442">
                  <c:v>3.5576103933071618E-2</c:v>
                </c:pt>
                <c:pt idx="443">
                  <c:v>3.6281639309409905E-2</c:v>
                </c:pt>
                <c:pt idx="444">
                  <c:v>3.6988516814100481E-2</c:v>
                </c:pt>
                <c:pt idx="445">
                  <c:v>3.7696521076974812E-2</c:v>
                </c:pt>
                <c:pt idx="446">
                  <c:v>3.8405436391975654E-2</c:v>
                </c:pt>
                <c:pt idx="447">
                  <c:v>3.9115046782922283E-2</c:v>
                </c:pt>
                <c:pt idx="448">
                  <c:v>3.9825136069347469E-2</c:v>
                </c:pt>
                <c:pt idx="449">
                  <c:v>4.0535487932385858E-2</c:v>
                </c:pt>
                <c:pt idx="450">
                  <c:v>4.1245885980693842E-2</c:v>
                </c:pt>
                <c:pt idx="451">
                  <c:v>4.1956113816380737E-2</c:v>
                </c:pt>
                <c:pt idx="452">
                  <c:v>4.2665955100931054E-2</c:v>
                </c:pt>
                <c:pt idx="453">
                  <c:v>4.3375193621097916E-2</c:v>
                </c:pt>
                <c:pt idx="454">
                  <c:v>4.4083613354747454E-2</c:v>
                </c:pt>
                <c:pt idx="455">
                  <c:v>4.4790998536634187E-2</c:v>
                </c:pt>
                <c:pt idx="456">
                  <c:v>4.549713372408748E-2</c:v>
                </c:pt>
                <c:pt idx="457">
                  <c:v>4.6201803862588896E-2</c:v>
                </c:pt>
                <c:pt idx="458">
                  <c:v>4.6904794351220934E-2</c:v>
                </c:pt>
                <c:pt idx="459">
                  <c:v>4.7605891107966848E-2</c:v>
                </c:pt>
                <c:pt idx="460">
                  <c:v>4.830488063484225E-2</c:v>
                </c:pt>
                <c:pt idx="461">
                  <c:v>4.9001550082838352E-2</c:v>
                </c:pt>
                <c:pt idx="462">
                  <c:v>4.9695687316657668E-2</c:v>
                </c:pt>
                <c:pt idx="463">
                  <c:v>5.0387080979222162E-2</c:v>
                </c:pt>
                <c:pt idx="464">
                  <c:v>5.107552055593477E-2</c:v>
                </c:pt>
                <c:pt idx="465">
                  <c:v>5.1760796438674699E-2</c:v>
                </c:pt>
                <c:pt idx="466">
                  <c:v>5.2442699989507312E-2</c:v>
                </c:pt>
                <c:pt idx="467">
                  <c:v>5.3121023604089365E-2</c:v>
                </c:pt>
                <c:pt idx="468">
                  <c:v>5.3795560774750645E-2</c:v>
                </c:pt>
                <c:pt idx="469">
                  <c:v>5.4466106153232961E-2</c:v>
                </c:pt>
                <c:pt idx="470">
                  <c:v>5.5132455613067663E-2</c:v>
                </c:pt>
                <c:pt idx="471">
                  <c:v>5.5794406311573001E-2</c:v>
                </c:pt>
                <c:pt idx="472">
                  <c:v>5.6451756751452732E-2</c:v>
                </c:pt>
                <c:pt idx="473">
                  <c:v>5.7104306841977585E-2</c:v>
                </c:pt>
                <c:pt idx="474">
                  <c:v>5.7751857959731076E-2</c:v>
                </c:pt>
                <c:pt idx="475">
                  <c:v>5.8394213008901852E-2</c:v>
                </c:pt>
                <c:pt idx="476">
                  <c:v>5.9031176481104126E-2</c:v>
                </c:pt>
                <c:pt idx="477">
                  <c:v>5.9662554514708636E-2</c:v>
                </c:pt>
                <c:pt idx="478">
                  <c:v>6.0288154953666406E-2</c:v>
                </c:pt>
                <c:pt idx="479">
                  <c:v>6.0907787405807441E-2</c:v>
                </c:pt>
                <c:pt idx="480">
                  <c:v>6.1521263300597533E-2</c:v>
                </c:pt>
                <c:pt idx="481">
                  <c:v>6.2128395946335346E-2</c:v>
                </c:pt>
                <c:pt idx="482">
                  <c:v>6.2729000586773179E-2</c:v>
                </c:pt>
                <c:pt idx="483">
                  <c:v>6.3322894457144438E-2</c:v>
                </c:pt>
                <c:pt idx="484">
                  <c:v>6.390989683958101E-2</c:v>
                </c:pt>
                <c:pt idx="485">
                  <c:v>6.4489829117904324E-2</c:v>
                </c:pt>
                <c:pt idx="486">
                  <c:v>6.5062514831773374E-2</c:v>
                </c:pt>
                <c:pt idx="487">
                  <c:v>6.5627779730174265E-2</c:v>
                </c:pt>
                <c:pt idx="488">
                  <c:v>6.6185451824234631E-2</c:v>
                </c:pt>
                <c:pt idx="489">
                  <c:v>6.6735361439347912E-2</c:v>
                </c:pt>
                <c:pt idx="490">
                  <c:v>6.7277341266591476E-2</c:v>
                </c:pt>
                <c:pt idx="491">
                  <c:v>6.7811226413423742E-2</c:v>
                </c:pt>
                <c:pt idx="492">
                  <c:v>6.8336854453644971E-2</c:v>
                </c:pt>
                <c:pt idx="493">
                  <c:v>6.8854065476607051E-2</c:v>
                </c:pt>
                <c:pt idx="494">
                  <c:v>6.9362702135657636E-2</c:v>
                </c:pt>
                <c:pt idx="495">
                  <c:v>6.9862609695804184E-2</c:v>
                </c:pt>
                <c:pt idx="496">
                  <c:v>7.035363608058387E-2</c:v>
                </c:pt>
                <c:pt idx="497">
                  <c:v>7.0835631918125502E-2</c:v>
                </c:pt>
                <c:pt idx="498">
                  <c:v>7.1308450586389613E-2</c:v>
                </c:pt>
                <c:pt idx="499">
                  <c:v>7.1771948257573409E-2</c:v>
                </c:pt>
                <c:pt idx="500">
                  <c:v>7.222598394166739E-2</c:v>
                </c:pt>
                <c:pt idx="501">
                  <c:v>7.2670419529150834E-2</c:v>
                </c:pt>
                <c:pt idx="502">
                  <c:v>7.3105119832813162E-2</c:v>
                </c:pt>
                <c:pt idx="503">
                  <c:v>7.352995262868918E-2</c:v>
                </c:pt>
                <c:pt idx="504">
                  <c:v>7.3944788696095692E-2</c:v>
                </c:pt>
                <c:pt idx="505">
                  <c:v>7.4349501856757844E-2</c:v>
                </c:pt>
                <c:pt idx="506">
                  <c:v>7.4743969013013445E-2</c:v>
                </c:pt>
                <c:pt idx="507">
                  <c:v>7.5128070185083995E-2</c:v>
                </c:pt>
                <c:pt idx="508">
                  <c:v>7.5501688547401247E-2</c:v>
                </c:pt>
                <c:pt idx="509">
                  <c:v>7.5864710463978635E-2</c:v>
                </c:pt>
                <c:pt idx="510">
                  <c:v>7.6217025522816964E-2</c:v>
                </c:pt>
                <c:pt idx="511">
                  <c:v>7.6558526569334026E-2</c:v>
                </c:pt>
                <c:pt idx="512">
                  <c:v>7.6889109738808609E-2</c:v>
                </c:pt>
                <c:pt idx="513">
                  <c:v>7.7208674487828574E-2</c:v>
                </c:pt>
                <c:pt idx="514">
                  <c:v>7.7517123624734244E-2</c:v>
                </c:pt>
                <c:pt idx="515">
                  <c:v>7.781436333904769E-2</c:v>
                </c:pt>
                <c:pt idx="516">
                  <c:v>7.8100303229879237E-2</c:v>
                </c:pt>
                <c:pt idx="517">
                  <c:v>7.8374856333302684E-2</c:v>
                </c:pt>
                <c:pt idx="518">
                  <c:v>7.863793914869098E-2</c:v>
                </c:pt>
                <c:pt idx="519">
                  <c:v>7.8889471664004882E-2</c:v>
                </c:pt>
                <c:pt idx="520">
                  <c:v>7.9129377380026247E-2</c:v>
                </c:pt>
                <c:pt idx="521">
                  <c:v>7.9357583333529505E-2</c:v>
                </c:pt>
                <c:pt idx="522">
                  <c:v>7.9574020119383942E-2</c:v>
                </c:pt>
                <c:pt idx="523">
                  <c:v>7.9778621911580153E-2</c:v>
                </c:pt>
                <c:pt idx="524">
                  <c:v>7.9971326483174537E-2</c:v>
                </c:pt>
                <c:pt idx="525">
                  <c:v>8.0152075225145614E-2</c:v>
                </c:pt>
                <c:pt idx="526">
                  <c:v>8.0320813164156651E-2</c:v>
                </c:pt>
                <c:pt idx="527">
                  <c:v>8.0477488979219164E-2</c:v>
                </c:pt>
                <c:pt idx="528">
                  <c:v>8.0622055017252225E-2</c:v>
                </c:pt>
                <c:pt idx="529">
                  <c:v>8.0754467307532912E-2</c:v>
                </c:pt>
                <c:pt idx="530">
                  <c:v>8.0874685575033509E-2</c:v>
                </c:pt>
                <c:pt idx="531">
                  <c:v>8.0982673252641316E-2</c:v>
                </c:pt>
                <c:pt idx="532">
                  <c:v>8.1078397492257481E-2</c:v>
                </c:pt>
                <c:pt idx="533">
                  <c:v>8.1161829174771286E-2</c:v>
                </c:pt>
                <c:pt idx="534">
                  <c:v>8.1232942918906939E-2</c:v>
                </c:pt>
                <c:pt idx="535">
                  <c:v>8.1291717088940077E-2</c:v>
                </c:pt>
                <c:pt idx="536">
                  <c:v>8.133813380128159E-2</c:v>
                </c:pt>
                <c:pt idx="537">
                  <c:v>8.1372178929926722E-2</c:v>
                </c:pt>
                <c:pt idx="538">
                  <c:v>8.1393842110767695E-2</c:v>
                </c:pt>
                <c:pt idx="539">
                  <c:v>8.1403116744768328E-2</c:v>
                </c:pt>
                <c:pt idx="540">
                  <c:v>8.14E-2</c:v>
                </c:pt>
                <c:pt idx="541">
                  <c:v>8.1384492812537609E-2</c:v>
                </c:pt>
                <c:pt idx="542">
                  <c:v>8.1356599886215811E-2</c:v>
                </c:pt>
                <c:pt idx="543">
                  <c:v>8.1316329691244957E-2</c:v>
                </c:pt>
                <c:pt idx="544">
                  <c:v>8.126369446168738E-2</c:v>
                </c:pt>
                <c:pt idx="545">
                  <c:v>8.1198710191794476E-2</c:v>
                </c:pt>
                <c:pt idx="546">
                  <c:v>8.1121396631205628E-2</c:v>
                </c:pt>
                <c:pt idx="547">
                  <c:v>8.1031777279010272E-2</c:v>
                </c:pt>
                <c:pt idx="548">
                  <c:v>8.0929879376674771E-2</c:v>
                </c:pt>
                <c:pt idx="549">
                  <c:v>8.0815733899836095E-2</c:v>
                </c:pt>
                <c:pt idx="550">
                  <c:v>8.0689375548964618E-2</c:v>
                </c:pt>
                <c:pt idx="551">
                  <c:v>8.055084273889869E-2</c:v>
                </c:pt>
                <c:pt idx="552">
                  <c:v>8.040017758725411E-2</c:v>
                </c:pt>
                <c:pt idx="553">
                  <c:v>8.0237425901711679E-2</c:v>
                </c:pt>
                <c:pt idx="554">
                  <c:v>8.0062637166186598E-2</c:v>
                </c:pt>
                <c:pt idx="555">
                  <c:v>7.9875864525883869E-2</c:v>
                </c:pt>
                <c:pt idx="556">
                  <c:v>7.9677164771243716E-2</c:v>
                </c:pt>
                <c:pt idx="557">
                  <c:v>7.9466598320782095E-2</c:v>
                </c:pt>
                <c:pt idx="558">
                  <c:v>7.9244229202831126E-2</c:v>
                </c:pt>
                <c:pt idx="559">
                  <c:v>7.9010125036184681E-2</c:v>
                </c:pt>
                <c:pt idx="560">
                  <c:v>7.876435700965527E-2</c:v>
                </c:pt>
                <c:pt idx="561">
                  <c:v>7.8506999860547502E-2</c:v>
                </c:pt>
                <c:pt idx="562">
                  <c:v>7.8238131852055345E-2</c:v>
                </c:pt>
                <c:pt idx="563">
                  <c:v>7.7957834749589019E-2</c:v>
                </c:pt>
                <c:pt idx="564">
                  <c:v>7.7666193796039229E-2</c:v>
                </c:pt>
                <c:pt idx="565">
                  <c:v>7.736329768598546E-2</c:v>
                </c:pt>
                <c:pt idx="566">
                  <c:v>7.7049238538856396E-2</c:v>
                </c:pt>
                <c:pt idx="567">
                  <c:v>7.6724111871050257E-2</c:v>
                </c:pt>
                <c:pt idx="568">
                  <c:v>7.6388016567023168E-2</c:v>
                </c:pt>
                <c:pt idx="569">
                  <c:v>7.6041054849354542E-2</c:v>
                </c:pt>
                <c:pt idx="570">
                  <c:v>7.5683332247797955E-2</c:v>
                </c:pt>
                <c:pt idx="571">
                  <c:v>7.5314957567326979E-2</c:v>
                </c:pt>
                <c:pt idx="572">
                  <c:v>7.493604285518532E-2</c:v>
                </c:pt>
                <c:pt idx="573">
                  <c:v>7.4546703366951309E-2</c:v>
                </c:pt>
                <c:pt idx="574">
                  <c:v>7.4147057531626523E-2</c:v>
                </c:pt>
                <c:pt idx="575">
                  <c:v>7.3737226915759319E-2</c:v>
                </c:pt>
                <c:pt idx="576">
                  <c:v>7.3317336186613624E-2</c:v>
                </c:pt>
                <c:pt idx="577">
                  <c:v>7.2887513074394353E-2</c:v>
                </c:pt>
                <c:pt idx="578">
                  <c:v>7.2447888333540419E-2</c:v>
                </c:pt>
                <c:pt idx="579">
                  <c:v>7.1998595703097079E-2</c:v>
                </c:pt>
                <c:pt idx="580">
                  <c:v>7.1539771866179477E-2</c:v>
                </c:pt>
                <c:pt idx="581">
                  <c:v>7.1071556408539474E-2</c:v>
                </c:pt>
                <c:pt idx="582">
                  <c:v>7.0594091776248147E-2</c:v>
                </c:pt>
                <c:pt idx="583">
                  <c:v>7.0107523232506713E-2</c:v>
                </c:pt>
                <c:pt idx="584">
                  <c:v>6.9611998813598766E-2</c:v>
                </c:pt>
                <c:pt idx="585">
                  <c:v>6.9107669283997183E-2</c:v>
                </c:pt>
                <c:pt idx="586">
                  <c:v>6.8594688090638803E-2</c:v>
                </c:pt>
                <c:pt idx="587">
                  <c:v>6.8073211316381207E-2</c:v>
                </c:pt>
                <c:pt idx="588">
                  <c:v>6.7543397632654878E-2</c:v>
                </c:pt>
                <c:pt idx="589">
                  <c:v>6.7005408251325685E-2</c:v>
                </c:pt>
                <c:pt idx="590">
                  <c:v>6.6459406875781529E-2</c:v>
                </c:pt>
                <c:pt idx="591">
                  <c:v>6.5905559651258341E-2</c:v>
                </c:pt>
                <c:pt idx="592">
                  <c:v>6.5344035114420052E-2</c:v>
                </c:pt>
                <c:pt idx="593">
                  <c:v>6.477500414220802E-2</c:v>
                </c:pt>
                <c:pt idx="594">
                  <c:v>6.4198639899974916E-2</c:v>
                </c:pt>
                <c:pt idx="595">
                  <c:v>6.3615117788919165E-2</c:v>
                </c:pt>
                <c:pt idx="596">
                  <c:v>6.3024615392835395E-2</c:v>
                </c:pt>
                <c:pt idx="597">
                  <c:v>6.2427312424197252E-2</c:v>
                </c:pt>
                <c:pt idx="598">
                  <c:v>6.1823390669588522E-2</c:v>
                </c:pt>
                <c:pt idx="599">
                  <c:v>6.1213033934499332E-2</c:v>
                </c:pt>
                <c:pt idx="600">
                  <c:v>6.0596427987503934E-2</c:v>
                </c:pt>
                <c:pt idx="601">
                  <c:v>5.9973760503836904E-2</c:v>
                </c:pt>
                <c:pt idx="602">
                  <c:v>5.9345221008385046E-2</c:v>
                </c:pt>
                <c:pt idx="603">
                  <c:v>5.8711000818111696E-2</c:v>
                </c:pt>
                <c:pt idx="604">
                  <c:v>5.807129298393144E-2</c:v>
                </c:pt>
                <c:pt idx="605">
                  <c:v>5.7426292232052416E-2</c:v>
                </c:pt>
                <c:pt idx="606">
                  <c:v>5.6776194904804247E-2</c:v>
                </c:pt>
                <c:pt idx="607">
                  <c:v>5.6121198900968963E-2</c:v>
                </c:pt>
                <c:pt idx="608">
                  <c:v>5.5461503615633685E-2</c:v>
                </c:pt>
                <c:pt idx="609">
                  <c:v>5.4797309879582756E-2</c:v>
                </c:pt>
                <c:pt idx="610">
                  <c:v>5.4128819898247832E-2</c:v>
                </c:pt>
                <c:pt idx="611">
                  <c:v>5.3456237190234623E-2</c:v>
                </c:pt>
                <c:pt idx="612">
                  <c:v>5.2779766525444291E-2</c:v>
                </c:pt>
                <c:pt idx="613">
                  <c:v>5.2099613862809181E-2</c:v>
                </c:pt>
                <c:pt idx="614">
                  <c:v>5.1415986287660843E-2</c:v>
                </c:pt>
                <c:pt idx="615">
                  <c:v>5.0729091948750166E-2</c:v>
                </c:pt>
                <c:pt idx="616">
                  <c:v>5.0039139994937809E-2</c:v>
                </c:pt>
                <c:pt idx="617">
                  <c:v>4.9346340511575063E-2</c:v>
                </c:pt>
                <c:pt idx="618">
                  <c:v>4.865090445659382E-2</c:v>
                </c:pt>
                <c:pt idx="619">
                  <c:v>4.7953043596325254E-2</c:v>
                </c:pt>
                <c:pt idx="620">
                  <c:v>4.7252970441066917E-2</c:v>
                </c:pt>
                <c:pt idx="621">
                  <c:v>4.6550898180417119E-2</c:v>
                </c:pt>
                <c:pt idx="622">
                  <c:v>4.5847040618397235E-2</c:v>
                </c:pt>
                <c:pt idx="623">
                  <c:v>4.5141612108380788E-2</c:v>
                </c:pt>
                <c:pt idx="624">
                  <c:v>4.4434827487849674E-2</c:v>
                </c:pt>
                <c:pt idx="625">
                  <c:v>4.3726902012996796E-2</c:v>
                </c:pt>
                <c:pt idx="626">
                  <c:v>4.3018051293195594E-2</c:v>
                </c:pt>
                <c:pt idx="627">
                  <c:v>4.2308491225355994E-2</c:v>
                </c:pt>
                <c:pt idx="628">
                  <c:v>4.1598437928186835E-2</c:v>
                </c:pt>
                <c:pt idx="629">
                  <c:v>4.0888107676385031E-2</c:v>
                </c:pt>
                <c:pt idx="630">
                  <c:v>4.0177716834770845E-2</c:v>
                </c:pt>
                <c:pt idx="631">
                  <c:v>3.9467481792390166E-2</c:v>
                </c:pt>
                <c:pt idx="632">
                  <c:v>3.8757618896603258E-2</c:v>
                </c:pt>
                <c:pt idx="633">
                  <c:v>3.8048344387180341E-2</c:v>
                </c:pt>
                <c:pt idx="634">
                  <c:v>3.7339874330423788E-2</c:v>
                </c:pt>
                <c:pt idx="635">
                  <c:v>3.6632424553337435E-2</c:v>
                </c:pt>
                <c:pt idx="636">
                  <c:v>3.5926210577862709E-2</c:v>
                </c:pt>
                <c:pt idx="637">
                  <c:v>3.5221447555201783E-2</c:v>
                </c:pt>
                <c:pt idx="638">
                  <c:v>3.4518350200247898E-2</c:v>
                </c:pt>
                <c:pt idx="639">
                  <c:v>3.3817132726142327E-2</c:v>
                </c:pt>
                <c:pt idx="640">
                  <c:v>3.3118008778978802E-2</c:v>
                </c:pt>
                <c:pt idx="641">
                  <c:v>3.2421191372674511E-2</c:v>
                </c:pt>
                <c:pt idx="642">
                  <c:v>3.1726892824028186E-2</c:v>
                </c:pt>
                <c:pt idx="643">
                  <c:v>3.1035324687984447E-2</c:v>
                </c:pt>
                <c:pt idx="644">
                  <c:v>3.0346697693124865E-2</c:v>
                </c:pt>
                <c:pt idx="645">
                  <c:v>2.9661221677405002E-2</c:v>
                </c:pt>
                <c:pt idx="646">
                  <c:v>2.8979105524157119E-2</c:v>
                </c:pt>
                <c:pt idx="647">
                  <c:v>2.8300557098378393E-2</c:v>
                </c:pt>
                <c:pt idx="648">
                  <c:v>2.7625783183323576E-2</c:v>
                </c:pt>
                <c:pt idx="649">
                  <c:v>2.6954989417422082E-2</c:v>
                </c:pt>
                <c:pt idx="650">
                  <c:v>2.62883802315384E-2</c:v>
                </c:pt>
                <c:pt idx="651">
                  <c:v>2.5626158786595292E-2</c:v>
                </c:pt>
                <c:pt idx="652">
                  <c:v>2.4968526911578439E-2</c:v>
                </c:pt>
                <c:pt idx="653">
                  <c:v>2.4315685041942085E-2</c:v>
                </c:pt>
                <c:pt idx="654">
                  <c:v>2.366783215843413E-2</c:v>
                </c:pt>
                <c:pt idx="655">
                  <c:v>2.302516572635948E-2</c:v>
                </c:pt>
                <c:pt idx="656">
                  <c:v>2.2387881635300519E-2</c:v>
                </c:pt>
                <c:pt idx="657">
                  <c:v>2.1756174139312589E-2</c:v>
                </c:pt>
                <c:pt idx="658">
                  <c:v>2.1130235797613559E-2</c:v>
                </c:pt>
                <c:pt idx="659">
                  <c:v>2.0510257415785067E-2</c:v>
                </c:pt>
                <c:pt idx="660">
                  <c:v>1.9896427987503906E-2</c:v>
                </c:pt>
                <c:pt idx="661">
                  <c:v>1.9288934636820913E-2</c:v>
                </c:pt>
                <c:pt idx="662">
                  <c:v>1.8687962561005647E-2</c:v>
                </c:pt>
                <c:pt idx="663">
                  <c:v>1.8093694973974069E-2</c:v>
                </c:pt>
                <c:pt idx="664">
                  <c:v>1.7506313050316597E-2</c:v>
                </c:pt>
                <c:pt idx="665">
                  <c:v>1.6925995869944001E-2</c:v>
                </c:pt>
                <c:pt idx="666">
                  <c:v>1.635292036336761E-2</c:v>
                </c:pt>
                <c:pt idx="667">
                  <c:v>1.5787261257631306E-2</c:v>
                </c:pt>
                <c:pt idx="668">
                  <c:v>1.5229191022911469E-2</c:v>
                </c:pt>
                <c:pt idx="669">
                  <c:v>1.4678879819801566E-2</c:v>
                </c:pt>
                <c:pt idx="670">
                  <c:v>1.4136495447297226E-2</c:v>
                </c:pt>
                <c:pt idx="671">
                  <c:v>1.3602203291498393E-2</c:v>
                </c:pt>
                <c:pt idx="672">
                  <c:v>1.3076166275043835E-2</c:v>
                </c:pt>
                <c:pt idx="673">
                  <c:v>1.2558544807293816E-2</c:v>
                </c:pt>
                <c:pt idx="674">
                  <c:v>1.2049496735276433E-2</c:v>
                </c:pt>
                <c:pt idx="675">
                  <c:v>1.1549177295412218E-2</c:v>
                </c:pt>
                <c:pt idx="676">
                  <c:v>1.1057739066032576E-2</c:v>
                </c:pt>
                <c:pt idx="677">
                  <c:v>1.0575331920706213E-2</c:v>
                </c:pt>
                <c:pt idx="678">
                  <c:v>1.0102102982388249E-2</c:v>
                </c:pt>
                <c:pt idx="679">
                  <c:v>9.6381965784058318E-3</c:v>
                </c:pt>
                <c:pt idx="680">
                  <c:v>9.1837541962946721E-3</c:v>
                </c:pt>
                <c:pt idx="681">
                  <c:v>8.7389144404996528E-3</c:v>
                </c:pt>
                <c:pt idx="682">
                  <c:v>8.3038129899532451E-3</c:v>
                </c:pt>
                <c:pt idx="683">
                  <c:v>7.8785825565447151E-3</c:v>
                </c:pt>
                <c:pt idx="684">
                  <c:v>7.4633528444928996E-3</c:v>
                </c:pt>
                <c:pt idx="685">
                  <c:v>7.0582505106353841E-3</c:v>
                </c:pt>
                <c:pt idx="686">
                  <c:v>6.6633991256461224E-3</c:v>
                </c:pt>
                <c:pt idx="687">
                  <c:v>6.278919136193788E-3</c:v>
                </c:pt>
                <c:pt idx="688">
                  <c:v>5.9049278280522473E-3</c:v>
                </c:pt>
                <c:pt idx="689">
                  <c:v>5.541539290175041E-3</c:v>
                </c:pt>
                <c:pt idx="690">
                  <c:v>5.1888643797446668E-3</c:v>
                </c:pt>
                <c:pt idx="691">
                  <c:v>4.8470106882077231E-3</c:v>
                </c:pt>
                <c:pt idx="692">
                  <c:v>4.5160825083065161E-3</c:v>
                </c:pt>
                <c:pt idx="693">
                  <c:v>4.1961808021171122E-3</c:v>
                </c:pt>
                <c:pt idx="694">
                  <c:v>3.8874031701042209E-3</c:v>
                </c:pt>
                <c:pt idx="695">
                  <c:v>3.5898438212021494E-3</c:v>
                </c:pt>
                <c:pt idx="696">
                  <c:v>3.303593543931511E-3</c:v>
                </c:pt>
                <c:pt idx="697">
                  <c:v>3.0287396785603788E-3</c:v>
                </c:pt>
                <c:pt idx="698">
                  <c:v>2.7653660903188466E-3</c:v>
                </c:pt>
                <c:pt idx="699">
                  <c:v>2.5135531436752947E-3</c:v>
                </c:pt>
                <c:pt idx="700">
                  <c:v>2.2733776776823261E-3</c:v>
                </c:pt>
                <c:pt idx="701">
                  <c:v>2.0449129824003025E-3</c:v>
                </c:pt>
                <c:pt idx="702">
                  <c:v>1.8282287764056161E-3</c:v>
                </c:pt>
                <c:pt idx="703">
                  <c:v>1.6233911853910125E-3</c:v>
                </c:pt>
                <c:pt idx="704">
                  <c:v>1.4304627218645531E-3</c:v>
                </c:pt>
                <c:pt idx="705">
                  <c:v>1.2495022659537094E-3</c:v>
                </c:pt>
                <c:pt idx="706">
                  <c:v>1.0805650473204866E-3</c:v>
                </c:pt>
                <c:pt idx="707">
                  <c:v>9.2370262819352572E-4</c:v>
                </c:pt>
                <c:pt idx="708">
                  <c:v>7.7896288752232832E-4</c:v>
                </c:pt>
                <c:pt idx="709">
                  <c:v>6.463900062588366E-4</c:v>
                </c:pt>
                <c:pt idx="710">
                  <c:v>5.2602445377087812E-4</c:v>
                </c:pt>
                <c:pt idx="711">
                  <c:v>4.1790297539188765E-4</c:v>
                </c:pt>
                <c:pt idx="712">
                  <c:v>3.2205858111095288E-4</c:v>
                </c:pt>
                <c:pt idx="713">
                  <c:v>2.3852053540665755E-4</c:v>
                </c:pt>
                <c:pt idx="714">
                  <c:v>1.6731434822818211E-4</c:v>
                </c:pt>
                <c:pt idx="715">
                  <c:v>1.0846176712639259E-4</c:v>
                </c:pt>
                <c:pt idx="716">
                  <c:v>6.1980770537687353E-5</c:v>
                </c:pt>
                <c:pt idx="717">
                  <c:v>2.7885562222642453E-5</c:v>
                </c:pt>
                <c:pt idx="718">
                  <c:v>6.1865668614134005E-6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ED2B-4E86-B365-10C04138A5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023128"/>
        <c:axId val="581021488"/>
      </c:scatterChart>
      <c:valAx>
        <c:axId val="581023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021488"/>
        <c:crosses val="autoZero"/>
        <c:crossBetween val="midCat"/>
      </c:valAx>
      <c:valAx>
        <c:axId val="58102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Position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023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Difference</a:t>
            </a:r>
            <a:r>
              <a:rPr lang="en-GB" baseline="0"/>
              <a:t> in Pressure against difference in Volume</a:t>
            </a:r>
            <a:r>
              <a:rPr lang="en-GB"/>
              <a:t> @ 4000</a:t>
            </a:r>
            <a:r>
              <a:rPr lang="en-GB" baseline="0"/>
              <a:t>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'4000'!$I$4:$I$723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xVal>
          <c:yVal>
            <c:numRef>
              <c:f>'4000'!$J$4:$J$723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AE5-41D7-A516-3B2414EA85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5565512"/>
        <c:axId val="605566824"/>
      </c:scatterChart>
      <c:valAx>
        <c:axId val="605565512"/>
        <c:scaling>
          <c:orientation val="minMax"/>
          <c:max val="4"/>
          <c:min val="-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566824"/>
        <c:crosses val="autoZero"/>
        <c:crossBetween val="midCat"/>
      </c:valAx>
      <c:valAx>
        <c:axId val="605566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565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</a:t>
            </a:r>
            <a:r>
              <a:rPr lang="en-GB" baseline="0"/>
              <a:t> Index (n) against Crank Angle @ 4000rpm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'4000'!$M$4:$M$723</c:f>
              <c:numCache>
                <c:formatCode>General</c:formatCode>
                <c:ptCount val="720"/>
                <c:pt idx="0">
                  <c:v>-7.6610409599062974</c:v>
                </c:pt>
                <c:pt idx="1">
                  <c:v>1.099106821355335</c:v>
                </c:pt>
                <c:pt idx="2">
                  <c:v>0.87942115440638213</c:v>
                </c:pt>
                <c:pt idx="3">
                  <c:v>-0.49119738233959148</c:v>
                </c:pt>
                <c:pt idx="4">
                  <c:v>-1.2467385024915016</c:v>
                </c:pt>
                <c:pt idx="5">
                  <c:v>-1.0660025787200058</c:v>
                </c:pt>
                <c:pt idx="6">
                  <c:v>-0.36659093712987634</c:v>
                </c:pt>
                <c:pt idx="7">
                  <c:v>0.32113902180859272</c:v>
                </c:pt>
                <c:pt idx="8">
                  <c:v>-0.36446059084955162</c:v>
                </c:pt>
                <c:pt idx="9">
                  <c:v>-0.98960086315040607</c:v>
                </c:pt>
                <c:pt idx="10">
                  <c:v>-1.4450638341916968</c:v>
                </c:pt>
                <c:pt idx="11">
                  <c:v>-1.890071884983443</c:v>
                </c:pt>
                <c:pt idx="12">
                  <c:v>-1.2260569027833672</c:v>
                </c:pt>
                <c:pt idx="13">
                  <c:v>-0.631334592408759</c:v>
                </c:pt>
                <c:pt idx="14">
                  <c:v>-0.27309381797360321</c:v>
                </c:pt>
                <c:pt idx="15">
                  <c:v>-0.21201588090170412</c:v>
                </c:pt>
                <c:pt idx="16">
                  <c:v>-0.1031110312726734</c:v>
                </c:pt>
                <c:pt idx="17">
                  <c:v>0.25020897630794953</c:v>
                </c:pt>
                <c:pt idx="18">
                  <c:v>0.48023913666433193</c:v>
                </c:pt>
                <c:pt idx="19">
                  <c:v>0.51042535527040833</c:v>
                </c:pt>
                <c:pt idx="20">
                  <c:v>0.49432149025925626</c:v>
                </c:pt>
                <c:pt idx="21">
                  <c:v>0.26263823532065628</c:v>
                </c:pt>
                <c:pt idx="22">
                  <c:v>-0.25915919970720186</c:v>
                </c:pt>
                <c:pt idx="23">
                  <c:v>-0.60549241665797127</c:v>
                </c:pt>
                <c:pt idx="24">
                  <c:v>-0.56664341335268209</c:v>
                </c:pt>
                <c:pt idx="25">
                  <c:v>-0.57481617023388865</c:v>
                </c:pt>
                <c:pt idx="26">
                  <c:v>-0.53592328364074393</c:v>
                </c:pt>
                <c:pt idx="27">
                  <c:v>-0.67871337009596355</c:v>
                </c:pt>
                <c:pt idx="28">
                  <c:v>-0.97487495321939266</c:v>
                </c:pt>
                <c:pt idx="29">
                  <c:v>-0.66720553882141598</c:v>
                </c:pt>
                <c:pt idx="30">
                  <c:v>-0.29076462340849518</c:v>
                </c:pt>
                <c:pt idx="31">
                  <c:v>-0.29293796378323511</c:v>
                </c:pt>
                <c:pt idx="32">
                  <c:v>0.29408041309111937</c:v>
                </c:pt>
                <c:pt idx="33">
                  <c:v>0.34278636127319512</c:v>
                </c:pt>
                <c:pt idx="34">
                  <c:v>0.29245472362524833</c:v>
                </c:pt>
                <c:pt idx="35">
                  <c:v>0.33979941730451863</c:v>
                </c:pt>
                <c:pt idx="36">
                  <c:v>-0.29379142714543255</c:v>
                </c:pt>
                <c:pt idx="37">
                  <c:v>-0.29800751007869675</c:v>
                </c:pt>
                <c:pt idx="38">
                  <c:v>-0.40528492071625305</c:v>
                </c:pt>
                <c:pt idx="39">
                  <c:v>-0.20642487768591897</c:v>
                </c:pt>
                <c:pt idx="40">
                  <c:v>-0.36647134257681491</c:v>
                </c:pt>
                <c:pt idx="41">
                  <c:v>-0.64581587280917085</c:v>
                </c:pt>
                <c:pt idx="42">
                  <c:v>-0.66412211910915342</c:v>
                </c:pt>
                <c:pt idx="43">
                  <c:v>0.33805487747792312</c:v>
                </c:pt>
                <c:pt idx="44">
                  <c:v>-0.34140542230044357</c:v>
                </c:pt>
                <c:pt idx="45">
                  <c:v>-1.3560664523774111</c:v>
                </c:pt>
                <c:pt idx="46">
                  <c:v>-0.6109903393203342</c:v>
                </c:pt>
                <c:pt idx="47">
                  <c:v>0.8665560148113729</c:v>
                </c:pt>
                <c:pt idx="48">
                  <c:v>-0.3102116518906835</c:v>
                </c:pt>
                <c:pt idx="49">
                  <c:v>-0.19027963713718063</c:v>
                </c:pt>
                <c:pt idx="50">
                  <c:v>-6.4419411469445326E-2</c:v>
                </c:pt>
                <c:pt idx="51">
                  <c:v>0.45569042529405535</c:v>
                </c:pt>
                <c:pt idx="52">
                  <c:v>-0.39497249693782044</c:v>
                </c:pt>
                <c:pt idx="53">
                  <c:v>-0.74718675892416231</c:v>
                </c:pt>
                <c:pt idx="54">
                  <c:v>0.55099643473396764</c:v>
                </c:pt>
                <c:pt idx="55">
                  <c:v>2.1002459761099286</c:v>
                </c:pt>
                <c:pt idx="56">
                  <c:v>0.73165581085802656</c:v>
                </c:pt>
                <c:pt idx="57">
                  <c:v>-0.33662990577102786</c:v>
                </c:pt>
                <c:pt idx="58">
                  <c:v>1.2199664713996414</c:v>
                </c:pt>
                <c:pt idx="59">
                  <c:v>0.27024970247713448</c:v>
                </c:pt>
                <c:pt idx="60">
                  <c:v>-1.3186939829345308</c:v>
                </c:pt>
                <c:pt idx="61">
                  <c:v>-1.2311376431165344</c:v>
                </c:pt>
                <c:pt idx="62">
                  <c:v>-0.37388887031390011</c:v>
                </c:pt>
                <c:pt idx="63">
                  <c:v>-0.4606071757647478</c:v>
                </c:pt>
                <c:pt idx="64">
                  <c:v>-0.1567682455076595</c:v>
                </c:pt>
                <c:pt idx="65">
                  <c:v>-0.32045125195204982</c:v>
                </c:pt>
                <c:pt idx="66">
                  <c:v>0.24391803590298447</c:v>
                </c:pt>
                <c:pt idx="67">
                  <c:v>1.4636590555256024</c:v>
                </c:pt>
                <c:pt idx="68">
                  <c:v>1.2119196312083718</c:v>
                </c:pt>
                <c:pt idx="69">
                  <c:v>-8.0997230806420961E-2</c:v>
                </c:pt>
                <c:pt idx="70">
                  <c:v>0</c:v>
                </c:pt>
                <c:pt idx="71">
                  <c:v>0.74943193375735162</c:v>
                </c:pt>
                <c:pt idx="72">
                  <c:v>0.9186835417563709</c:v>
                </c:pt>
                <c:pt idx="73">
                  <c:v>0.2523577490137705</c:v>
                </c:pt>
                <c:pt idx="74">
                  <c:v>0.42539532321301632</c:v>
                </c:pt>
                <c:pt idx="75">
                  <c:v>0.938344232180783</c:v>
                </c:pt>
                <c:pt idx="76">
                  <c:v>0.51555154593584984</c:v>
                </c:pt>
                <c:pt idx="77">
                  <c:v>-0.70161066435924069</c:v>
                </c:pt>
                <c:pt idx="78">
                  <c:v>-0.90018741816644177</c:v>
                </c:pt>
                <c:pt idx="79">
                  <c:v>-0.37153743204816281</c:v>
                </c:pt>
                <c:pt idx="80">
                  <c:v>0.28319928144380002</c:v>
                </c:pt>
                <c:pt idx="81">
                  <c:v>-9.5709273939517878E-2</c:v>
                </c:pt>
                <c:pt idx="82">
                  <c:v>-0.19581021459640763</c:v>
                </c:pt>
                <c:pt idx="83">
                  <c:v>0.69489715870303148</c:v>
                </c:pt>
                <c:pt idx="84">
                  <c:v>1.3928485682287535</c:v>
                </c:pt>
                <c:pt idx="85">
                  <c:v>1.9761401008262138</c:v>
                </c:pt>
                <c:pt idx="86">
                  <c:v>2.0573501894881727</c:v>
                </c:pt>
                <c:pt idx="87">
                  <c:v>2.2309809317278959</c:v>
                </c:pt>
                <c:pt idx="88">
                  <c:v>1.8229352013911591</c:v>
                </c:pt>
                <c:pt idx="89">
                  <c:v>1.150490672248762</c:v>
                </c:pt>
                <c:pt idx="90">
                  <c:v>0.28948691228193213</c:v>
                </c:pt>
                <c:pt idx="91">
                  <c:v>9.8336127500869466E-2</c:v>
                </c:pt>
                <c:pt idx="92">
                  <c:v>0</c:v>
                </c:pt>
                <c:pt idx="93">
                  <c:v>0.81131415689489783</c:v>
                </c:pt>
                <c:pt idx="94">
                  <c:v>1.2275124012675405</c:v>
                </c:pt>
                <c:pt idx="95">
                  <c:v>1.532080087579855</c:v>
                </c:pt>
                <c:pt idx="96">
                  <c:v>1.4347218462394176</c:v>
                </c:pt>
                <c:pt idx="97">
                  <c:v>0.92874159693403546</c:v>
                </c:pt>
                <c:pt idx="98">
                  <c:v>-0.20975125533092448</c:v>
                </c:pt>
                <c:pt idx="99">
                  <c:v>-0.10686239888854862</c:v>
                </c:pt>
                <c:pt idx="100">
                  <c:v>0.21790817988647684</c:v>
                </c:pt>
                <c:pt idx="101">
                  <c:v>0.11094462645279411</c:v>
                </c:pt>
                <c:pt idx="102">
                  <c:v>0</c:v>
                </c:pt>
                <c:pt idx="103">
                  <c:v>-0.3465847922100222</c:v>
                </c:pt>
                <c:pt idx="104">
                  <c:v>-0.94846255813696356</c:v>
                </c:pt>
                <c:pt idx="105">
                  <c:v>-0.85361058397595968</c:v>
                </c:pt>
                <c:pt idx="106">
                  <c:v>0</c:v>
                </c:pt>
                <c:pt idx="107">
                  <c:v>1.0132685177379035</c:v>
                </c:pt>
                <c:pt idx="108">
                  <c:v>1.66912390896697</c:v>
                </c:pt>
                <c:pt idx="109">
                  <c:v>2.5596850457182807</c:v>
                </c:pt>
                <c:pt idx="110">
                  <c:v>3.327875560431071</c:v>
                </c:pt>
                <c:pt idx="111">
                  <c:v>3.0358009973523865</c:v>
                </c:pt>
                <c:pt idx="112">
                  <c:v>2.5361029134236093</c:v>
                </c:pt>
                <c:pt idx="113">
                  <c:v>1.7772704404428559</c:v>
                </c:pt>
                <c:pt idx="114">
                  <c:v>1.1505676660878577</c:v>
                </c:pt>
                <c:pt idx="115">
                  <c:v>0.26097587496944258</c:v>
                </c:pt>
                <c:pt idx="116">
                  <c:v>-0.1328975767302773</c:v>
                </c:pt>
                <c:pt idx="117">
                  <c:v>-0.27226892808556713</c:v>
                </c:pt>
                <c:pt idx="118">
                  <c:v>0</c:v>
                </c:pt>
                <c:pt idx="119">
                  <c:v>-0.28545762091679172</c:v>
                </c:pt>
                <c:pt idx="120">
                  <c:v>0.87429700934795862</c:v>
                </c:pt>
                <c:pt idx="121">
                  <c:v>1.1795088756905732</c:v>
                </c:pt>
                <c:pt idx="122">
                  <c:v>1.5010386148087249</c:v>
                </c:pt>
                <c:pt idx="123">
                  <c:v>1.3694161084050358</c:v>
                </c:pt>
                <c:pt idx="124">
                  <c:v>0.92745147051830201</c:v>
                </c:pt>
                <c:pt idx="125">
                  <c:v>0.15767799252416692</c:v>
                </c:pt>
                <c:pt idx="126">
                  <c:v>-0.9709135101292129</c:v>
                </c:pt>
                <c:pt idx="127">
                  <c:v>-2.0060230954469254</c:v>
                </c:pt>
                <c:pt idx="128">
                  <c:v>-0.517430269246692</c:v>
                </c:pt>
                <c:pt idx="129">
                  <c:v>0.88651694444798035</c:v>
                </c:pt>
                <c:pt idx="130">
                  <c:v>1.7946331692494022</c:v>
                </c:pt>
                <c:pt idx="131">
                  <c:v>2.5565396166781569</c:v>
                </c:pt>
                <c:pt idx="132">
                  <c:v>3.134489872025195</c:v>
                </c:pt>
                <c:pt idx="133">
                  <c:v>2.0620260388554503</c:v>
                </c:pt>
                <c:pt idx="134">
                  <c:v>0.9491914807745917</c:v>
                </c:pt>
                <c:pt idx="135">
                  <c:v>1.1685193108041843</c:v>
                </c:pt>
                <c:pt idx="136">
                  <c:v>2.1811476942338119</c:v>
                </c:pt>
                <c:pt idx="137">
                  <c:v>2.0269405684905069</c:v>
                </c:pt>
                <c:pt idx="138">
                  <c:v>2.6630244609474913</c:v>
                </c:pt>
                <c:pt idx="139">
                  <c:v>3.5496228642818108</c:v>
                </c:pt>
                <c:pt idx="140">
                  <c:v>2.96334892108597</c:v>
                </c:pt>
                <c:pt idx="141">
                  <c:v>2.8130342478720158</c:v>
                </c:pt>
                <c:pt idx="142">
                  <c:v>0.88400176388834872</c:v>
                </c:pt>
                <c:pt idx="143">
                  <c:v>-0.45463126375220037</c:v>
                </c:pt>
                <c:pt idx="144">
                  <c:v>0</c:v>
                </c:pt>
                <c:pt idx="145">
                  <c:v>0.48587397844823632</c:v>
                </c:pt>
                <c:pt idx="146">
                  <c:v>0.99966212886892736</c:v>
                </c:pt>
                <c:pt idx="147">
                  <c:v>1.5519985027789318</c:v>
                </c:pt>
                <c:pt idx="148">
                  <c:v>2.3718404075707604</c:v>
                </c:pt>
                <c:pt idx="149">
                  <c:v>2.4512901642795746</c:v>
                </c:pt>
                <c:pt idx="150">
                  <c:v>0.28283605293903219</c:v>
                </c:pt>
                <c:pt idx="151">
                  <c:v>0.87030454685650804</c:v>
                </c:pt>
                <c:pt idx="152">
                  <c:v>1.2094506274472516</c:v>
                </c:pt>
                <c:pt idx="153">
                  <c:v>0</c:v>
                </c:pt>
                <c:pt idx="154">
                  <c:v>3.5644920744494706</c:v>
                </c:pt>
                <c:pt idx="155">
                  <c:v>4.3802206180043539</c:v>
                </c:pt>
                <c:pt idx="156">
                  <c:v>1.7426045201476514</c:v>
                </c:pt>
                <c:pt idx="157">
                  <c:v>3.6526030339985893</c:v>
                </c:pt>
                <c:pt idx="158">
                  <c:v>0.38026156120254917</c:v>
                </c:pt>
                <c:pt idx="159">
                  <c:v>-3.1961982382993224</c:v>
                </c:pt>
                <c:pt idx="160">
                  <c:v>-2.1335344212582021</c:v>
                </c:pt>
                <c:pt idx="161">
                  <c:v>-4.911398131462831</c:v>
                </c:pt>
                <c:pt idx="162">
                  <c:v>-2.4014769439130257</c:v>
                </c:pt>
                <c:pt idx="163">
                  <c:v>3.0915106018410872</c:v>
                </c:pt>
                <c:pt idx="164">
                  <c:v>3.2189445112643034</c:v>
                </c:pt>
                <c:pt idx="165">
                  <c:v>4.6181358575500875</c:v>
                </c:pt>
                <c:pt idx="166">
                  <c:v>6.2413231276209347</c:v>
                </c:pt>
                <c:pt idx="167">
                  <c:v>3.9321110928365623</c:v>
                </c:pt>
                <c:pt idx="168">
                  <c:v>2.1613221149067567</c:v>
                </c:pt>
                <c:pt idx="169">
                  <c:v>0</c:v>
                </c:pt>
                <c:pt idx="170">
                  <c:v>1.7651297113657862</c:v>
                </c:pt>
                <c:pt idx="171">
                  <c:v>3.8106175703735281</c:v>
                </c:pt>
                <c:pt idx="172">
                  <c:v>-2.2029741694933467</c:v>
                </c:pt>
                <c:pt idx="173">
                  <c:v>0</c:v>
                </c:pt>
                <c:pt idx="174">
                  <c:v>1.5350685362726195</c:v>
                </c:pt>
                <c:pt idx="175">
                  <c:v>3.7137714737202492</c:v>
                </c:pt>
                <c:pt idx="176">
                  <c:v>9.3891827030748356</c:v>
                </c:pt>
                <c:pt idx="177">
                  <c:v>19.13396201766226</c:v>
                </c:pt>
                <c:pt idx="178">
                  <c:v>34.917994741900763</c:v>
                </c:pt>
                <c:pt idx="179">
                  <c:v>11.60813197951915</c:v>
                </c:pt>
                <c:pt idx="180">
                  <c:v>58.133118205575727</c:v>
                </c:pt>
                <c:pt idx="181">
                  <c:v>35.029643433827346</c:v>
                </c:pt>
                <c:pt idx="182">
                  <c:v>25.614528364167878</c:v>
                </c:pt>
                <c:pt idx="183">
                  <c:v>14.163487613935558</c:v>
                </c:pt>
                <c:pt idx="184">
                  <c:v>16.868356986069209</c:v>
                </c:pt>
                <c:pt idx="185">
                  <c:v>10.903854181695904</c:v>
                </c:pt>
                <c:pt idx="186">
                  <c:v>3.8521244206638858</c:v>
                </c:pt>
                <c:pt idx="187">
                  <c:v>3.3766239422123046</c:v>
                </c:pt>
                <c:pt idx="188">
                  <c:v>6.8368948874704136</c:v>
                </c:pt>
                <c:pt idx="189">
                  <c:v>10.917688366940084</c:v>
                </c:pt>
                <c:pt idx="190">
                  <c:v>11.435039020205011</c:v>
                </c:pt>
                <c:pt idx="191">
                  <c:v>12.142469649322219</c:v>
                </c:pt>
                <c:pt idx="192">
                  <c:v>11.157592421995181</c:v>
                </c:pt>
                <c:pt idx="193">
                  <c:v>7.3436172626148464</c:v>
                </c:pt>
                <c:pt idx="194">
                  <c:v>0</c:v>
                </c:pt>
                <c:pt idx="195">
                  <c:v>-1.7049768661155325</c:v>
                </c:pt>
                <c:pt idx="196">
                  <c:v>-5.4002579822529313</c:v>
                </c:pt>
                <c:pt idx="197">
                  <c:v>-9.4408940383472704</c:v>
                </c:pt>
                <c:pt idx="198">
                  <c:v>-10.052133575870441</c:v>
                </c:pt>
                <c:pt idx="199">
                  <c:v>-8.2089759765517893</c:v>
                </c:pt>
                <c:pt idx="200">
                  <c:v>-9.1930735812785151</c:v>
                </c:pt>
                <c:pt idx="201">
                  <c:v>-7.8699944877320958</c:v>
                </c:pt>
                <c:pt idx="202">
                  <c:v>-6.3507389100946448</c:v>
                </c:pt>
                <c:pt idx="203">
                  <c:v>-4.9538989372228768</c:v>
                </c:pt>
                <c:pt idx="204">
                  <c:v>-5.6317480448004913</c:v>
                </c:pt>
                <c:pt idx="205">
                  <c:v>-4.4122384669687174</c:v>
                </c:pt>
                <c:pt idx="206">
                  <c:v>-3.3921200187112852</c:v>
                </c:pt>
                <c:pt idx="207">
                  <c:v>-2.143495147224411</c:v>
                </c:pt>
                <c:pt idx="208">
                  <c:v>-0.51070838317695288</c:v>
                </c:pt>
                <c:pt idx="209">
                  <c:v>-0.99192756073313715</c:v>
                </c:pt>
                <c:pt idx="210">
                  <c:v>1.4277836032358053</c:v>
                </c:pt>
                <c:pt idx="211">
                  <c:v>2.0679153343684402</c:v>
                </c:pt>
                <c:pt idx="212">
                  <c:v>2.0303053198689032</c:v>
                </c:pt>
                <c:pt idx="213">
                  <c:v>1.5283280100927525</c:v>
                </c:pt>
                <c:pt idx="214">
                  <c:v>1.0632555504736092</c:v>
                </c:pt>
                <c:pt idx="215">
                  <c:v>-0.20526446787528899</c:v>
                </c:pt>
                <c:pt idx="216">
                  <c:v>-0.59693113193656644</c:v>
                </c:pt>
                <c:pt idx="217">
                  <c:v>-0.77106446949331153</c:v>
                </c:pt>
                <c:pt idx="218">
                  <c:v>0</c:v>
                </c:pt>
                <c:pt idx="219">
                  <c:v>-0.72213301576389133</c:v>
                </c:pt>
                <c:pt idx="220">
                  <c:v>-1.7470713256497201</c:v>
                </c:pt>
                <c:pt idx="221">
                  <c:v>-1.6781780366782217</c:v>
                </c:pt>
                <c:pt idx="222">
                  <c:v>-1.7933090027298171</c:v>
                </c:pt>
                <c:pt idx="223">
                  <c:v>-3.4325916129189631</c:v>
                </c:pt>
                <c:pt idx="224">
                  <c:v>-2.2499338883680049</c:v>
                </c:pt>
                <c:pt idx="225">
                  <c:v>-2.8727217332212889</c:v>
                </c:pt>
                <c:pt idx="226">
                  <c:v>-2.9133010634316134</c:v>
                </c:pt>
                <c:pt idx="227">
                  <c:v>-1.8618822978078133</c:v>
                </c:pt>
                <c:pt idx="228">
                  <c:v>-1.6709827049882473</c:v>
                </c:pt>
                <c:pt idx="229">
                  <c:v>-0.49644172172778905</c:v>
                </c:pt>
                <c:pt idx="230">
                  <c:v>-0.96966234212377855</c:v>
                </c:pt>
                <c:pt idx="231">
                  <c:v>-2.3335428691441038</c:v>
                </c:pt>
                <c:pt idx="232">
                  <c:v>-2.916918841633525</c:v>
                </c:pt>
                <c:pt idx="233">
                  <c:v>-2.4796377007154118</c:v>
                </c:pt>
                <c:pt idx="234">
                  <c:v>-2.1800829512787518</c:v>
                </c:pt>
                <c:pt idx="235">
                  <c:v>-2.6965977607610281</c:v>
                </c:pt>
                <c:pt idx="236">
                  <c:v>-1.922953289732112</c:v>
                </c:pt>
                <c:pt idx="237">
                  <c:v>-0.55917717560843061</c:v>
                </c:pt>
                <c:pt idx="238">
                  <c:v>0.72618771221156697</c:v>
                </c:pt>
                <c:pt idx="239">
                  <c:v>8.9328689303137365E-2</c:v>
                </c:pt>
                <c:pt idx="240">
                  <c:v>-0.52310240630465432</c:v>
                </c:pt>
                <c:pt idx="241">
                  <c:v>-2.3614902685463042</c:v>
                </c:pt>
                <c:pt idx="242">
                  <c:v>-1.4634182145012566</c:v>
                </c:pt>
                <c:pt idx="243">
                  <c:v>-0.63092420290843287</c:v>
                </c:pt>
                <c:pt idx="244">
                  <c:v>0.30921167570153435</c:v>
                </c:pt>
                <c:pt idx="245">
                  <c:v>-0.67678104624693458</c:v>
                </c:pt>
                <c:pt idx="246">
                  <c:v>-0.80688734139622686</c:v>
                </c:pt>
                <c:pt idx="247">
                  <c:v>-1.2845429193749007</c:v>
                </c:pt>
                <c:pt idx="248">
                  <c:v>-1.5801751857356539</c:v>
                </c:pt>
                <c:pt idx="249">
                  <c:v>-1.3361038143688113</c:v>
                </c:pt>
                <c:pt idx="250">
                  <c:v>-1.6703977880950427</c:v>
                </c:pt>
                <c:pt idx="251">
                  <c:v>-1.2485070199150428</c:v>
                </c:pt>
                <c:pt idx="252">
                  <c:v>-1.501816839864458</c:v>
                </c:pt>
                <c:pt idx="253">
                  <c:v>-1.8624485445930103</c:v>
                </c:pt>
                <c:pt idx="254">
                  <c:v>-1.7895136333465309</c:v>
                </c:pt>
                <c:pt idx="255">
                  <c:v>-1.7254180512242003</c:v>
                </c:pt>
                <c:pt idx="256">
                  <c:v>-1.5607436406544568</c:v>
                </c:pt>
                <c:pt idx="257">
                  <c:v>-1.4570564492504117</c:v>
                </c:pt>
                <c:pt idx="258">
                  <c:v>-1.600241625357905</c:v>
                </c:pt>
                <c:pt idx="259">
                  <c:v>-1.5894912261964149</c:v>
                </c:pt>
                <c:pt idx="260">
                  <c:v>-1.5769164503896265</c:v>
                </c:pt>
                <c:pt idx="261">
                  <c:v>-1.3946109443294359</c:v>
                </c:pt>
                <c:pt idx="262">
                  <c:v>-1.3042594339466371</c:v>
                </c:pt>
                <c:pt idx="263">
                  <c:v>-1.0575802449978353</c:v>
                </c:pt>
                <c:pt idx="264">
                  <c:v>-1.180083817544906</c:v>
                </c:pt>
                <c:pt idx="265">
                  <c:v>-1.0329626609304607</c:v>
                </c:pt>
                <c:pt idx="266">
                  <c:v>-1.0729453373759035</c:v>
                </c:pt>
                <c:pt idx="267">
                  <c:v>-1.1826065686430063</c:v>
                </c:pt>
                <c:pt idx="268">
                  <c:v>-1.31644857796679</c:v>
                </c:pt>
                <c:pt idx="269">
                  <c:v>-1.333771152183433</c:v>
                </c:pt>
                <c:pt idx="270">
                  <c:v>-1.226692219789852</c:v>
                </c:pt>
                <c:pt idx="271">
                  <c:v>-1.2466024852576756</c:v>
                </c:pt>
                <c:pt idx="272">
                  <c:v>-1.4156181341204757</c:v>
                </c:pt>
                <c:pt idx="273">
                  <c:v>-1.4485550035679131</c:v>
                </c:pt>
                <c:pt idx="274">
                  <c:v>-1.4202702808019632</c:v>
                </c:pt>
                <c:pt idx="275">
                  <c:v>-1.5548505046994743</c:v>
                </c:pt>
                <c:pt idx="276">
                  <c:v>-1.5715207373714346</c:v>
                </c:pt>
                <c:pt idx="277">
                  <c:v>-1.5587331452725843</c:v>
                </c:pt>
                <c:pt idx="278">
                  <c:v>-1.4692128529351627</c:v>
                </c:pt>
                <c:pt idx="279">
                  <c:v>-1.4155869085257904</c:v>
                </c:pt>
                <c:pt idx="280">
                  <c:v>-1.3424654130871343</c:v>
                </c:pt>
                <c:pt idx="281">
                  <c:v>-1.3081682862463886</c:v>
                </c:pt>
                <c:pt idx="282">
                  <c:v>-1.3251438960121638</c:v>
                </c:pt>
                <c:pt idx="283">
                  <c:v>-1.3697684764469782</c:v>
                </c:pt>
                <c:pt idx="284">
                  <c:v>-1.3139333413384238</c:v>
                </c:pt>
                <c:pt idx="285">
                  <c:v>-1.3034065456956168</c:v>
                </c:pt>
                <c:pt idx="286">
                  <c:v>-1.3051229158613944</c:v>
                </c:pt>
                <c:pt idx="287">
                  <c:v>-1.2542483534689715</c:v>
                </c:pt>
                <c:pt idx="288">
                  <c:v>-1.1100774876548476</c:v>
                </c:pt>
                <c:pt idx="289">
                  <c:v>-1.1180550155278284</c:v>
                </c:pt>
                <c:pt idx="290">
                  <c:v>-1.223584945425279</c:v>
                </c:pt>
                <c:pt idx="291">
                  <c:v>-1.3373268599762338</c:v>
                </c:pt>
                <c:pt idx="292">
                  <c:v>-1.2936915668172269</c:v>
                </c:pt>
                <c:pt idx="293">
                  <c:v>-1.2026147447131172</c:v>
                </c:pt>
                <c:pt idx="294">
                  <c:v>-1.1210175864037888</c:v>
                </c:pt>
                <c:pt idx="295">
                  <c:v>-1.0539464431824577</c:v>
                </c:pt>
                <c:pt idx="296">
                  <c:v>-1.0522999848215782</c:v>
                </c:pt>
                <c:pt idx="297">
                  <c:v>-1.0796299689844764</c:v>
                </c:pt>
                <c:pt idx="298">
                  <c:v>-1.2130411036099924</c:v>
                </c:pt>
                <c:pt idx="299">
                  <c:v>-1.3405276707623197</c:v>
                </c:pt>
                <c:pt idx="300">
                  <c:v>-1.4209588102980641</c:v>
                </c:pt>
                <c:pt idx="301">
                  <c:v>-1.426442986335553</c:v>
                </c:pt>
                <c:pt idx="302">
                  <c:v>-1.4504943929211707</c:v>
                </c:pt>
                <c:pt idx="303">
                  <c:v>-1.467173507857952</c:v>
                </c:pt>
                <c:pt idx="304">
                  <c:v>-1.481492954423919</c:v>
                </c:pt>
                <c:pt idx="305">
                  <c:v>-1.404507345613857</c:v>
                </c:pt>
                <c:pt idx="306">
                  <c:v>-1.3517777889682847</c:v>
                </c:pt>
                <c:pt idx="307">
                  <c:v>-1.3151147613546883</c:v>
                </c:pt>
                <c:pt idx="308">
                  <c:v>-1.3002623028208604</c:v>
                </c:pt>
                <c:pt idx="309">
                  <c:v>-1.2541939804437721</c:v>
                </c:pt>
                <c:pt idx="310">
                  <c:v>-1.18911974828109</c:v>
                </c:pt>
                <c:pt idx="311">
                  <c:v>-1.2846245857539491</c:v>
                </c:pt>
                <c:pt idx="312">
                  <c:v>-1.2944807127735423</c:v>
                </c:pt>
                <c:pt idx="313">
                  <c:v>-1.2543255943261635</c:v>
                </c:pt>
                <c:pt idx="314">
                  <c:v>-1.2853893197812174</c:v>
                </c:pt>
                <c:pt idx="315">
                  <c:v>-1.3598057397563397</c:v>
                </c:pt>
                <c:pt idx="316">
                  <c:v>-1.3227299362841998</c:v>
                </c:pt>
                <c:pt idx="317">
                  <c:v>-1.2557346959083526</c:v>
                </c:pt>
                <c:pt idx="318">
                  <c:v>-1.274773868445862</c:v>
                </c:pt>
                <c:pt idx="319">
                  <c:v>-1.1985288611667191</c:v>
                </c:pt>
                <c:pt idx="320">
                  <c:v>-1.2032686145782441</c:v>
                </c:pt>
                <c:pt idx="321">
                  <c:v>-1.2424372463309281</c:v>
                </c:pt>
                <c:pt idx="322">
                  <c:v>-1.3028783274357776</c:v>
                </c:pt>
                <c:pt idx="323">
                  <c:v>-1.2452808945075355</c:v>
                </c:pt>
                <c:pt idx="324">
                  <c:v>-1.3184398676974283</c:v>
                </c:pt>
                <c:pt idx="325">
                  <c:v>-1.3225654064808012</c:v>
                </c:pt>
                <c:pt idx="326">
                  <c:v>-1.3331338696103439</c:v>
                </c:pt>
                <c:pt idx="327">
                  <c:v>-1.2718906342629652</c:v>
                </c:pt>
                <c:pt idx="328">
                  <c:v>-1.3221835806440576</c:v>
                </c:pt>
                <c:pt idx="329">
                  <c:v>-1.2868046409379352</c:v>
                </c:pt>
                <c:pt idx="330">
                  <c:v>-1.2970856584365851</c:v>
                </c:pt>
                <c:pt idx="331">
                  <c:v>-1.2709265612651552</c:v>
                </c:pt>
                <c:pt idx="332">
                  <c:v>-1.3004376796658121</c:v>
                </c:pt>
                <c:pt idx="333">
                  <c:v>-1.2490239977827582</c:v>
                </c:pt>
                <c:pt idx="334">
                  <c:v>-1.275728680038299</c:v>
                </c:pt>
                <c:pt idx="335">
                  <c:v>-1.2557655205601543</c:v>
                </c:pt>
                <c:pt idx="336">
                  <c:v>-1.2759457580884246</c:v>
                </c:pt>
                <c:pt idx="337">
                  <c:v>-1.2600929443269024</c:v>
                </c:pt>
                <c:pt idx="338">
                  <c:v>-1.3145809690476633</c:v>
                </c:pt>
                <c:pt idx="339">
                  <c:v>-1.3196232185059682</c:v>
                </c:pt>
                <c:pt idx="340">
                  <c:v>-1.3107654891237384</c:v>
                </c:pt>
                <c:pt idx="341">
                  <c:v>-1.3436585255962434</c:v>
                </c:pt>
                <c:pt idx="342">
                  <c:v>-1.3139049467523509</c:v>
                </c:pt>
                <c:pt idx="343">
                  <c:v>-1.3079151027375775</c:v>
                </c:pt>
                <c:pt idx="344">
                  <c:v>-1.3009352584574629</c:v>
                </c:pt>
                <c:pt idx="345">
                  <c:v>-1.2658481270381228</c:v>
                </c:pt>
                <c:pt idx="346">
                  <c:v>-1.3084970302944297</c:v>
                </c:pt>
                <c:pt idx="347">
                  <c:v>-1.3139187291329364</c:v>
                </c:pt>
                <c:pt idx="348">
                  <c:v>-1.3375086412373245</c:v>
                </c:pt>
                <c:pt idx="349">
                  <c:v>-1.3614933814373862</c:v>
                </c:pt>
                <c:pt idx="350">
                  <c:v>-1.4186978836081758</c:v>
                </c:pt>
                <c:pt idx="351">
                  <c:v>-1.5160268046424838</c:v>
                </c:pt>
                <c:pt idx="352">
                  <c:v>-1.6164770367185723</c:v>
                </c:pt>
                <c:pt idx="353">
                  <c:v>-1.9793848490192822</c:v>
                </c:pt>
                <c:pt idx="354">
                  <c:v>-2.4719598698349099</c:v>
                </c:pt>
                <c:pt idx="355">
                  <c:v>-3.2759622144189104</c:v>
                </c:pt>
                <c:pt idx="356">
                  <c:v>-5.0075593808684209</c:v>
                </c:pt>
                <c:pt idx="357">
                  <c:v>-7.648138815245793</c:v>
                </c:pt>
                <c:pt idx="358">
                  <c:v>-14.464780404803154</c:v>
                </c:pt>
                <c:pt idx="359">
                  <c:v>-48.800628933982409</c:v>
                </c:pt>
                <c:pt idx="360">
                  <c:v>53.424761357988686</c:v>
                </c:pt>
                <c:pt idx="361">
                  <c:v>19.116874671067492</c:v>
                </c:pt>
                <c:pt idx="362">
                  <c:v>12.058086967384545</c:v>
                </c:pt>
                <c:pt idx="363">
                  <c:v>9.1137600683401718</c:v>
                </c:pt>
                <c:pt idx="364">
                  <c:v>6.8419139568016831</c:v>
                </c:pt>
                <c:pt idx="365">
                  <c:v>5.6103207230262697</c:v>
                </c:pt>
                <c:pt idx="366">
                  <c:v>4.5631604514762234</c:v>
                </c:pt>
                <c:pt idx="367">
                  <c:v>3.7178570776135693</c:v>
                </c:pt>
                <c:pt idx="368">
                  <c:v>3.0730007566788822</c:v>
                </c:pt>
                <c:pt idx="369">
                  <c:v>2.4424092713995331</c:v>
                </c:pt>
                <c:pt idx="370">
                  <c:v>1.9537961973239815</c:v>
                </c:pt>
                <c:pt idx="371">
                  <c:v>1.5208257033100903</c:v>
                </c:pt>
                <c:pt idx="372">
                  <c:v>1.1080443445809491</c:v>
                </c:pt>
                <c:pt idx="373">
                  <c:v>0.7880259704501571</c:v>
                </c:pt>
                <c:pt idx="374">
                  <c:v>0.47660665757748172</c:v>
                </c:pt>
                <c:pt idx="375">
                  <c:v>0.22679033711835389</c:v>
                </c:pt>
                <c:pt idx="376">
                  <c:v>4.5527696722994643E-3</c:v>
                </c:pt>
                <c:pt idx="377">
                  <c:v>-0.20421092436919031</c:v>
                </c:pt>
                <c:pt idx="378">
                  <c:v>-0.35596648645346635</c:v>
                </c:pt>
                <c:pt idx="379">
                  <c:v>-0.50794634369547775</c:v>
                </c:pt>
                <c:pt idx="380">
                  <c:v>-0.66085472175507043</c:v>
                </c:pt>
                <c:pt idx="381">
                  <c:v>-0.74389864285712559</c:v>
                </c:pt>
                <c:pt idx="382">
                  <c:v>-0.84279202110511853</c:v>
                </c:pt>
                <c:pt idx="383">
                  <c:v>-0.93118506163056336</c:v>
                </c:pt>
                <c:pt idx="384">
                  <c:v>-0.9784624888035196</c:v>
                </c:pt>
                <c:pt idx="385">
                  <c:v>-1.0424952478355507</c:v>
                </c:pt>
                <c:pt idx="386">
                  <c:v>-1.0771225045531729</c:v>
                </c:pt>
                <c:pt idx="387">
                  <c:v>-1.1127628743772</c:v>
                </c:pt>
                <c:pt idx="388">
                  <c:v>-1.1374290945053593</c:v>
                </c:pt>
                <c:pt idx="389">
                  <c:v>-1.1701801298371663</c:v>
                </c:pt>
                <c:pt idx="390">
                  <c:v>-1.1919914251530515</c:v>
                </c:pt>
                <c:pt idx="391">
                  <c:v>-1.1957206467240913</c:v>
                </c:pt>
                <c:pt idx="392">
                  <c:v>-1.2150103229928881</c:v>
                </c:pt>
                <c:pt idx="393">
                  <c:v>-1.2292706014602546</c:v>
                </c:pt>
                <c:pt idx="394">
                  <c:v>-1.247385383046957</c:v>
                </c:pt>
                <c:pt idx="395">
                  <c:v>-1.2540529048173361</c:v>
                </c:pt>
                <c:pt idx="396">
                  <c:v>-1.2678901401367284</c:v>
                </c:pt>
                <c:pt idx="397">
                  <c:v>-1.2830197329967374</c:v>
                </c:pt>
                <c:pt idx="398">
                  <c:v>-1.275509820814829</c:v>
                </c:pt>
                <c:pt idx="399">
                  <c:v>-1.2819074297971684</c:v>
                </c:pt>
                <c:pt idx="400">
                  <c:v>-1.2781741556368642</c:v>
                </c:pt>
                <c:pt idx="401">
                  <c:v>-1.2793632799113874</c:v>
                </c:pt>
                <c:pt idx="402">
                  <c:v>-1.2895946667193803</c:v>
                </c:pt>
                <c:pt idx="403">
                  <c:v>-1.2792102338155789</c:v>
                </c:pt>
                <c:pt idx="404">
                  <c:v>-1.2884439289256882</c:v>
                </c:pt>
                <c:pt idx="405">
                  <c:v>-1.2840129796399029</c:v>
                </c:pt>
                <c:pt idx="406">
                  <c:v>-1.2891058388475218</c:v>
                </c:pt>
                <c:pt idx="407">
                  <c:v>-1.3074037880721863</c:v>
                </c:pt>
                <c:pt idx="408">
                  <c:v>-1.2955026172736865</c:v>
                </c:pt>
                <c:pt idx="409">
                  <c:v>-1.3112126679528822</c:v>
                </c:pt>
                <c:pt idx="410">
                  <c:v>-1.3004967578057498</c:v>
                </c:pt>
                <c:pt idx="411">
                  <c:v>-1.3186867121372425</c:v>
                </c:pt>
                <c:pt idx="412">
                  <c:v>-1.3145801811848503</c:v>
                </c:pt>
                <c:pt idx="413">
                  <c:v>-1.314422565085406</c:v>
                </c:pt>
                <c:pt idx="414">
                  <c:v>-1.3199561485241731</c:v>
                </c:pt>
                <c:pt idx="415">
                  <c:v>-1.3058693313634642</c:v>
                </c:pt>
                <c:pt idx="416">
                  <c:v>-1.3039191921795916</c:v>
                </c:pt>
                <c:pt idx="417">
                  <c:v>-1.2835849574619713</c:v>
                </c:pt>
                <c:pt idx="418">
                  <c:v>-1.29040686529064</c:v>
                </c:pt>
                <c:pt idx="419">
                  <c:v>-1.3056210475304129</c:v>
                </c:pt>
                <c:pt idx="420">
                  <c:v>-1.3153515821675128</c:v>
                </c:pt>
                <c:pt idx="421">
                  <c:v>-1.3225760010399021</c:v>
                </c:pt>
                <c:pt idx="422">
                  <c:v>-1.3242107364966413</c:v>
                </c:pt>
                <c:pt idx="423">
                  <c:v>-1.3322004694891068</c:v>
                </c:pt>
                <c:pt idx="424">
                  <c:v>-1.3334784336079564</c:v>
                </c:pt>
                <c:pt idx="425">
                  <c:v>-1.319078892693812</c:v>
                </c:pt>
                <c:pt idx="426">
                  <c:v>-1.3227449820166037</c:v>
                </c:pt>
                <c:pt idx="427">
                  <c:v>-1.3098479404889429</c:v>
                </c:pt>
                <c:pt idx="428">
                  <c:v>-1.3324313279371385</c:v>
                </c:pt>
                <c:pt idx="429">
                  <c:v>-1.3082571534163001</c:v>
                </c:pt>
                <c:pt idx="430">
                  <c:v>-1.2899298847137946</c:v>
                </c:pt>
                <c:pt idx="431">
                  <c:v>-1.2709571670353907</c:v>
                </c:pt>
                <c:pt idx="432">
                  <c:v>-1.2808082961482805</c:v>
                </c:pt>
                <c:pt idx="433">
                  <c:v>-1.2930793340672706</c:v>
                </c:pt>
                <c:pt idx="434">
                  <c:v>-1.2849628023735997</c:v>
                </c:pt>
                <c:pt idx="435">
                  <c:v>-1.2888990685229849</c:v>
                </c:pt>
                <c:pt idx="436">
                  <c:v>-1.292817493452425</c:v>
                </c:pt>
                <c:pt idx="437">
                  <c:v>-1.3096498703002342</c:v>
                </c:pt>
                <c:pt idx="438">
                  <c:v>-1.3178651530708383</c:v>
                </c:pt>
                <c:pt idx="439">
                  <c:v>-1.3355042409757145</c:v>
                </c:pt>
                <c:pt idx="440">
                  <c:v>-1.3382914488176594</c:v>
                </c:pt>
                <c:pt idx="441">
                  <c:v>-1.3387728619332302</c:v>
                </c:pt>
                <c:pt idx="442">
                  <c:v>-1.3568248646738044</c:v>
                </c:pt>
                <c:pt idx="443">
                  <c:v>-1.35001282895411</c:v>
                </c:pt>
                <c:pt idx="444">
                  <c:v>-1.3329732309486275</c:v>
                </c:pt>
                <c:pt idx="445">
                  <c:v>-1.3257793357847765</c:v>
                </c:pt>
                <c:pt idx="446">
                  <c:v>-1.3337291400785025</c:v>
                </c:pt>
                <c:pt idx="447">
                  <c:v>-1.3092608857902668</c:v>
                </c:pt>
                <c:pt idx="448">
                  <c:v>-1.3468471158739075</c:v>
                </c:pt>
                <c:pt idx="449">
                  <c:v>-1.3323838309465501</c:v>
                </c:pt>
                <c:pt idx="450">
                  <c:v>-1.3439070845166756</c:v>
                </c:pt>
                <c:pt idx="451">
                  <c:v>-1.3533049968924136</c:v>
                </c:pt>
                <c:pt idx="452">
                  <c:v>-1.347755383863583</c:v>
                </c:pt>
                <c:pt idx="453">
                  <c:v>-1.3674395891764024</c:v>
                </c:pt>
                <c:pt idx="454">
                  <c:v>-1.3808318163182454</c:v>
                </c:pt>
                <c:pt idx="455">
                  <c:v>-1.3644667556206254</c:v>
                </c:pt>
                <c:pt idx="456">
                  <c:v>-1.3528994054944692</c:v>
                </c:pt>
                <c:pt idx="457">
                  <c:v>-1.3269989511471825</c:v>
                </c:pt>
                <c:pt idx="458">
                  <c:v>-1.3411059023608769</c:v>
                </c:pt>
                <c:pt idx="459">
                  <c:v>-1.2463455520761013</c:v>
                </c:pt>
                <c:pt idx="460">
                  <c:v>-1.229354639739406</c:v>
                </c:pt>
                <c:pt idx="461">
                  <c:v>-1.2459663399117937</c:v>
                </c:pt>
                <c:pt idx="462">
                  <c:v>-1.2239603583992773</c:v>
                </c:pt>
                <c:pt idx="463">
                  <c:v>-1.2770904767108588</c:v>
                </c:pt>
                <c:pt idx="464">
                  <c:v>-1.4410928633307323</c:v>
                </c:pt>
                <c:pt idx="465">
                  <c:v>-1.3782246819685982</c:v>
                </c:pt>
                <c:pt idx="466">
                  <c:v>-1.3415120815499753</c:v>
                </c:pt>
                <c:pt idx="467">
                  <c:v>-1.3505973952771344</c:v>
                </c:pt>
                <c:pt idx="468">
                  <c:v>-1.3569335107700029</c:v>
                </c:pt>
                <c:pt idx="469">
                  <c:v>-1.1723239563760757</c:v>
                </c:pt>
                <c:pt idx="470">
                  <c:v>-1.2487253481180534</c:v>
                </c:pt>
                <c:pt idx="471">
                  <c:v>-1.2651314786792076</c:v>
                </c:pt>
                <c:pt idx="472">
                  <c:v>-1.0137473438495557</c:v>
                </c:pt>
                <c:pt idx="473">
                  <c:v>-1.1140153691131383</c:v>
                </c:pt>
                <c:pt idx="474">
                  <c:v>-1.4615591742612042</c:v>
                </c:pt>
                <c:pt idx="475">
                  <c:v>-1.4213468077804403</c:v>
                </c:pt>
                <c:pt idx="476">
                  <c:v>-1.5043526743632432</c:v>
                </c:pt>
                <c:pt idx="477">
                  <c:v>-1.6802013442433024</c:v>
                </c:pt>
                <c:pt idx="478">
                  <c:v>-1.5270171556452168</c:v>
                </c:pt>
                <c:pt idx="479">
                  <c:v>-1.5134739831728987</c:v>
                </c:pt>
                <c:pt idx="480">
                  <c:v>-1.3828629157284502</c:v>
                </c:pt>
                <c:pt idx="481">
                  <c:v>-1.2823321194336574</c:v>
                </c:pt>
                <c:pt idx="482">
                  <c:v>-1.4747563987884631</c:v>
                </c:pt>
                <c:pt idx="483">
                  <c:v>-1.3233882713751186</c:v>
                </c:pt>
                <c:pt idx="484">
                  <c:v>-1.1333675026964722</c:v>
                </c:pt>
                <c:pt idx="485">
                  <c:v>-1.3819130275803617</c:v>
                </c:pt>
                <c:pt idx="486">
                  <c:v>-1.5924420269528372</c:v>
                </c:pt>
                <c:pt idx="487">
                  <c:v>-1.6464465716845265</c:v>
                </c:pt>
                <c:pt idx="488">
                  <c:v>-1.8503216215901277</c:v>
                </c:pt>
                <c:pt idx="489">
                  <c:v>-1.8018160505708587</c:v>
                </c:pt>
                <c:pt idx="490">
                  <c:v>-1.9195065971751977</c:v>
                </c:pt>
                <c:pt idx="491">
                  <c:v>-1.9975519973926701</c:v>
                </c:pt>
                <c:pt idx="492">
                  <c:v>-1.6948267082431339</c:v>
                </c:pt>
                <c:pt idx="493">
                  <c:v>-1.6558500474417501</c:v>
                </c:pt>
                <c:pt idx="494">
                  <c:v>-1.5947977587753113</c:v>
                </c:pt>
                <c:pt idx="495">
                  <c:v>-1.4309054246993687</c:v>
                </c:pt>
                <c:pt idx="496">
                  <c:v>-1.2055369422733322</c:v>
                </c:pt>
                <c:pt idx="497">
                  <c:v>-1.3729896732338223</c:v>
                </c:pt>
                <c:pt idx="498">
                  <c:v>-1.5360732134748865</c:v>
                </c:pt>
                <c:pt idx="499">
                  <c:v>-1.5114453081674102</c:v>
                </c:pt>
                <c:pt idx="500">
                  <c:v>-1.6534846656706934</c:v>
                </c:pt>
                <c:pt idx="501">
                  <c:v>-2.1434395724512179</c:v>
                </c:pt>
                <c:pt idx="502">
                  <c:v>-2.1277192744186095</c:v>
                </c:pt>
                <c:pt idx="503">
                  <c:v>-2.5116486417591832</c:v>
                </c:pt>
                <c:pt idx="504">
                  <c:v>-2.8222825124660273</c:v>
                </c:pt>
                <c:pt idx="505">
                  <c:v>-2.1341754552501602</c:v>
                </c:pt>
                <c:pt idx="506">
                  <c:v>-2.7897243724719361</c:v>
                </c:pt>
                <c:pt idx="507">
                  <c:v>-3.4693381788989668</c:v>
                </c:pt>
                <c:pt idx="508">
                  <c:v>-3.0380617928671927</c:v>
                </c:pt>
                <c:pt idx="509">
                  <c:v>-3.2613341791628629</c:v>
                </c:pt>
                <c:pt idx="510">
                  <c:v>-3.5744513362186425</c:v>
                </c:pt>
                <c:pt idx="511">
                  <c:v>-3.4253421713116241</c:v>
                </c:pt>
                <c:pt idx="512">
                  <c:v>-4.1474497596551663</c:v>
                </c:pt>
                <c:pt idx="513">
                  <c:v>-5.4398636122633306</c:v>
                </c:pt>
                <c:pt idx="514">
                  <c:v>-5.8540199396831989</c:v>
                </c:pt>
                <c:pt idx="515">
                  <c:v>-6.4228525085185693</c:v>
                </c:pt>
                <c:pt idx="516">
                  <c:v>-7.5637038413003355</c:v>
                </c:pt>
                <c:pt idx="517">
                  <c:v>-7.4049403132157989</c:v>
                </c:pt>
                <c:pt idx="518">
                  <c:v>-7.5485946630922873</c:v>
                </c:pt>
                <c:pt idx="519">
                  <c:v>-7.9228392733357875</c:v>
                </c:pt>
                <c:pt idx="520">
                  <c:v>-8.5558109691531126</c:v>
                </c:pt>
                <c:pt idx="521">
                  <c:v>-8.7785117011167042</c:v>
                </c:pt>
                <c:pt idx="522">
                  <c:v>-9.2490328072789669</c:v>
                </c:pt>
                <c:pt idx="523">
                  <c:v>-10.244920265258692</c:v>
                </c:pt>
                <c:pt idx="524">
                  <c:v>-11.234619917468297</c:v>
                </c:pt>
                <c:pt idx="525">
                  <c:v>-13.476141017438596</c:v>
                </c:pt>
                <c:pt idx="526">
                  <c:v>-14.35414553334582</c:v>
                </c:pt>
                <c:pt idx="527">
                  <c:v>-17.002854458600549</c:v>
                </c:pt>
                <c:pt idx="528">
                  <c:v>-19.66149163225646</c:v>
                </c:pt>
                <c:pt idx="529">
                  <c:v>-23.303654625278472</c:v>
                </c:pt>
                <c:pt idx="530">
                  <c:v>-28.49160600515771</c:v>
                </c:pt>
                <c:pt idx="531">
                  <c:v>-30.586785445077897</c:v>
                </c:pt>
                <c:pt idx="532">
                  <c:v>-36.335547763787645</c:v>
                </c:pt>
                <c:pt idx="533">
                  <c:v>-39.212241977609239</c:v>
                </c:pt>
                <c:pt idx="534">
                  <c:v>-39.094123335451549</c:v>
                </c:pt>
                <c:pt idx="535">
                  <c:v>-48.340435637986545</c:v>
                </c:pt>
                <c:pt idx="536">
                  <c:v>-59.604556220436891</c:v>
                </c:pt>
                <c:pt idx="537">
                  <c:v>-91.255160621429638</c:v>
                </c:pt>
                <c:pt idx="538">
                  <c:v>-184.20030555230511</c:v>
                </c:pt>
                <c:pt idx="539">
                  <c:v>-377.97149623713511</c:v>
                </c:pt>
                <c:pt idx="540">
                  <c:v>393.47327134023772</c:v>
                </c:pt>
                <c:pt idx="541">
                  <c:v>176.93320428721606</c:v>
                </c:pt>
                <c:pt idx="542">
                  <c:v>86.390119444536793</c:v>
                </c:pt>
                <c:pt idx="543">
                  <c:v>62.401186874037386</c:v>
                </c:pt>
                <c:pt idx="544">
                  <c:v>56.924569661490274</c:v>
                </c:pt>
                <c:pt idx="545">
                  <c:v>48.192635683655269</c:v>
                </c:pt>
                <c:pt idx="546">
                  <c:v>41.26623072651774</c:v>
                </c:pt>
                <c:pt idx="547">
                  <c:v>35.850973931559714</c:v>
                </c:pt>
                <c:pt idx="548">
                  <c:v>33.968898760366663</c:v>
                </c:pt>
                <c:pt idx="549">
                  <c:v>33.349561131269972</c:v>
                </c:pt>
                <c:pt idx="550">
                  <c:v>28.670061423375024</c:v>
                </c:pt>
                <c:pt idx="551">
                  <c:v>26.659709358168069</c:v>
                </c:pt>
                <c:pt idx="552">
                  <c:v>23.252702225976893</c:v>
                </c:pt>
                <c:pt idx="553">
                  <c:v>20.640421769489883</c:v>
                </c:pt>
                <c:pt idx="554">
                  <c:v>17.202187725574891</c:v>
                </c:pt>
                <c:pt idx="555">
                  <c:v>15.936797688168676</c:v>
                </c:pt>
                <c:pt idx="556">
                  <c:v>13.860044682751218</c:v>
                </c:pt>
                <c:pt idx="557">
                  <c:v>9.8795306396939697</c:v>
                </c:pt>
                <c:pt idx="558">
                  <c:v>6.5675322919114878</c:v>
                </c:pt>
                <c:pt idx="559">
                  <c:v>5.7835906006529205</c:v>
                </c:pt>
                <c:pt idx="560">
                  <c:v>3.7602523234236394</c:v>
                </c:pt>
                <c:pt idx="561">
                  <c:v>3.8965102347961849</c:v>
                </c:pt>
                <c:pt idx="562">
                  <c:v>4.8367986994443619</c:v>
                </c:pt>
                <c:pt idx="563">
                  <c:v>6.454305986833111</c:v>
                </c:pt>
                <c:pt idx="564">
                  <c:v>7.3050330496640665</c:v>
                </c:pt>
                <c:pt idx="565">
                  <c:v>7.3296538904459378</c:v>
                </c:pt>
                <c:pt idx="566">
                  <c:v>7.987348142660359</c:v>
                </c:pt>
                <c:pt idx="567">
                  <c:v>7.5555481298195524</c:v>
                </c:pt>
                <c:pt idx="568">
                  <c:v>6.4519672418414853</c:v>
                </c:pt>
                <c:pt idx="569">
                  <c:v>5.2484175891115425</c:v>
                </c:pt>
                <c:pt idx="570">
                  <c:v>7.8138448019156561</c:v>
                </c:pt>
                <c:pt idx="571">
                  <c:v>9.2523101440812088</c:v>
                </c:pt>
                <c:pt idx="572">
                  <c:v>6.1700758018499569</c:v>
                </c:pt>
                <c:pt idx="573">
                  <c:v>5.18696226587649</c:v>
                </c:pt>
                <c:pt idx="574">
                  <c:v>5.1213361293991548</c:v>
                </c:pt>
                <c:pt idx="575">
                  <c:v>3.5519325477194044</c:v>
                </c:pt>
                <c:pt idx="576">
                  <c:v>1.8442357987022735</c:v>
                </c:pt>
                <c:pt idx="577">
                  <c:v>2.2068677085566164</c:v>
                </c:pt>
                <c:pt idx="578">
                  <c:v>3.7491552070859662</c:v>
                </c:pt>
                <c:pt idx="579">
                  <c:v>3.0950645894236817</c:v>
                </c:pt>
                <c:pt idx="580">
                  <c:v>0.7589214316283206</c:v>
                </c:pt>
                <c:pt idx="581">
                  <c:v>0.55245253150364892</c:v>
                </c:pt>
                <c:pt idx="582">
                  <c:v>-0.36074963565807794</c:v>
                </c:pt>
                <c:pt idx="583">
                  <c:v>-0.17452609592269477</c:v>
                </c:pt>
                <c:pt idx="584">
                  <c:v>0.68107497740938128</c:v>
                </c:pt>
                <c:pt idx="585">
                  <c:v>1.8275265208901694</c:v>
                </c:pt>
                <c:pt idx="586">
                  <c:v>2.9662404965570714</c:v>
                </c:pt>
                <c:pt idx="587">
                  <c:v>3.0863745475014666</c:v>
                </c:pt>
                <c:pt idx="588">
                  <c:v>3.7112110656604278</c:v>
                </c:pt>
                <c:pt idx="589">
                  <c:v>4.6494215434076267</c:v>
                </c:pt>
                <c:pt idx="590">
                  <c:v>4.6795077681667845</c:v>
                </c:pt>
                <c:pt idx="591">
                  <c:v>1.9173848985752571</c:v>
                </c:pt>
                <c:pt idx="592">
                  <c:v>1.734730762252426</c:v>
                </c:pt>
                <c:pt idx="593">
                  <c:v>0.62043188518196324</c:v>
                </c:pt>
                <c:pt idx="594">
                  <c:v>-0.15172507071598107</c:v>
                </c:pt>
                <c:pt idx="595">
                  <c:v>0.44510561467256093</c:v>
                </c:pt>
                <c:pt idx="596">
                  <c:v>0.7275957889985889</c:v>
                </c:pt>
                <c:pt idx="597">
                  <c:v>-0.42701264402093181</c:v>
                </c:pt>
                <c:pt idx="598">
                  <c:v>-0.41447286462312466</c:v>
                </c:pt>
                <c:pt idx="599">
                  <c:v>0.13545017430635914</c:v>
                </c:pt>
                <c:pt idx="600">
                  <c:v>0.39796402317837015</c:v>
                </c:pt>
                <c:pt idx="601">
                  <c:v>-0.25948576782341337</c:v>
                </c:pt>
                <c:pt idx="602">
                  <c:v>-0.1266636459838402</c:v>
                </c:pt>
                <c:pt idx="603">
                  <c:v>0.2477986593777339</c:v>
                </c:pt>
                <c:pt idx="604">
                  <c:v>0.12176396007992012</c:v>
                </c:pt>
                <c:pt idx="605">
                  <c:v>-0.59200958382520463</c:v>
                </c:pt>
                <c:pt idx="606">
                  <c:v>-0.11586264570083571</c:v>
                </c:pt>
                <c:pt idx="607">
                  <c:v>-0.11358835254924086</c:v>
                </c:pt>
                <c:pt idx="608">
                  <c:v>-0.88171503625168501</c:v>
                </c:pt>
                <c:pt idx="609">
                  <c:v>-0.86167551247932539</c:v>
                </c:pt>
                <c:pt idx="610">
                  <c:v>-0.83346388874106259</c:v>
                </c:pt>
                <c:pt idx="611">
                  <c:v>-0.40797194781261303</c:v>
                </c:pt>
                <c:pt idx="612">
                  <c:v>-0.79077362196959289</c:v>
                </c:pt>
                <c:pt idx="613">
                  <c:v>-0.77262067910363763</c:v>
                </c:pt>
                <c:pt idx="614">
                  <c:v>-0.84327899571036902</c:v>
                </c:pt>
                <c:pt idx="615">
                  <c:v>-1.0018382410874056</c:v>
                </c:pt>
                <c:pt idx="616">
                  <c:v>-0.1776014897501495</c:v>
                </c:pt>
                <c:pt idx="617">
                  <c:v>-0.26065069664111157</c:v>
                </c:pt>
                <c:pt idx="618">
                  <c:v>-8.5036279893755021E-2</c:v>
                </c:pt>
                <c:pt idx="619">
                  <c:v>-0.24965642629547236</c:v>
                </c:pt>
                <c:pt idx="620">
                  <c:v>-0.325290947138966</c:v>
                </c:pt>
                <c:pt idx="621">
                  <c:v>-0.39816921813466227</c:v>
                </c:pt>
                <c:pt idx="622">
                  <c:v>-0.61889702071509878</c:v>
                </c:pt>
                <c:pt idx="623">
                  <c:v>-0.6058484290973587</c:v>
                </c:pt>
                <c:pt idx="624">
                  <c:v>-0.66088029636289325</c:v>
                </c:pt>
                <c:pt idx="625">
                  <c:v>-0.57464660431677883</c:v>
                </c:pt>
                <c:pt idx="626">
                  <c:v>-0.41958938345601654</c:v>
                </c:pt>
                <c:pt idx="627">
                  <c:v>-0.40998201026087949</c:v>
                </c:pt>
                <c:pt idx="628">
                  <c:v>-0.33294259467326393</c:v>
                </c:pt>
                <c:pt idx="629">
                  <c:v>-0.261243700642038</c:v>
                </c:pt>
                <c:pt idx="630">
                  <c:v>-6.3968324379004057E-2</c:v>
                </c:pt>
                <c:pt idx="631">
                  <c:v>0</c:v>
                </c:pt>
                <c:pt idx="632">
                  <c:v>0.12356938476247872</c:v>
                </c:pt>
                <c:pt idx="633">
                  <c:v>0.18218818478918444</c:v>
                </c:pt>
                <c:pt idx="634">
                  <c:v>-5.9603245209616525E-2</c:v>
                </c:pt>
                <c:pt idx="635">
                  <c:v>-0.29226362795751143</c:v>
                </c:pt>
                <c:pt idx="636">
                  <c:v>-0.11457435626130738</c:v>
                </c:pt>
                <c:pt idx="637">
                  <c:v>-0.16853516451664718</c:v>
                </c:pt>
                <c:pt idx="638">
                  <c:v>0</c:v>
                </c:pt>
                <c:pt idx="639">
                  <c:v>0</c:v>
                </c:pt>
                <c:pt idx="640">
                  <c:v>0.16012377242934905</c:v>
                </c:pt>
                <c:pt idx="641">
                  <c:v>5.2338201319514013E-2</c:v>
                </c:pt>
                <c:pt idx="642">
                  <c:v>0</c:v>
                </c:pt>
                <c:pt idx="643">
                  <c:v>-0.10102618285893911</c:v>
                </c:pt>
                <c:pt idx="644">
                  <c:v>0.1994399864992463</c:v>
                </c:pt>
                <c:pt idx="645">
                  <c:v>0.19676244720579547</c:v>
                </c:pt>
                <c:pt idx="646">
                  <c:v>4.8455714927288757E-2</c:v>
                </c:pt>
                <c:pt idx="647">
                  <c:v>0.19087126934643261</c:v>
                </c:pt>
                <c:pt idx="648">
                  <c:v>0.23527991314004437</c:v>
                </c:pt>
                <c:pt idx="649">
                  <c:v>0.27934694604793847</c:v>
                </c:pt>
                <c:pt idx="650">
                  <c:v>0.22962452402335468</c:v>
                </c:pt>
                <c:pt idx="651">
                  <c:v>0.36463286416959617</c:v>
                </c:pt>
                <c:pt idx="652">
                  <c:v>0.45070744138483887</c:v>
                </c:pt>
                <c:pt idx="653">
                  <c:v>0.49211816842332856</c:v>
                </c:pt>
                <c:pt idx="654">
                  <c:v>0.35586982445814813</c:v>
                </c:pt>
                <c:pt idx="655">
                  <c:v>0.30813857655806293</c:v>
                </c:pt>
                <c:pt idx="656">
                  <c:v>0.34937798591724667</c:v>
                </c:pt>
                <c:pt idx="657">
                  <c:v>8.6194329714123122E-2</c:v>
                </c:pt>
                <c:pt idx="658">
                  <c:v>0</c:v>
                </c:pt>
                <c:pt idx="659">
                  <c:v>0.12566595655792348</c:v>
                </c:pt>
                <c:pt idx="660">
                  <c:v>-0.123697905659371</c:v>
                </c:pt>
                <c:pt idx="661">
                  <c:v>0</c:v>
                </c:pt>
                <c:pt idx="662">
                  <c:v>0.12010182621450112</c:v>
                </c:pt>
                <c:pt idx="663">
                  <c:v>-0.11811579173022183</c:v>
                </c:pt>
                <c:pt idx="664">
                  <c:v>0.23325496830968379</c:v>
                </c:pt>
                <c:pt idx="665">
                  <c:v>0.54140604853138319</c:v>
                </c:pt>
                <c:pt idx="666">
                  <c:v>0.3089173751854517</c:v>
                </c:pt>
                <c:pt idx="667">
                  <c:v>0.6136787958347707</c:v>
                </c:pt>
                <c:pt idx="668">
                  <c:v>0.57674390643316387</c:v>
                </c:pt>
                <c:pt idx="669">
                  <c:v>0.11456740444297031</c:v>
                </c:pt>
                <c:pt idx="670">
                  <c:v>0.30333999625393021</c:v>
                </c:pt>
                <c:pt idx="671">
                  <c:v>0.22545154892607266</c:v>
                </c:pt>
                <c:pt idx="672">
                  <c:v>0.11214078748553301</c:v>
                </c:pt>
                <c:pt idx="673">
                  <c:v>0.25871586557594484</c:v>
                </c:pt>
                <c:pt idx="674">
                  <c:v>0.33196816025771397</c:v>
                </c:pt>
                <c:pt idx="675">
                  <c:v>0.18326289755286168</c:v>
                </c:pt>
                <c:pt idx="676">
                  <c:v>0.18235695735471677</c:v>
                </c:pt>
                <c:pt idx="677">
                  <c:v>0</c:v>
                </c:pt>
                <c:pt idx="678">
                  <c:v>0</c:v>
                </c:pt>
                <c:pt idx="679">
                  <c:v>-0.10555588969534244</c:v>
                </c:pt>
                <c:pt idx="680">
                  <c:v>-0.13937202960101863</c:v>
                </c:pt>
                <c:pt idx="681">
                  <c:v>0.10345689921195099</c:v>
                </c:pt>
                <c:pt idx="682">
                  <c:v>0.30918109816787398</c:v>
                </c:pt>
                <c:pt idx="683">
                  <c:v>0.48369550914938569</c:v>
                </c:pt>
                <c:pt idx="684">
                  <c:v>0.52094959956477527</c:v>
                </c:pt>
                <c:pt idx="685">
                  <c:v>0.31479011577933746</c:v>
                </c:pt>
                <c:pt idx="686">
                  <c:v>0.28095338048850171</c:v>
                </c:pt>
                <c:pt idx="687">
                  <c:v>3.4983892253953507E-2</c:v>
                </c:pt>
                <c:pt idx="688">
                  <c:v>-6.9659804168835604E-2</c:v>
                </c:pt>
                <c:pt idx="689">
                  <c:v>-0.1043494497212875</c:v>
                </c:pt>
                <c:pt idx="690">
                  <c:v>-0.20723040670212464</c:v>
                </c:pt>
                <c:pt idx="691">
                  <c:v>-0.27386132498988519</c:v>
                </c:pt>
                <c:pt idx="692">
                  <c:v>-0.13596833716714002</c:v>
                </c:pt>
                <c:pt idx="693">
                  <c:v>0.17091035918561714</c:v>
                </c:pt>
                <c:pt idx="694">
                  <c:v>-0.10331989067205573</c:v>
                </c:pt>
                <c:pt idx="695">
                  <c:v>0</c:v>
                </c:pt>
                <c:pt idx="696">
                  <c:v>-3.4783356800310215E-2</c:v>
                </c:pt>
                <c:pt idx="697">
                  <c:v>0.24700068165664027</c:v>
                </c:pt>
                <c:pt idx="698">
                  <c:v>0.5789529348701371</c:v>
                </c:pt>
                <c:pt idx="699">
                  <c:v>-0.14792563191151961</c:v>
                </c:pt>
                <c:pt idx="700">
                  <c:v>3.7597517791345687E-2</c:v>
                </c:pt>
                <c:pt idx="701">
                  <c:v>-3.8388721288326474E-2</c:v>
                </c:pt>
                <c:pt idx="702">
                  <c:v>-1.0543161594200701</c:v>
                </c:pt>
                <c:pt idx="703">
                  <c:v>-0.62857789568518374</c:v>
                </c:pt>
                <c:pt idx="704">
                  <c:v>-0.32053878260974916</c:v>
                </c:pt>
                <c:pt idx="705">
                  <c:v>0.24893848124690449</c:v>
                </c:pt>
                <c:pt idx="706">
                  <c:v>0.71256017123874615</c:v>
                </c:pt>
                <c:pt idx="707">
                  <c:v>0.18679352620087364</c:v>
                </c:pt>
                <c:pt idx="708">
                  <c:v>0.20226345900526263</c:v>
                </c:pt>
                <c:pt idx="709">
                  <c:v>0.65120846177761049</c:v>
                </c:pt>
                <c:pt idx="710">
                  <c:v>0.64851904795254711</c:v>
                </c:pt>
                <c:pt idx="711">
                  <c:v>1.0692082733937411</c:v>
                </c:pt>
                <c:pt idx="712">
                  <c:v>0.44700991742325036</c:v>
                </c:pt>
                <c:pt idx="713">
                  <c:v>-0.8486683227929156</c:v>
                </c:pt>
                <c:pt idx="714">
                  <c:v>-1.1802915985881877</c:v>
                </c:pt>
                <c:pt idx="715">
                  <c:v>-0.23098054929610012</c:v>
                </c:pt>
                <c:pt idx="716">
                  <c:v>1.5341514967727921</c:v>
                </c:pt>
                <c:pt idx="717">
                  <c:v>4.1832160085691692</c:v>
                </c:pt>
                <c:pt idx="718">
                  <c:v>7.8118709443438155</c:v>
                </c:pt>
                <c:pt idx="719">
                  <c:v>-2.4790935720635222E-2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5B-462A-8E93-5205AD4918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5671456"/>
        <c:axId val="615671784"/>
      </c:scatterChart>
      <c:valAx>
        <c:axId val="615671456"/>
        <c:scaling>
          <c:orientation val="minMax"/>
          <c:max val="50"/>
          <c:min val="-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5671784"/>
        <c:crosses val="autoZero"/>
        <c:crossBetween val="midCat"/>
      </c:valAx>
      <c:valAx>
        <c:axId val="615671784"/>
        <c:scaling>
          <c:orientation val="minMax"/>
          <c:max val="60"/>
          <c:min val="-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Polytropic</a:t>
                </a:r>
                <a:r>
                  <a:rPr lang="en-GB" baseline="0"/>
                  <a:t> Index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5671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</a:t>
            </a:r>
            <a:r>
              <a:rPr lang="en-GB" baseline="0"/>
              <a:t> P against Log V @4000rpm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LogP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'4000'!$K$4:$K$723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'4000'!$L$4:$L$723</c:f>
              <c:numCache>
                <c:formatCode>General</c:formatCode>
                <c:ptCount val="720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2C29-4FA4-B387-619744E288C8}"/>
            </c:ext>
          </c:extLst>
        </c:ser>
        <c:ser>
          <c:idx val="1"/>
          <c:order val="1"/>
          <c:tx>
            <c:v>n1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2.146894138232721E-2"/>
                  <c:y val="-0.1312281277340332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'4000'!$K$379:$K$499</c:f>
              <c:numCache>
                <c:formatCode>General</c:formatCode>
                <c:ptCount val="121"/>
                <c:pt idx="0">
                  <c:v>1.6817837664678814</c:v>
                </c:pt>
                <c:pt idx="1">
                  <c:v>1.6924944075030843</c:v>
                </c:pt>
                <c:pt idx="2">
                  <c:v>1.7035492982382305</c:v>
                </c:pt>
                <c:pt idx="3">
                  <c:v>1.7149162479935849</c:v>
                </c:pt>
                <c:pt idx="4">
                  <c:v>1.7266457202409118</c:v>
                </c:pt>
                <c:pt idx="5">
                  <c:v>1.7386220279179425</c:v>
                </c:pt>
                <c:pt idx="6">
                  <c:v>1.7508168426497546</c:v>
                </c:pt>
                <c:pt idx="7">
                  <c:v>1.7632033003707717</c:v>
                </c:pt>
                <c:pt idx="8">
                  <c:v>1.775756037844098</c:v>
                </c:pt>
                <c:pt idx="9">
                  <c:v>1.7884512070234555</c:v>
                </c:pt>
                <c:pt idx="10">
                  <c:v>1.8012664704896202</c:v>
                </c:pt>
                <c:pt idx="11">
                  <c:v>1.8141143561291255</c:v>
                </c:pt>
                <c:pt idx="12">
                  <c:v>1.8270460170047342</c:v>
                </c:pt>
                <c:pt idx="13">
                  <c:v>1.840043330603494</c:v>
                </c:pt>
                <c:pt idx="14">
                  <c:v>1.8530286147129897</c:v>
                </c:pt>
                <c:pt idx="15">
                  <c:v>1.8659918001262754</c:v>
                </c:pt>
                <c:pt idx="16">
                  <c:v>1.8789237339675673</c:v>
                </c:pt>
                <c:pt idx="17">
                  <c:v>1.8918718304455837</c:v>
                </c:pt>
                <c:pt idx="18">
                  <c:v>1.9047696259065952</c:v>
                </c:pt>
                <c:pt idx="19">
                  <c:v>1.9175580208254361</c:v>
                </c:pt>
                <c:pt idx="20">
                  <c:v>1.9302866472455196</c:v>
                </c:pt>
                <c:pt idx="21">
                  <c:v>1.9429500700770987</c:v>
                </c:pt>
                <c:pt idx="22">
                  <c:v>1.9554953291841271</c:v>
                </c:pt>
                <c:pt idx="23">
                  <c:v>1.9679689628786923</c:v>
                </c:pt>
                <c:pt idx="24">
                  <c:v>1.9803215860087564</c:v>
                </c:pt>
                <c:pt idx="25">
                  <c:v>1.9925535178321356</c:v>
                </c:pt>
                <c:pt idx="26">
                  <c:v>2.0047081965443363</c:v>
                </c:pt>
                <c:pt idx="27">
                  <c:v>2.0166991380649715</c:v>
                </c:pt>
                <c:pt idx="28">
                  <c:v>2.0285712526925375</c:v>
                </c:pt>
                <c:pt idx="29">
                  <c:v>2.0402857989324916</c:v>
                </c:pt>
                <c:pt idx="30">
                  <c:v>2.0518853788898719</c:v>
                </c:pt>
                <c:pt idx="31">
                  <c:v>2.0633333589517497</c:v>
                </c:pt>
                <c:pt idx="32">
                  <c:v>2.0746701889240069</c:v>
                </c:pt>
                <c:pt idx="33">
                  <c:v>2.085825533520743</c:v>
                </c:pt>
                <c:pt idx="34">
                  <c:v>2.0968752680596876</c:v>
                </c:pt>
                <c:pt idx="35">
                  <c:v>2.1077524987401626</c:v>
                </c:pt>
                <c:pt idx="36">
                  <c:v>2.1184961999117879</c:v>
                </c:pt>
                <c:pt idx="37">
                  <c:v>2.1290773242527368</c:v>
                </c:pt>
                <c:pt idx="38">
                  <c:v>2.1395327715979393</c:v>
                </c:pt>
                <c:pt idx="39">
                  <c:v>2.1498039382270222</c:v>
                </c:pt>
                <c:pt idx="40">
                  <c:v>2.1599580026785188</c:v>
                </c:pt>
                <c:pt idx="41">
                  <c:v>2.1699681739968923</c:v>
                </c:pt>
                <c:pt idx="42">
                  <c:v>2.1798389280231869</c:v>
                </c:pt>
                <c:pt idx="43">
                  <c:v>2.1895464567389267</c:v>
                </c:pt>
                <c:pt idx="44">
                  <c:v>2.199096656305616</c:v>
                </c:pt>
                <c:pt idx="45">
                  <c:v>2.2085219729314334</c:v>
                </c:pt>
                <c:pt idx="46">
                  <c:v>2.2177996799471171</c:v>
                </c:pt>
                <c:pt idx="47">
                  <c:v>2.2269348400126003</c:v>
                </c:pt>
                <c:pt idx="48">
                  <c:v>2.2359322539862951</c:v>
                </c:pt>
                <c:pt idx="49">
                  <c:v>2.2447717614952949</c:v>
                </c:pt>
                <c:pt idx="50">
                  <c:v>2.2534833920870145</c:v>
                </c:pt>
                <c:pt idx="51">
                  <c:v>2.2620474592614253</c:v>
                </c:pt>
                <c:pt idx="52">
                  <c:v>2.2704925036386179</c:v>
                </c:pt>
                <c:pt idx="53">
                  <c:v>2.2787993137555556</c:v>
                </c:pt>
                <c:pt idx="54">
                  <c:v>2.2869502157875488</c:v>
                </c:pt>
                <c:pt idx="55">
                  <c:v>2.2949949938591003</c:v>
                </c:pt>
                <c:pt idx="56">
                  <c:v>2.3028934583565053</c:v>
                </c:pt>
                <c:pt idx="57">
                  <c:v>2.3106720749301237</c:v>
                </c:pt>
                <c:pt idx="58">
                  <c:v>2.318313817223999</c:v>
                </c:pt>
                <c:pt idx="59">
                  <c:v>2.3258234190027447</c:v>
                </c:pt>
                <c:pt idx="60">
                  <c:v>2.3332053726253439</c:v>
                </c:pt>
                <c:pt idx="61">
                  <c:v>2.3404837746257177</c:v>
                </c:pt>
                <c:pt idx="62">
                  <c:v>2.3476226994672418</c:v>
                </c:pt>
                <c:pt idx="63">
                  <c:v>2.3546269768529489</c:v>
                </c:pt>
                <c:pt idx="64">
                  <c:v>2.3615389712692791</c:v>
                </c:pt>
                <c:pt idx="65">
                  <c:v>2.3683054838392832</c:v>
                </c:pt>
                <c:pt idx="66">
                  <c:v>2.3749681862992342</c:v>
                </c:pt>
                <c:pt idx="67">
                  <c:v>2.3815302158362703</c:v>
                </c:pt>
                <c:pt idx="68">
                  <c:v>2.3879590197123459</c:v>
                </c:pt>
                <c:pt idx="69">
                  <c:v>2.3942765267678214</c:v>
                </c:pt>
                <c:pt idx="70">
                  <c:v>2.4004861817912042</c:v>
                </c:pt>
                <c:pt idx="71">
                  <c:v>2.406591270897152</c:v>
                </c:pt>
                <c:pt idx="72">
                  <c:v>2.4125781354312723</c:v>
                </c:pt>
                <c:pt idx="73">
                  <c:v>2.4184504508295834</c:v>
                </c:pt>
                <c:pt idx="74">
                  <c:v>2.42422807069598</c:v>
                </c:pt>
                <c:pt idx="75">
                  <c:v>2.4298975586871476</c:v>
                </c:pt>
                <c:pt idx="76">
                  <c:v>2.4354780541713246</c:v>
                </c:pt>
                <c:pt idx="77">
                  <c:v>2.4409405515396636</c:v>
                </c:pt>
                <c:pt idx="78">
                  <c:v>2.4463041139519239</c:v>
                </c:pt>
                <c:pt idx="79">
                  <c:v>2.4515715370380673</c:v>
                </c:pt>
                <c:pt idx="80">
                  <c:v>2.4567303232232978</c:v>
                </c:pt>
                <c:pt idx="81">
                  <c:v>2.4618135536226196</c:v>
                </c:pt>
                <c:pt idx="82">
                  <c:v>2.4667935023435357</c:v>
                </c:pt>
                <c:pt idx="83">
                  <c:v>2.4716730185000912</c:v>
                </c:pt>
                <c:pt idx="84">
                  <c:v>2.4764548254543031</c:v>
                </c:pt>
                <c:pt idx="85">
                  <c:v>2.4811558708280352</c:v>
                </c:pt>
                <c:pt idx="86">
                  <c:v>2.4857640022849474</c:v>
                </c:pt>
                <c:pt idx="87">
                  <c:v>2.4902816204417575</c:v>
                </c:pt>
                <c:pt idx="88">
                  <c:v>2.4947110252052629</c:v>
                </c:pt>
                <c:pt idx="89">
                  <c:v>2.4990544211971009</c:v>
                </c:pt>
                <c:pt idx="90">
                  <c:v>2.5033139228158845</c:v>
                </c:pt>
                <c:pt idx="91">
                  <c:v>2.507491558965369</c:v>
                </c:pt>
                <c:pt idx="92">
                  <c:v>2.511575905309916</c:v>
                </c:pt>
                <c:pt idx="93">
                  <c:v>2.5155957002684515</c:v>
                </c:pt>
                <c:pt idx="94">
                  <c:v>2.5195129832576257</c:v>
                </c:pt>
                <c:pt idx="95">
                  <c:v>2.5233692209782803</c:v>
                </c:pt>
                <c:pt idx="96">
                  <c:v>2.5271270138391762</c:v>
                </c:pt>
                <c:pt idx="97">
                  <c:v>2.5308269862489765</c:v>
                </c:pt>
                <c:pt idx="98">
                  <c:v>2.5344322734758764</c:v>
                </c:pt>
                <c:pt idx="99">
                  <c:v>2.5379701277584696</c:v>
                </c:pt>
                <c:pt idx="100">
                  <c:v>2.5414419452545256</c:v>
                </c:pt>
                <c:pt idx="101">
                  <c:v>2.5448242987597278</c:v>
                </c:pt>
                <c:pt idx="102">
                  <c:v>2.5481436374348454</c:v>
                </c:pt>
                <c:pt idx="103">
                  <c:v>2.5513889972730204</c:v>
                </c:pt>
                <c:pt idx="104">
                  <c:v>2.5545618391909861</c:v>
                </c:pt>
                <c:pt idx="105">
                  <c:v>2.5576635678875652</c:v>
                </c:pt>
                <c:pt idx="106">
                  <c:v>2.5606955343936537</c:v>
                </c:pt>
                <c:pt idx="107">
                  <c:v>2.5636708994192432</c:v>
                </c:pt>
                <c:pt idx="108">
                  <c:v>2.5665671129934964</c:v>
                </c:pt>
                <c:pt idx="109">
                  <c:v>2.5693973210854648</c:v>
                </c:pt>
                <c:pt idx="110">
                  <c:v>2.5721626826463373</c:v>
                </c:pt>
                <c:pt idx="111">
                  <c:v>2.5748643136645399</c:v>
                </c:pt>
                <c:pt idx="112">
                  <c:v>2.5775032889572613</c:v>
                </c:pt>
                <c:pt idx="113">
                  <c:v>2.5800806438630075</c:v>
                </c:pt>
                <c:pt idx="114">
                  <c:v>2.5825973758414835</c:v>
                </c:pt>
                <c:pt idx="115">
                  <c:v>2.5850431549059416</c:v>
                </c:pt>
                <c:pt idx="116">
                  <c:v>2.5874415515599591</c:v>
                </c:pt>
                <c:pt idx="117">
                  <c:v>2.5897709344582682</c:v>
                </c:pt>
                <c:pt idx="118">
                  <c:v>2.5920434496293616</c:v>
                </c:pt>
                <c:pt idx="119">
                  <c:v>2.5942488668573831</c:v>
                </c:pt>
                <c:pt idx="120">
                  <c:v>2.5964101438442699</c:v>
                </c:pt>
              </c:numCache>
            </c:numRef>
          </c:xVal>
          <c:yVal>
            <c:numRef>
              <c:f>'4000'!$L$379:$L$499</c:f>
              <c:numCache>
                <c:formatCode>General</c:formatCode>
                <c:ptCount val="121"/>
                <c:pt idx="0">
                  <c:v>1.8365899289244163</c:v>
                </c:pt>
                <c:pt idx="1">
                  <c:v>1.8390189988155436</c:v>
                </c:pt>
                <c:pt idx="2">
                  <c:v>1.8390693291868132</c:v>
                </c:pt>
                <c:pt idx="3">
                  <c:v>1.8367480738700142</c:v>
                </c:pt>
                <c:pt idx="4">
                  <c:v>1.8325727748461798</c:v>
                </c:pt>
                <c:pt idx="5">
                  <c:v>1.8264894531506599</c:v>
                </c:pt>
                <c:pt idx="6">
                  <c:v>1.8184304522542136</c:v>
                </c:pt>
                <c:pt idx="7">
                  <c:v>1.8092161831657418</c:v>
                </c:pt>
                <c:pt idx="8">
                  <c:v>1.7986368361801952</c:v>
                </c:pt>
                <c:pt idx="9">
                  <c:v>1.7868152842855047</c:v>
                </c:pt>
                <c:pt idx="10">
                  <c:v>1.7742760296997284</c:v>
                </c:pt>
                <c:pt idx="11">
                  <c:v>1.7608821699758095</c:v>
                </c:pt>
                <c:pt idx="12">
                  <c:v>1.7469531870254416</c:v>
                </c:pt>
                <c:pt idx="13">
                  <c:v>1.7324902589861038</c:v>
                </c:pt>
                <c:pt idx="14">
                  <c:v>1.7177204190395452</c:v>
                </c:pt>
                <c:pt idx="15">
                  <c:v>1.7025511570495233</c:v>
                </c:pt>
                <c:pt idx="16">
                  <c:v>1.6871364028000568</c:v>
                </c:pt>
                <c:pt idx="17">
                  <c:v>1.6716540965055171</c:v>
                </c:pt>
                <c:pt idx="18">
                  <c:v>1.6559831418765374</c:v>
                </c:pt>
                <c:pt idx="19">
                  <c:v>1.6402627439629425</c:v>
                </c:pt>
                <c:pt idx="20">
                  <c:v>1.6243852414202651</c:v>
                </c:pt>
                <c:pt idx="21">
                  <c:v>1.608504639233393</c:v>
                </c:pt>
                <c:pt idx="22">
                  <c:v>1.5925986289061314</c:v>
                </c:pt>
                <c:pt idx="23">
                  <c:v>1.5765947107338312</c:v>
                </c:pt>
                <c:pt idx="24">
                  <c:v>1.56083881861861</c:v>
                </c:pt>
                <c:pt idx="25">
                  <c:v>1.5451586143334477</c:v>
                </c:pt>
                <c:pt idx="26">
                  <c:v>1.5296228181334433</c:v>
                </c:pt>
                <c:pt idx="27">
                  <c:v>1.5142820478603778</c:v>
                </c:pt>
                <c:pt idx="28">
                  <c:v>1.4989718321539875</c:v>
                </c:pt>
                <c:pt idx="29">
                  <c:v>1.4839864647193324</c:v>
                </c:pt>
                <c:pt idx="30">
                  <c:v>1.4690410563451577</c:v>
                </c:pt>
                <c:pt idx="31">
                  <c:v>1.4543417013550477</c:v>
                </c:pt>
                <c:pt idx="32">
                  <c:v>1.4397273276437894</c:v>
                </c:pt>
                <c:pt idx="33">
                  <c:v>1.4251427878607661</c:v>
                </c:pt>
                <c:pt idx="34">
                  <c:v>1.4108278278453839</c:v>
                </c:pt>
                <c:pt idx="35">
                  <c:v>1.3965654651848993</c:v>
                </c:pt>
                <c:pt idx="36">
                  <c:v>1.3825933166443667</c:v>
                </c:pt>
                <c:pt idx="37">
                  <c:v>1.3686401285764855</c:v>
                </c:pt>
                <c:pt idx="38">
                  <c:v>1.3548956047110605</c:v>
                </c:pt>
                <c:pt idx="39">
                  <c:v>1.3413949515240418</c:v>
                </c:pt>
                <c:pt idx="40">
                  <c:v>1.3279920317187781</c:v>
                </c:pt>
                <c:pt idx="41">
                  <c:v>1.3149200559924199</c:v>
                </c:pt>
                <c:pt idx="42">
                  <c:v>1.3020493903762504</c:v>
                </c:pt>
                <c:pt idx="43">
                  <c:v>1.2895889525425968</c:v>
                </c:pt>
                <c:pt idx="44">
                  <c:v>1.2772653094568451</c:v>
                </c:pt>
                <c:pt idx="45">
                  <c:v>1.2649594176905397</c:v>
                </c:pt>
                <c:pt idx="46">
                  <c:v>1.2527559710885734</c:v>
                </c:pt>
                <c:pt idx="47">
                  <c:v>1.2406740276203072</c:v>
                </c:pt>
                <c:pt idx="48">
                  <c:v>1.2287595554356356</c:v>
                </c:pt>
                <c:pt idx="49">
                  <c:v>1.2169835593820937</c:v>
                </c:pt>
                <c:pt idx="50">
                  <c:v>1.2053667878664762</c:v>
                </c:pt>
                <c:pt idx="51">
                  <c:v>1.1940701076210991</c:v>
                </c:pt>
                <c:pt idx="52">
                  <c:v>1.18289946754826</c:v>
                </c:pt>
                <c:pt idx="53">
                  <c:v>1.1720188094245565</c:v>
                </c:pt>
                <c:pt idx="54">
                  <c:v>1.1611582922061823</c:v>
                </c:pt>
                <c:pt idx="55">
                  <c:v>1.1506336537464283</c:v>
                </c:pt>
                <c:pt idx="56">
                  <c:v>1.1404451883478748</c:v>
                </c:pt>
                <c:pt idx="57">
                  <c:v>1.1305588998640141</c:v>
                </c:pt>
                <c:pt idx="58">
                  <c:v>1.1207712929369915</c:v>
                </c:pt>
                <c:pt idx="59">
                  <c:v>1.1110607820698206</c:v>
                </c:pt>
                <c:pt idx="60">
                  <c:v>1.1015752462559336</c:v>
                </c:pt>
                <c:pt idx="61">
                  <c:v>1.092194120697316</c:v>
                </c:pt>
                <c:pt idx="62">
                  <c:v>1.0829647937777516</c:v>
                </c:pt>
                <c:pt idx="63">
                  <c:v>1.0737916428080134</c:v>
                </c:pt>
                <c:pt idx="64">
                  <c:v>1.0646825662285115</c:v>
                </c:pt>
                <c:pt idx="65">
                  <c:v>1.0556458599946557</c:v>
                </c:pt>
                <c:pt idx="66">
                  <c:v>1.0467292222664868</c:v>
                </c:pt>
                <c:pt idx="67">
                  <c:v>1.0379441552030986</c:v>
                </c:pt>
                <c:pt idx="68">
                  <c:v>1.0292213942539279</c:v>
                </c:pt>
                <c:pt idx="69">
                  <c:v>1.0206926786820278</c:v>
                </c:pt>
                <c:pt idx="70">
                  <c:v>1.0124153747624329</c:v>
                </c:pt>
                <c:pt idx="71">
                  <c:v>1.0043213737826426</c:v>
                </c:pt>
                <c:pt idx="72">
                  <c:v>0.99633651809578383</c:v>
                </c:pt>
                <c:pt idx="73">
                  <c:v>0.98864812523575119</c:v>
                </c:pt>
                <c:pt idx="74">
                  <c:v>0.98086655458207916</c:v>
                </c:pt>
                <c:pt idx="75">
                  <c:v>0.97331262045290179</c:v>
                </c:pt>
                <c:pt idx="76">
                  <c:v>0.96581295303660308</c:v>
                </c:pt>
                <c:pt idx="77">
                  <c:v>0.95842052805251821</c:v>
                </c:pt>
                <c:pt idx="78">
                  <c:v>0.95119175793470601</c:v>
                </c:pt>
                <c:pt idx="79">
                  <c:v>0.94398887507377183</c:v>
                </c:pt>
                <c:pt idx="80">
                  <c:v>0.93686545897562257</c:v>
                </c:pt>
                <c:pt idx="81">
                  <c:v>0.92992956008458783</c:v>
                </c:pt>
                <c:pt idx="82">
                  <c:v>0.92319219042066747</c:v>
                </c:pt>
                <c:pt idx="83">
                  <c:v>0.91671707759881249</c:v>
                </c:pt>
                <c:pt idx="84">
                  <c:v>0.91030416806856873</c:v>
                </c:pt>
                <c:pt idx="85">
                  <c:v>0.90444504107690971</c:v>
                </c:pt>
                <c:pt idx="86">
                  <c:v>0.8987800132898256</c:v>
                </c:pt>
                <c:pt idx="87">
                  <c:v>0.8931512131298659</c:v>
                </c:pt>
                <c:pt idx="88">
                  <c:v>0.88772979728803036</c:v>
                </c:pt>
                <c:pt idx="89">
                  <c:v>0.88218288763026997</c:v>
                </c:pt>
                <c:pt idx="90">
                  <c:v>0.87604455024609518</c:v>
                </c:pt>
                <c:pt idx="91">
                  <c:v>0.87028682899259135</c:v>
                </c:pt>
                <c:pt idx="92">
                  <c:v>0.86480762902614705</c:v>
                </c:pt>
                <c:pt idx="93">
                  <c:v>0.85937850442560093</c:v>
                </c:pt>
                <c:pt idx="94">
                  <c:v>0.85406301186642108</c:v>
                </c:pt>
                <c:pt idx="95">
                  <c:v>0.84954225200501665</c:v>
                </c:pt>
                <c:pt idx="96">
                  <c:v>0.84484980080663896</c:v>
                </c:pt>
                <c:pt idx="97">
                  <c:v>0.84016884924075597</c:v>
                </c:pt>
                <c:pt idx="98">
                  <c:v>0.83651399889067146</c:v>
                </c:pt>
                <c:pt idx="99">
                  <c:v>0.83257277484617986</c:v>
                </c:pt>
                <c:pt idx="100">
                  <c:v>0.82749850813345871</c:v>
                </c:pt>
                <c:pt idx="101">
                  <c:v>0.82269101077605455</c:v>
                </c:pt>
                <c:pt idx="102">
                  <c:v>0.81769755476302408</c:v>
                </c:pt>
                <c:pt idx="103">
                  <c:v>0.81224469680036926</c:v>
                </c:pt>
                <c:pt idx="104">
                  <c:v>0.8073997127594853</c:v>
                </c:pt>
                <c:pt idx="105">
                  <c:v>0.80270532707435205</c:v>
                </c:pt>
                <c:pt idx="106">
                  <c:v>0.7985125330313515</c:v>
                </c:pt>
                <c:pt idx="107">
                  <c:v>0.79469712689199856</c:v>
                </c:pt>
                <c:pt idx="108">
                  <c:v>0.79042591739111068</c:v>
                </c:pt>
                <c:pt idx="109">
                  <c:v>0.7866804531966487</c:v>
                </c:pt>
                <c:pt idx="110">
                  <c:v>0.78354628227034984</c:v>
                </c:pt>
                <c:pt idx="111">
                  <c:v>0.77981286317058041</c:v>
                </c:pt>
                <c:pt idx="112">
                  <c:v>0.7756104480063607</c:v>
                </c:pt>
                <c:pt idx="113">
                  <c:v>0.77136697085778061</c:v>
                </c:pt>
                <c:pt idx="114">
                  <c:v>0.76671020726225914</c:v>
                </c:pt>
                <c:pt idx="115">
                  <c:v>0.76230336328776838</c:v>
                </c:pt>
                <c:pt idx="116">
                  <c:v>0.7576996250877388</c:v>
                </c:pt>
                <c:pt idx="117">
                  <c:v>0.75304656162652917</c:v>
                </c:pt>
                <c:pt idx="118">
                  <c:v>0.74919504221967237</c:v>
                </c:pt>
                <c:pt idx="119">
                  <c:v>0.74554320199802415</c:v>
                </c:pt>
                <c:pt idx="120">
                  <c:v>0.74209640230324436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2C29-4FA4-B387-619744E288C8}"/>
            </c:ext>
          </c:extLst>
        </c:ser>
        <c:ser>
          <c:idx val="2"/>
          <c:order val="2"/>
          <c:tx>
            <c:v>n2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3509645669291342"/>
                  <c:y val="-3.304826480023330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'4000'!$K$239:$K$359</c:f>
              <c:numCache>
                <c:formatCode>General</c:formatCode>
                <c:ptCount val="121"/>
                <c:pt idx="0">
                  <c:v>2.5721626826463373</c:v>
                </c:pt>
                <c:pt idx="1">
                  <c:v>2.5693973210854648</c:v>
                </c:pt>
                <c:pt idx="2">
                  <c:v>2.5665671129934964</c:v>
                </c:pt>
                <c:pt idx="3">
                  <c:v>2.5636708994192432</c:v>
                </c:pt>
                <c:pt idx="4">
                  <c:v>2.5606955343936537</c:v>
                </c:pt>
                <c:pt idx="5">
                  <c:v>2.5576635678875652</c:v>
                </c:pt>
                <c:pt idx="6">
                  <c:v>2.5545618391909861</c:v>
                </c:pt>
                <c:pt idx="7">
                  <c:v>2.5513889972730204</c:v>
                </c:pt>
                <c:pt idx="8">
                  <c:v>2.5481436374348454</c:v>
                </c:pt>
                <c:pt idx="9">
                  <c:v>2.5448242987597278</c:v>
                </c:pt>
                <c:pt idx="10">
                  <c:v>2.5414419452545256</c:v>
                </c:pt>
                <c:pt idx="11">
                  <c:v>2.5379701277584696</c:v>
                </c:pt>
                <c:pt idx="12">
                  <c:v>2.5344322734758764</c:v>
                </c:pt>
                <c:pt idx="13">
                  <c:v>2.5308269862489765</c:v>
                </c:pt>
                <c:pt idx="14">
                  <c:v>2.5271270138391762</c:v>
                </c:pt>
                <c:pt idx="15">
                  <c:v>2.5233692209782803</c:v>
                </c:pt>
                <c:pt idx="16">
                  <c:v>2.5195129832576257</c:v>
                </c:pt>
                <c:pt idx="17">
                  <c:v>2.5155957002684515</c:v>
                </c:pt>
                <c:pt idx="18">
                  <c:v>2.511575905309916</c:v>
                </c:pt>
                <c:pt idx="19">
                  <c:v>2.507491558965369</c:v>
                </c:pt>
                <c:pt idx="20">
                  <c:v>2.5033139228158845</c:v>
                </c:pt>
                <c:pt idx="21">
                  <c:v>2.4990544211971009</c:v>
                </c:pt>
                <c:pt idx="22">
                  <c:v>2.4947110252052629</c:v>
                </c:pt>
                <c:pt idx="23">
                  <c:v>2.4902816204417575</c:v>
                </c:pt>
                <c:pt idx="24">
                  <c:v>2.4857640022849474</c:v>
                </c:pt>
                <c:pt idx="25">
                  <c:v>2.4811558708280352</c:v>
                </c:pt>
                <c:pt idx="26">
                  <c:v>2.4764548254543031</c:v>
                </c:pt>
                <c:pt idx="27">
                  <c:v>2.4716730185000912</c:v>
                </c:pt>
                <c:pt idx="28">
                  <c:v>2.4667935023435357</c:v>
                </c:pt>
                <c:pt idx="29">
                  <c:v>2.4618135536226196</c:v>
                </c:pt>
                <c:pt idx="30">
                  <c:v>2.4567303232232978</c:v>
                </c:pt>
                <c:pt idx="31">
                  <c:v>2.4515715370380673</c:v>
                </c:pt>
                <c:pt idx="32">
                  <c:v>2.4463041139519239</c:v>
                </c:pt>
                <c:pt idx="33">
                  <c:v>2.4409405515396636</c:v>
                </c:pt>
                <c:pt idx="34">
                  <c:v>2.4354780541713246</c:v>
                </c:pt>
                <c:pt idx="35">
                  <c:v>2.4298975586871476</c:v>
                </c:pt>
                <c:pt idx="36">
                  <c:v>2.42422807069598</c:v>
                </c:pt>
                <c:pt idx="37">
                  <c:v>2.4184504508295834</c:v>
                </c:pt>
                <c:pt idx="38">
                  <c:v>2.4125781354312723</c:v>
                </c:pt>
                <c:pt idx="39">
                  <c:v>2.406591270897152</c:v>
                </c:pt>
                <c:pt idx="40">
                  <c:v>2.4004861817912042</c:v>
                </c:pt>
                <c:pt idx="41">
                  <c:v>2.3942765267678214</c:v>
                </c:pt>
                <c:pt idx="42">
                  <c:v>2.3879590197123459</c:v>
                </c:pt>
                <c:pt idx="43">
                  <c:v>2.3815302158362703</c:v>
                </c:pt>
                <c:pt idx="44">
                  <c:v>2.3749681862992342</c:v>
                </c:pt>
                <c:pt idx="45">
                  <c:v>2.3683054838392832</c:v>
                </c:pt>
                <c:pt idx="46">
                  <c:v>2.3615389712692791</c:v>
                </c:pt>
                <c:pt idx="47">
                  <c:v>2.3546269768529489</c:v>
                </c:pt>
                <c:pt idx="48">
                  <c:v>2.3476226994672418</c:v>
                </c:pt>
                <c:pt idx="49">
                  <c:v>2.3404837746257177</c:v>
                </c:pt>
                <c:pt idx="50">
                  <c:v>2.3332053726253439</c:v>
                </c:pt>
                <c:pt idx="51">
                  <c:v>2.3258234190027447</c:v>
                </c:pt>
                <c:pt idx="52">
                  <c:v>2.318313817223999</c:v>
                </c:pt>
                <c:pt idx="53">
                  <c:v>2.3106720749301237</c:v>
                </c:pt>
                <c:pt idx="54">
                  <c:v>2.3028934583565053</c:v>
                </c:pt>
                <c:pt idx="55">
                  <c:v>2.2949949938591003</c:v>
                </c:pt>
                <c:pt idx="56">
                  <c:v>2.2869502157875488</c:v>
                </c:pt>
                <c:pt idx="57">
                  <c:v>2.2787993137555556</c:v>
                </c:pt>
                <c:pt idx="58">
                  <c:v>2.2704925036386179</c:v>
                </c:pt>
                <c:pt idx="59">
                  <c:v>2.2620474592614253</c:v>
                </c:pt>
                <c:pt idx="60">
                  <c:v>2.2534833920870145</c:v>
                </c:pt>
                <c:pt idx="61">
                  <c:v>2.2447717614952949</c:v>
                </c:pt>
                <c:pt idx="62">
                  <c:v>2.2359322539862951</c:v>
                </c:pt>
                <c:pt idx="63">
                  <c:v>2.2269348400126003</c:v>
                </c:pt>
                <c:pt idx="64">
                  <c:v>2.2177996799471171</c:v>
                </c:pt>
                <c:pt idx="65">
                  <c:v>2.2085219729314334</c:v>
                </c:pt>
                <c:pt idx="66">
                  <c:v>2.199096656305616</c:v>
                </c:pt>
                <c:pt idx="67">
                  <c:v>2.1895464567389267</c:v>
                </c:pt>
                <c:pt idx="68">
                  <c:v>2.1798389280231869</c:v>
                </c:pt>
                <c:pt idx="69">
                  <c:v>2.1699681739968923</c:v>
                </c:pt>
                <c:pt idx="70">
                  <c:v>2.1599580026785188</c:v>
                </c:pt>
                <c:pt idx="71">
                  <c:v>2.1498039382270222</c:v>
                </c:pt>
                <c:pt idx="72">
                  <c:v>2.1395327715979393</c:v>
                </c:pt>
                <c:pt idx="73">
                  <c:v>2.1290773242527368</c:v>
                </c:pt>
                <c:pt idx="74">
                  <c:v>2.1184961999117879</c:v>
                </c:pt>
                <c:pt idx="75">
                  <c:v>2.1077524987401626</c:v>
                </c:pt>
                <c:pt idx="76">
                  <c:v>2.0968752680596876</c:v>
                </c:pt>
                <c:pt idx="77">
                  <c:v>2.085825533520743</c:v>
                </c:pt>
                <c:pt idx="78">
                  <c:v>2.0746701889240069</c:v>
                </c:pt>
                <c:pt idx="79">
                  <c:v>2.0633333589517497</c:v>
                </c:pt>
                <c:pt idx="80">
                  <c:v>2.0518853788898719</c:v>
                </c:pt>
                <c:pt idx="81">
                  <c:v>2.0402857989324916</c:v>
                </c:pt>
                <c:pt idx="82">
                  <c:v>2.0285712526925375</c:v>
                </c:pt>
                <c:pt idx="83">
                  <c:v>2.0166991380649715</c:v>
                </c:pt>
                <c:pt idx="84">
                  <c:v>2.0047081965443363</c:v>
                </c:pt>
                <c:pt idx="85">
                  <c:v>1.9925535178321356</c:v>
                </c:pt>
                <c:pt idx="86">
                  <c:v>1.9803215860087564</c:v>
                </c:pt>
                <c:pt idx="87">
                  <c:v>1.9679689628786923</c:v>
                </c:pt>
                <c:pt idx="88">
                  <c:v>1.9554953291841271</c:v>
                </c:pt>
                <c:pt idx="89">
                  <c:v>1.9429500700770987</c:v>
                </c:pt>
                <c:pt idx="90">
                  <c:v>1.9302866472455196</c:v>
                </c:pt>
                <c:pt idx="91">
                  <c:v>1.9175580208254361</c:v>
                </c:pt>
                <c:pt idx="92">
                  <c:v>1.9047696259065952</c:v>
                </c:pt>
                <c:pt idx="93">
                  <c:v>1.8918718304455837</c:v>
                </c:pt>
                <c:pt idx="94">
                  <c:v>1.8789237339675673</c:v>
                </c:pt>
                <c:pt idx="95">
                  <c:v>1.8659918001262754</c:v>
                </c:pt>
                <c:pt idx="96">
                  <c:v>1.8530286147129897</c:v>
                </c:pt>
                <c:pt idx="97">
                  <c:v>1.840043330603494</c:v>
                </c:pt>
                <c:pt idx="98">
                  <c:v>1.8270460170047342</c:v>
                </c:pt>
                <c:pt idx="99">
                  <c:v>1.8141143561291255</c:v>
                </c:pt>
                <c:pt idx="100">
                  <c:v>1.8012664704896202</c:v>
                </c:pt>
                <c:pt idx="101">
                  <c:v>1.7884512070234555</c:v>
                </c:pt>
                <c:pt idx="102">
                  <c:v>1.775756037844098</c:v>
                </c:pt>
                <c:pt idx="103">
                  <c:v>1.7632033003707717</c:v>
                </c:pt>
                <c:pt idx="104">
                  <c:v>1.7508168426497546</c:v>
                </c:pt>
                <c:pt idx="105">
                  <c:v>1.7386220279179425</c:v>
                </c:pt>
                <c:pt idx="106">
                  <c:v>1.7266457202409118</c:v>
                </c:pt>
                <c:pt idx="107">
                  <c:v>1.7149162479935849</c:v>
                </c:pt>
                <c:pt idx="108">
                  <c:v>1.7035492982382305</c:v>
                </c:pt>
                <c:pt idx="109">
                  <c:v>1.6924944075030843</c:v>
                </c:pt>
                <c:pt idx="110">
                  <c:v>1.6817837664678814</c:v>
                </c:pt>
                <c:pt idx="111">
                  <c:v>1.6714505542124947</c:v>
                </c:pt>
                <c:pt idx="112">
                  <c:v>1.6617180576946593</c:v>
                </c:pt>
                <c:pt idx="113">
                  <c:v>1.6523430550627147</c:v>
                </c:pt>
                <c:pt idx="114">
                  <c:v>1.6436500382173291</c:v>
                </c:pt>
                <c:pt idx="115">
                  <c:v>1.6354837468149122</c:v>
                </c:pt>
                <c:pt idx="116">
                  <c:v>1.6278776945799716</c:v>
                </c:pt>
                <c:pt idx="117">
                  <c:v>1.6210723711436259</c:v>
                </c:pt>
                <c:pt idx="118">
                  <c:v>1.6148972160331345</c:v>
                </c:pt>
                <c:pt idx="119">
                  <c:v>1.6094876898532853</c:v>
                </c:pt>
                <c:pt idx="120">
                  <c:v>1.6048737705526357</c:v>
                </c:pt>
              </c:numCache>
            </c:numRef>
          </c:xVal>
          <c:yVal>
            <c:numRef>
              <c:f>'4000'!$L$239:$L$359</c:f>
              <c:numCache>
                <c:formatCode>General</c:formatCode>
                <c:ptCount val="121"/>
                <c:pt idx="0">
                  <c:v>0.19284611518884168</c:v>
                </c:pt>
                <c:pt idx="1">
                  <c:v>0.20030318298158503</c:v>
                </c:pt>
                <c:pt idx="2">
                  <c:v>0.20574554094266218</c:v>
                </c:pt>
                <c:pt idx="3">
                  <c:v>0.20736503746907187</c:v>
                </c:pt>
                <c:pt idx="4">
                  <c:v>0.20520436394814473</c:v>
                </c:pt>
                <c:pt idx="5">
                  <c:v>0.20493352235414483</c:v>
                </c:pt>
                <c:pt idx="6">
                  <c:v>0.20655604409902956</c:v>
                </c:pt>
                <c:pt idx="7">
                  <c:v>0.21404867941194144</c:v>
                </c:pt>
                <c:pt idx="8">
                  <c:v>0.21879799811173756</c:v>
                </c:pt>
                <c:pt idx="9">
                  <c:v>0.22089224921951925</c:v>
                </c:pt>
                <c:pt idx="10">
                  <c:v>0.21984638602436071</c:v>
                </c:pt>
                <c:pt idx="11">
                  <c:v>0.22219604630171988</c:v>
                </c:pt>
                <c:pt idx="12">
                  <c:v>0.22505069613804879</c:v>
                </c:pt>
                <c:pt idx="13">
                  <c:v>0.22968184231767583</c:v>
                </c:pt>
                <c:pt idx="14">
                  <c:v>0.2355284469075489</c:v>
                </c:pt>
                <c:pt idx="15">
                  <c:v>0.24054924828259971</c:v>
                </c:pt>
                <c:pt idx="16">
                  <c:v>0.24699069924154979</c:v>
                </c:pt>
                <c:pt idx="17">
                  <c:v>0.25188145455252764</c:v>
                </c:pt>
                <c:pt idx="18">
                  <c:v>0.25791845031405841</c:v>
                </c:pt>
                <c:pt idx="19">
                  <c:v>0.26552533521907379</c:v>
                </c:pt>
                <c:pt idx="20">
                  <c:v>0.27300127206373764</c:v>
                </c:pt>
                <c:pt idx="21">
                  <c:v>0.28035069304600563</c:v>
                </c:pt>
                <c:pt idx="22">
                  <c:v>0.2871296207191108</c:v>
                </c:pt>
                <c:pt idx="23">
                  <c:v>0.29358351349611683</c:v>
                </c:pt>
                <c:pt idx="24">
                  <c:v>0.30081279411811696</c:v>
                </c:pt>
                <c:pt idx="25">
                  <c:v>0.30813737863803858</c:v>
                </c:pt>
                <c:pt idx="26">
                  <c:v>0.31555053442190489</c:v>
                </c:pt>
                <c:pt idx="27">
                  <c:v>0.3222192947339193</c:v>
                </c:pt>
                <c:pt idx="28">
                  <c:v>0.32858344971420195</c:v>
                </c:pt>
                <c:pt idx="29">
                  <c:v>0.33385014510254507</c:v>
                </c:pt>
                <c:pt idx="30">
                  <c:v>0.33984878303763705</c:v>
                </c:pt>
                <c:pt idx="31">
                  <c:v>0.34517761654270401</c:v>
                </c:pt>
                <c:pt idx="32">
                  <c:v>0.35082927358296773</c:v>
                </c:pt>
                <c:pt idx="33">
                  <c:v>0.35717225772303351</c:v>
                </c:pt>
                <c:pt idx="34">
                  <c:v>0.36436335461573077</c:v>
                </c:pt>
                <c:pt idx="35">
                  <c:v>0.37180645850741589</c:v>
                </c:pt>
                <c:pt idx="36">
                  <c:v>0.37876117531637321</c:v>
                </c:pt>
                <c:pt idx="37">
                  <c:v>0.3859635706006973</c:v>
                </c:pt>
                <c:pt idx="38">
                  <c:v>0.39427652676782143</c:v>
                </c:pt>
                <c:pt idx="39">
                  <c:v>0.40294882934440474</c:v>
                </c:pt>
                <c:pt idx="40">
                  <c:v>0.41161970596323016</c:v>
                </c:pt>
                <c:pt idx="41">
                  <c:v>0.4212747912103465</c:v>
                </c:pt>
                <c:pt idx="42">
                  <c:v>0.43120288455651662</c:v>
                </c:pt>
                <c:pt idx="43">
                  <c:v>0.4412236742426125</c:v>
                </c:pt>
                <c:pt idx="44">
                  <c:v>0.45086469237976612</c:v>
                </c:pt>
                <c:pt idx="45">
                  <c:v>0.46029632675747539</c:v>
                </c:pt>
                <c:pt idx="46">
                  <c:v>0.46938013584992516</c:v>
                </c:pt>
                <c:pt idx="47">
                  <c:v>0.47842218774008055</c:v>
                </c:pt>
                <c:pt idx="48">
                  <c:v>0.48770386316372633</c:v>
                </c:pt>
                <c:pt idx="49">
                  <c:v>0.4974825373673703</c:v>
                </c:pt>
                <c:pt idx="50">
                  <c:v>0.50704587242732568</c:v>
                </c:pt>
                <c:pt idx="51">
                  <c:v>0.51666755909904294</c:v>
                </c:pt>
                <c:pt idx="52">
                  <c:v>0.52646851246947746</c:v>
                </c:pt>
                <c:pt idx="53">
                  <c:v>0.53605315515920471</c:v>
                </c:pt>
                <c:pt idx="54">
                  <c:v>0.54468802230267743</c:v>
                </c:pt>
                <c:pt idx="55">
                  <c:v>0.55351894014896952</c:v>
                </c:pt>
                <c:pt idx="56">
                  <c:v>0.56336240948660743</c:v>
                </c:pt>
                <c:pt idx="57">
                  <c:v>0.5742628297070268</c:v>
                </c:pt>
                <c:pt idx="58">
                  <c:v>0.5850092799024611</c:v>
                </c:pt>
                <c:pt idx="59">
                  <c:v>0.59516541479022955</c:v>
                </c:pt>
                <c:pt idx="60">
                  <c:v>0.60476588470388737</c:v>
                </c:pt>
                <c:pt idx="61">
                  <c:v>0.61394747678034978</c:v>
                </c:pt>
                <c:pt idx="62">
                  <c:v>0.62324929039790045</c:v>
                </c:pt>
                <c:pt idx="63">
                  <c:v>0.63296316816726106</c:v>
                </c:pt>
                <c:pt idx="64">
                  <c:v>0.64404449281474874</c:v>
                </c:pt>
                <c:pt idx="65">
                  <c:v>0.65648151579049852</c:v>
                </c:pt>
                <c:pt idx="66">
                  <c:v>0.66987450248980251</c:v>
                </c:pt>
                <c:pt idx="67">
                  <c:v>0.68349731767981137</c:v>
                </c:pt>
                <c:pt idx="68">
                  <c:v>0.69757803365111315</c:v>
                </c:pt>
                <c:pt idx="69">
                  <c:v>0.71206014246107474</c:v>
                </c:pt>
                <c:pt idx="70">
                  <c:v>0.72689014074182157</c:v>
                </c:pt>
                <c:pt idx="71">
                  <c:v>0.74115159885178505</c:v>
                </c:pt>
                <c:pt idx="72">
                  <c:v>0.75503593376777156</c:v>
                </c:pt>
                <c:pt idx="73">
                  <c:v>0.76878604690801411</c:v>
                </c:pt>
                <c:pt idx="74">
                  <c:v>0.78254428401001008</c:v>
                </c:pt>
                <c:pt idx="75">
                  <c:v>0.79601896934714933</c:v>
                </c:pt>
                <c:pt idx="76">
                  <c:v>0.80895329915591108</c:v>
                </c:pt>
                <c:pt idx="77">
                  <c:v>0.82314805981069394</c:v>
                </c:pt>
                <c:pt idx="78">
                  <c:v>0.83758843823551132</c:v>
                </c:pt>
                <c:pt idx="79">
                  <c:v>0.85180851422823745</c:v>
                </c:pt>
                <c:pt idx="80">
                  <c:v>0.86652362553284357</c:v>
                </c:pt>
                <c:pt idx="81">
                  <c:v>0.88229680093765184</c:v>
                </c:pt>
                <c:pt idx="82">
                  <c:v>0.89779198193922471</c:v>
                </c:pt>
                <c:pt idx="83">
                  <c:v>0.9127002081908604</c:v>
                </c:pt>
                <c:pt idx="84">
                  <c:v>0.92798594709942861</c:v>
                </c:pt>
                <c:pt idx="85">
                  <c:v>0.94255368033420983</c:v>
                </c:pt>
                <c:pt idx="86">
                  <c:v>0.95727197999294289</c:v>
                </c:pt>
                <c:pt idx="87">
                  <c:v>0.9726193390596235</c:v>
                </c:pt>
                <c:pt idx="88">
                  <c:v>0.9888709660646452</c:v>
                </c:pt>
                <c:pt idx="89">
                  <c:v>1.0044933375472742</c:v>
                </c:pt>
                <c:pt idx="90">
                  <c:v>1.0211892990699381</c:v>
                </c:pt>
                <c:pt idx="91">
                  <c:v>1.038023740045158</c:v>
                </c:pt>
                <c:pt idx="92">
                  <c:v>1.0550723824494177</c:v>
                </c:pt>
                <c:pt idx="93">
                  <c:v>1.0714769676989175</c:v>
                </c:pt>
                <c:pt idx="94">
                  <c:v>1.088596728262746</c:v>
                </c:pt>
                <c:pt idx="95">
                  <c:v>1.1052376007460227</c:v>
                </c:pt>
                <c:pt idx="96">
                  <c:v>1.1220519626332499</c:v>
                </c:pt>
                <c:pt idx="97">
                  <c:v>1.1385553051135824</c:v>
                </c:pt>
                <c:pt idx="98">
                  <c:v>1.1554575014518425</c:v>
                </c:pt>
                <c:pt idx="99">
                  <c:v>1.1716094562166661</c:v>
                </c:pt>
                <c:pt idx="100">
                  <c:v>1.1879998724048353</c:v>
                </c:pt>
                <c:pt idx="101">
                  <c:v>1.2040928384025391</c:v>
                </c:pt>
                <c:pt idx="102">
                  <c:v>1.2202911856651553</c:v>
                </c:pt>
                <c:pt idx="103">
                  <c:v>1.2361088015872816</c:v>
                </c:pt>
                <c:pt idx="104">
                  <c:v>1.2523918031812442</c:v>
                </c:pt>
                <c:pt idx="105">
                  <c:v>1.268484363846722</c:v>
                </c:pt>
                <c:pt idx="106">
                  <c:v>1.2841824946369016</c:v>
                </c:pt>
                <c:pt idx="107">
                  <c:v>1.2999429000227669</c:v>
                </c:pt>
                <c:pt idx="108">
                  <c:v>1.3148779915358124</c:v>
                </c:pt>
                <c:pt idx="109">
                  <c:v>1.3293368500874239</c:v>
                </c:pt>
                <c:pt idx="110">
                  <c:v>1.3432707006508007</c:v>
                </c:pt>
                <c:pt idx="111">
                  <c:v>1.3563509780305694</c:v>
                </c:pt>
                <c:pt idx="112">
                  <c:v>1.3690859208215078</c:v>
                </c:pt>
                <c:pt idx="113">
                  <c:v>1.3814039123652904</c:v>
                </c:pt>
                <c:pt idx="114">
                  <c:v>1.3930308975144152</c:v>
                </c:pt>
                <c:pt idx="115">
                  <c:v>1.404149249209695</c:v>
                </c:pt>
                <c:pt idx="116">
                  <c:v>1.4149399394180184</c:v>
                </c:pt>
                <c:pt idx="117">
                  <c:v>1.4252569921617801</c:v>
                </c:pt>
                <c:pt idx="118">
                  <c:v>1.4352389885960648</c:v>
                </c:pt>
                <c:pt idx="119">
                  <c:v>1.4459465227568316</c:v>
                </c:pt>
                <c:pt idx="120">
                  <c:v>1.4573519461106941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2C29-4FA4-B387-619744E288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7734296"/>
        <c:axId val="647740856"/>
      </c:scatterChart>
      <c:valAx>
        <c:axId val="647734296"/>
        <c:scaling>
          <c:orientation val="minMax"/>
          <c:min val="1.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 V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740856"/>
        <c:crosses val="autoZero"/>
        <c:crossBetween val="midCat"/>
      </c:valAx>
      <c:valAx>
        <c:axId val="647740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 P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734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001356080489936"/>
          <c:y val="0.45767206182560505"/>
          <c:w val="0.21331977252843395"/>
          <c:h val="0.168405511811023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Mean</a:t>
            </a:r>
            <a:r>
              <a:rPr lang="en-GB" baseline="0"/>
              <a:t> Pressure against Crank Angle @ 4000rpm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'4000'!$C$4:$C$723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51EE-4FA1-A47B-6B699986F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0173880"/>
        <c:axId val="740164696"/>
      </c:scatterChart>
      <c:valAx>
        <c:axId val="740173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164696"/>
        <c:crosses val="autoZero"/>
        <c:crossBetween val="midCat"/>
      </c:valAx>
      <c:valAx>
        <c:axId val="740164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173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against Volume @ 4000rpm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'4000'!$C$4:$C$723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3AA-4277-AD9E-D5B2B1390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6815016"/>
        <c:axId val="616816984"/>
      </c:scatterChart>
      <c:valAx>
        <c:axId val="616815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816984"/>
        <c:crosses val="autoZero"/>
        <c:crossBetween val="midCat"/>
      </c:valAx>
      <c:valAx>
        <c:axId val="616816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815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</a:t>
            </a:r>
            <a:r>
              <a:rPr lang="en-GB" baseline="0"/>
              <a:t> of Change of Pressure against Crank Angle @ 4000rpm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'4000'!$J$4:$J$723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E6-4B2B-B87F-78ACDF552A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6227632"/>
        <c:axId val="636228944"/>
      </c:scatterChart>
      <c:valAx>
        <c:axId val="636227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228944"/>
        <c:crosses val="autoZero"/>
        <c:crossBetween val="midCat"/>
      </c:valAx>
      <c:valAx>
        <c:axId val="63622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of Pressure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227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+mn-lt"/>
              </a:rPr>
              <a:t>Rate</a:t>
            </a:r>
            <a:r>
              <a:rPr lang="en-GB" baseline="0">
                <a:latin typeface="+mn-lt"/>
              </a:rPr>
              <a:t> of Change of Pressure against Creank Angle </a:t>
            </a:r>
            <a:r>
              <a:rPr lang="en-GB" baseline="0">
                <a:latin typeface="+mn-lt"/>
                <a:cs typeface="Times New Roman" panose="02020603050405020304" pitchFamily="18" charset="0"/>
              </a:rPr>
              <a:t>@ 4000rpm</a:t>
            </a:r>
            <a:endParaRPr lang="en-GB">
              <a:latin typeface="+mn-lt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'4000'!$J$4:$J$722</c:f>
              <c:numCache>
                <c:formatCode>General</c:formatCode>
                <c:ptCount val="719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C5F4-47B4-9644-512A2D25F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435528"/>
        <c:axId val="697434872"/>
      </c:scatterChart>
      <c:valAx>
        <c:axId val="697435528"/>
        <c:scaling>
          <c:orientation val="minMax"/>
          <c:max val="125"/>
          <c:min val="-1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434872"/>
        <c:crosses val="autoZero"/>
        <c:crossBetween val="midCat"/>
      </c:valAx>
      <c:valAx>
        <c:axId val="697434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Change of Pressure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435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</a:t>
            </a:r>
            <a:r>
              <a:rPr lang="en-GB" baseline="0"/>
              <a:t> of Change of Volume against Crank Angle @ 4000rpm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'4000'!$I$4:$I$722</c:f>
              <c:numCache>
                <c:formatCode>General</c:formatCode>
                <c:ptCount val="719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534B-458B-99A6-1D6BA7E0A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8536216"/>
        <c:axId val="688535232"/>
      </c:scatterChart>
      <c:valAx>
        <c:axId val="688536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535232"/>
        <c:crosses val="autoZero"/>
        <c:crossBetween val="midCat"/>
      </c:valAx>
      <c:valAx>
        <c:axId val="688535232"/>
        <c:scaling>
          <c:orientation val="minMax"/>
          <c:max val="4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of Volume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536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  <a:r>
              <a:rPr lang="en-GB" baseline="0"/>
              <a:t> and Burn Rate against Crank Angle @ 4000rpm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MFB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'4000'!$Q$5:$Q$105</c:f>
              <c:numCache>
                <c:formatCode>General</c:formatCode>
                <c:ptCount val="101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</c:numCache>
            </c:numRef>
          </c:cat>
          <c:val>
            <c:numRef>
              <c:f>'4000'!$R$5:$R$105</c:f>
              <c:numCache>
                <c:formatCode>General</c:formatCode>
                <c:ptCount val="101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45-4E51-B9AF-26FE5D4B66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4852688"/>
        <c:axId val="724853016"/>
      </c:lineChart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'4000'!$Q$5:$Q$105</c:f>
              <c:numCache>
                <c:formatCode>General</c:formatCode>
                <c:ptCount val="101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</c:numCache>
            </c:numRef>
          </c:cat>
          <c:val>
            <c:numRef>
              <c:f>'4000'!$S$5:$S$105</c:f>
              <c:numCache>
                <c:formatCode>General</c:formatCode>
                <c:ptCount val="101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45-4E51-B9AF-26FE5D4B66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2262240"/>
        <c:axId val="772267816"/>
      </c:lineChart>
      <c:catAx>
        <c:axId val="724852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</a:t>
                </a:r>
                <a:r>
                  <a:rPr lang="en-GB"/>
                  <a:t>e ( </a:t>
                </a:r>
                <a:r>
                  <a:rPr lang="en-GB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853016"/>
        <c:crosses val="autoZero"/>
        <c:auto val="1"/>
        <c:lblAlgn val="ctr"/>
        <c:lblOffset val="100"/>
        <c:noMultiLvlLbl val="0"/>
      </c:catAx>
      <c:valAx>
        <c:axId val="72485301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</a:t>
                </a:r>
                <a:r>
                  <a:rPr lang="en-GB" baseline="0"/>
                  <a:t> Fraction Burned %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852688"/>
        <c:crosses val="autoZero"/>
        <c:crossBetween val="between"/>
      </c:valAx>
      <c:valAx>
        <c:axId val="77226781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Burn</a:t>
                </a:r>
                <a:r>
                  <a:rPr lang="en-GB" baseline="0"/>
                  <a:t> Rate %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2262240"/>
        <c:crosses val="max"/>
        <c:crossBetween val="between"/>
      </c:valAx>
      <c:catAx>
        <c:axId val="772262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72267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Position against Crank</a:t>
            </a:r>
            <a:r>
              <a:rPr lang="en-GB" baseline="0"/>
              <a:t> Angle @ 4000rpm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'4000'!$N$4:$N$723</c:f>
              <c:numCache>
                <c:formatCode>General</c:formatCode>
                <c:ptCount val="720"/>
                <c:pt idx="0">
                  <c:v>0</c:v>
                </c:pt>
                <c:pt idx="1">
                  <c:v>1.5514359038088066E-5</c:v>
                </c:pt>
                <c:pt idx="2">
                  <c:v>4.342879141329577E-5</c:v>
                </c:pt>
                <c:pt idx="3">
                  <c:v>8.3734800904415265E-5</c:v>
                </c:pt>
                <c:pt idx="4">
                  <c:v>1.3642011013189286E-4</c:v>
                </c:pt>
                <c:pt idx="5">
                  <c:v>2.0146866427198432E-4</c:v>
                </c:pt>
                <c:pt idx="6">
                  <c:v>2.788606359294929E-4</c:v>
                </c:pt>
                <c:pt idx="7">
                  <c:v>3.6857243116767438E-4</c:v>
                </c:pt>
                <c:pt idx="8">
                  <c:v>4.7057669669366299E-4</c:v>
                </c:pt>
                <c:pt idx="9">
                  <c:v>5.8484232819710743E-4</c:v>
                </c:pt>
                <c:pt idx="10">
                  <c:v>7.1133447983976709E-4</c:v>
                </c:pt>
                <c:pt idx="11">
                  <c:v>8.5001457489306096E-4</c:v>
                </c:pt>
                <c:pt idx="12">
                  <c:v>1.000840317520444E-3</c:v>
                </c:pt>
                <c:pt idx="13">
                  <c:v>1.1637657057010202E-3</c:v>
                </c:pt>
                <c:pt idx="14">
                  <c:v>1.3387410452905398E-3</c:v>
                </c:pt>
                <c:pt idx="15">
                  <c:v>1.5257129652154558E-3</c:v>
                </c:pt>
                <c:pt idx="16">
                  <c:v>1.7246244337953821E-3</c:v>
                </c:pt>
                <c:pt idx="17">
                  <c:v>1.9354147761890704E-3</c:v>
                </c:pt>
                <c:pt idx="18">
                  <c:v>2.158019692958433E-3</c:v>
                </c:pt>
                <c:pt idx="19">
                  <c:v>2.3923712797451063E-3</c:v>
                </c:pt>
                <c:pt idx="20">
                  <c:v>2.6383980480532937E-3</c:v>
                </c:pt>
                <c:pt idx="21">
                  <c:v>2.8960249471326719E-3</c:v>
                </c:pt>
                <c:pt idx="22">
                  <c:v>3.1651733869544965E-3</c:v>
                </c:pt>
                <c:pt idx="23">
                  <c:v>3.445761262274027E-3</c:v>
                </c:pt>
                <c:pt idx="24">
                  <c:v>3.7377029777715242E-3</c:v>
                </c:pt>
                <c:pt idx="25">
                  <c:v>4.0409094742643826E-3</c:v>
                </c:pt>
                <c:pt idx="26">
                  <c:v>4.3552882559820547E-3</c:v>
                </c:pt>
                <c:pt idx="27">
                  <c:v>4.6807434188954281E-3</c:v>
                </c:pt>
                <c:pt idx="28">
                  <c:v>5.0171756800919563E-3</c:v>
                </c:pt>
                <c:pt idx="29">
                  <c:v>5.3644824081872065E-3</c:v>
                </c:pt>
                <c:pt idx="30">
                  <c:v>5.7225576547636596E-3</c:v>
                </c:pt>
                <c:pt idx="31">
                  <c:v>6.0912921868267128E-3</c:v>
                </c:pt>
                <c:pt idx="32">
                  <c:v>6.4705735202681804E-3</c:v>
                </c:pt>
                <c:pt idx="33">
                  <c:v>6.8602859543264814E-3</c:v>
                </c:pt>
                <c:pt idx="34">
                  <c:v>7.2603106070330469E-3</c:v>
                </c:pt>
                <c:pt idx="35">
                  <c:v>7.6705254516339187E-3</c:v>
                </c:pt>
                <c:pt idx="36">
                  <c:v>8.0908053539749756E-3</c:v>
                </c:pt>
                <c:pt idx="37">
                  <c:v>8.5210221108395472E-3</c:v>
                </c:pt>
                <c:pt idx="38">
                  <c:v>8.9610444892259996E-3</c:v>
                </c:pt>
                <c:pt idx="39">
                  <c:v>9.4107382665534201E-3</c:v>
                </c:pt>
                <c:pt idx="40">
                  <c:v>9.8699662717825921E-3</c:v>
                </c:pt>
                <c:pt idx="41">
                  <c:v>1.0338588427439767E-2</c:v>
                </c:pt>
                <c:pt idx="42">
                  <c:v>1.0816461792529725E-2</c:v>
                </c:pt>
                <c:pt idx="43">
                  <c:v>1.1303440606325019E-2</c:v>
                </c:pt>
                <c:pt idx="44">
                  <c:v>1.1799376333017675E-2</c:v>
                </c:pt>
                <c:pt idx="45">
                  <c:v>1.2304117707219217E-2</c:v>
                </c:pt>
                <c:pt idx="46">
                  <c:v>1.2817510780295268E-2</c:v>
                </c:pt>
                <c:pt idx="47">
                  <c:v>1.333939896751968E-2</c:v>
                </c:pt>
                <c:pt idx="48">
                  <c:v>1.3869623096033925E-2</c:v>
                </c:pt>
                <c:pt idx="49">
                  <c:v>1.4408021453596452E-2</c:v>
                </c:pt>
                <c:pt idx="50">
                  <c:v>1.4954429838107177E-2</c:v>
                </c:pt>
                <c:pt idx="51">
                  <c:v>1.5508681607891145E-2</c:v>
                </c:pt>
                <c:pt idx="52">
                  <c:v>1.6070607732726047E-2</c:v>
                </c:pt>
                <c:pt idx="53">
                  <c:v>1.6640036845597551E-2</c:v>
                </c:pt>
                <c:pt idx="54">
                  <c:v>1.7216795295166076E-2</c:v>
                </c:pt>
                <c:pt idx="55">
                  <c:v>1.7800707198929167E-2</c:v>
                </c:pt>
                <c:pt idx="56">
                  <c:v>1.8391594497062229E-2</c:v>
                </c:pt>
                <c:pt idx="57">
                  <c:v>1.8989277006921254E-2</c:v>
                </c:pt>
                <c:pt idx="58">
                  <c:v>1.9593572478190314E-2</c:v>
                </c:pt>
                <c:pt idx="59">
                  <c:v>2.0204296648656934E-2</c:v>
                </c:pt>
                <c:pt idx="60">
                  <c:v>2.0821263300597533E-2</c:v>
                </c:pt>
                <c:pt idx="61">
                  <c:v>2.1444284317755597E-2</c:v>
                </c:pt>
                <c:pt idx="62">
                  <c:v>2.2073169742894898E-2</c:v>
                </c:pt>
                <c:pt idx="63">
                  <c:v>2.270772783590954E-2</c:v>
                </c:pt>
                <c:pt idx="64">
                  <c:v>2.3347765132473223E-2</c:v>
                </c:pt>
                <c:pt idx="65">
                  <c:v>2.3993086503208919E-2</c:v>
                </c:pt>
                <c:pt idx="66">
                  <c:v>2.4643495213360966E-2</c:v>
                </c:pt>
                <c:pt idx="67">
                  <c:v>2.5298792982950707E-2</c:v>
                </c:pt>
                <c:pt idx="68">
                  <c:v>2.59587800473975E-2</c:v>
                </c:pt>
                <c:pt idx="69">
                  <c:v>2.6623255218585554E-2</c:v>
                </c:pt>
                <c:pt idx="70">
                  <c:v>2.729201594635822E-2</c:v>
                </c:pt>
                <c:pt idx="71">
                  <c:v>2.796485838042043E-2</c:v>
                </c:pt>
                <c:pt idx="72">
                  <c:v>2.8641577432629933E-2</c:v>
                </c:pt>
                <c:pt idx="73">
                  <c:v>2.9321966839658594E-2</c:v>
                </c:pt>
                <c:pt idx="74">
                  <c:v>3.0005819226003573E-2</c:v>
                </c:pt>
                <c:pt idx="75">
                  <c:v>3.0692926167329534E-2</c:v>
                </c:pt>
                <c:pt idx="76">
                  <c:v>3.1383078254121823E-2</c:v>
                </c:pt>
                <c:pt idx="77">
                  <c:v>3.207606515563155E-2</c:v>
                </c:pt>
                <c:pt idx="78">
                  <c:v>3.2771675684092047E-2</c:v>
                </c:pt>
                <c:pt idx="79">
                  <c:v>3.3469697859187596E-2</c:v>
                </c:pt>
                <c:pt idx="80">
                  <c:v>3.4169918972754135E-2</c:v>
                </c:pt>
                <c:pt idx="81">
                  <c:v>3.487212565369207E-2</c:v>
                </c:pt>
                <c:pt idx="82">
                  <c:v>3.5576103933071618E-2</c:v>
                </c:pt>
                <c:pt idx="83">
                  <c:v>3.6281639309409891E-2</c:v>
                </c:pt>
                <c:pt idx="84">
                  <c:v>3.6988516814100501E-2</c:v>
                </c:pt>
                <c:pt idx="85">
                  <c:v>3.7696521076974819E-2</c:v>
                </c:pt>
                <c:pt idx="86">
                  <c:v>3.8405436391975654E-2</c:v>
                </c:pt>
                <c:pt idx="87">
                  <c:v>3.9115046782922283E-2</c:v>
                </c:pt>
                <c:pt idx="88">
                  <c:v>3.9825136069347462E-2</c:v>
                </c:pt>
                <c:pt idx="89">
                  <c:v>4.0535487932385872E-2</c:v>
                </c:pt>
                <c:pt idx="90">
                  <c:v>4.1245885980693855E-2</c:v>
                </c:pt>
                <c:pt idx="91">
                  <c:v>4.1956113816380737E-2</c:v>
                </c:pt>
                <c:pt idx="92">
                  <c:v>4.2665955100931047E-2</c:v>
                </c:pt>
                <c:pt idx="93">
                  <c:v>4.3375193621097943E-2</c:v>
                </c:pt>
                <c:pt idx="94">
                  <c:v>4.4083613354747461E-2</c:v>
                </c:pt>
                <c:pt idx="95">
                  <c:v>4.4790998536634187E-2</c:v>
                </c:pt>
                <c:pt idx="96">
                  <c:v>4.5497133724087466E-2</c:v>
                </c:pt>
                <c:pt idx="97">
                  <c:v>4.6201803862588889E-2</c:v>
                </c:pt>
                <c:pt idx="98">
                  <c:v>4.6904794351220955E-2</c:v>
                </c:pt>
                <c:pt idx="99">
                  <c:v>4.7605891107966862E-2</c:v>
                </c:pt>
                <c:pt idx="100">
                  <c:v>4.830488063484225E-2</c:v>
                </c:pt>
                <c:pt idx="101">
                  <c:v>4.9001550082838345E-2</c:v>
                </c:pt>
                <c:pt idx="102">
                  <c:v>4.9695687316657682E-2</c:v>
                </c:pt>
                <c:pt idx="103">
                  <c:v>5.0387080979222169E-2</c:v>
                </c:pt>
                <c:pt idx="104">
                  <c:v>5.107552055593477E-2</c:v>
                </c:pt>
                <c:pt idx="105">
                  <c:v>5.1760796438674699E-2</c:v>
                </c:pt>
                <c:pt idx="106">
                  <c:v>5.2442699989507298E-2</c:v>
                </c:pt>
                <c:pt idx="107">
                  <c:v>5.3121023604089386E-2</c:v>
                </c:pt>
                <c:pt idx="108">
                  <c:v>5.3795560774750645E-2</c:v>
                </c:pt>
                <c:pt idx="109">
                  <c:v>5.4466106153232961E-2</c:v>
                </c:pt>
                <c:pt idx="110">
                  <c:v>5.5132455613067649E-2</c:v>
                </c:pt>
                <c:pt idx="111">
                  <c:v>5.5794406311573015E-2</c:v>
                </c:pt>
                <c:pt idx="112">
                  <c:v>5.6451756751452746E-2</c:v>
                </c:pt>
                <c:pt idx="113">
                  <c:v>5.7104306841977585E-2</c:v>
                </c:pt>
                <c:pt idx="114">
                  <c:v>5.7751857959731076E-2</c:v>
                </c:pt>
                <c:pt idx="115">
                  <c:v>5.8394213008901852E-2</c:v>
                </c:pt>
                <c:pt idx="116">
                  <c:v>5.9031176481104147E-2</c:v>
                </c:pt>
                <c:pt idx="117">
                  <c:v>5.9662554514708643E-2</c:v>
                </c:pt>
                <c:pt idx="118">
                  <c:v>6.0288154953666399E-2</c:v>
                </c:pt>
                <c:pt idx="119">
                  <c:v>6.0907787405807434E-2</c:v>
                </c:pt>
                <c:pt idx="120">
                  <c:v>6.152126330059756E-2</c:v>
                </c:pt>
                <c:pt idx="121">
                  <c:v>6.212839594633536E-2</c:v>
                </c:pt>
                <c:pt idx="122">
                  <c:v>6.2729000586773193E-2</c:v>
                </c:pt>
                <c:pt idx="123">
                  <c:v>6.3322894457144438E-2</c:v>
                </c:pt>
                <c:pt idx="124">
                  <c:v>6.390989683958101E-2</c:v>
                </c:pt>
                <c:pt idx="125">
                  <c:v>6.4489829117904338E-2</c:v>
                </c:pt>
                <c:pt idx="126">
                  <c:v>6.5062514831773388E-2</c:v>
                </c:pt>
                <c:pt idx="127">
                  <c:v>6.5627779730174265E-2</c:v>
                </c:pt>
                <c:pt idx="128">
                  <c:v>6.6185451824234631E-2</c:v>
                </c:pt>
                <c:pt idx="129">
                  <c:v>6.6735361439347926E-2</c:v>
                </c:pt>
                <c:pt idx="130">
                  <c:v>6.7277341266591489E-2</c:v>
                </c:pt>
                <c:pt idx="131">
                  <c:v>6.7811226413423742E-2</c:v>
                </c:pt>
                <c:pt idx="132">
                  <c:v>6.8336854453644971E-2</c:v>
                </c:pt>
                <c:pt idx="133">
                  <c:v>6.8854065476607065E-2</c:v>
                </c:pt>
                <c:pt idx="134">
                  <c:v>6.9362702135657636E-2</c:v>
                </c:pt>
                <c:pt idx="135">
                  <c:v>6.9862609695804184E-2</c:v>
                </c:pt>
                <c:pt idx="136">
                  <c:v>7.035363608058387E-2</c:v>
                </c:pt>
                <c:pt idx="137">
                  <c:v>7.0835631918125516E-2</c:v>
                </c:pt>
                <c:pt idx="138">
                  <c:v>7.1308450586389613E-2</c:v>
                </c:pt>
                <c:pt idx="139">
                  <c:v>7.1771948257573409E-2</c:v>
                </c:pt>
                <c:pt idx="140">
                  <c:v>7.222598394166739E-2</c:v>
                </c:pt>
                <c:pt idx="141">
                  <c:v>7.2670419529150834E-2</c:v>
                </c:pt>
                <c:pt idx="142">
                  <c:v>7.3105119832813176E-2</c:v>
                </c:pt>
                <c:pt idx="143">
                  <c:v>7.352995262868918E-2</c:v>
                </c:pt>
                <c:pt idx="144">
                  <c:v>7.3944788696095692E-2</c:v>
                </c:pt>
                <c:pt idx="145">
                  <c:v>7.4349501856757844E-2</c:v>
                </c:pt>
                <c:pt idx="146">
                  <c:v>7.4743969013013445E-2</c:v>
                </c:pt>
                <c:pt idx="147">
                  <c:v>7.5128070185083995E-2</c:v>
                </c:pt>
                <c:pt idx="148">
                  <c:v>7.5501688547401261E-2</c:v>
                </c:pt>
                <c:pt idx="149">
                  <c:v>7.5864710463978649E-2</c:v>
                </c:pt>
                <c:pt idx="150">
                  <c:v>7.621702552281695E-2</c:v>
                </c:pt>
                <c:pt idx="151">
                  <c:v>7.6558526569334026E-2</c:v>
                </c:pt>
                <c:pt idx="152">
                  <c:v>7.6889109738808609E-2</c:v>
                </c:pt>
                <c:pt idx="153">
                  <c:v>7.7208674487828574E-2</c:v>
                </c:pt>
                <c:pt idx="154">
                  <c:v>7.751712362473423E-2</c:v>
                </c:pt>
                <c:pt idx="155">
                  <c:v>7.781436333904769E-2</c:v>
                </c:pt>
                <c:pt idx="156">
                  <c:v>7.8100303229879237E-2</c:v>
                </c:pt>
                <c:pt idx="157">
                  <c:v>7.8374856333302684E-2</c:v>
                </c:pt>
                <c:pt idx="158">
                  <c:v>7.863793914869098E-2</c:v>
                </c:pt>
                <c:pt idx="159">
                  <c:v>7.8889471664004882E-2</c:v>
                </c:pt>
                <c:pt idx="160">
                  <c:v>7.9129377380026247E-2</c:v>
                </c:pt>
                <c:pt idx="161">
                  <c:v>7.9357583333529491E-2</c:v>
                </c:pt>
                <c:pt idx="162">
                  <c:v>7.9574020119383942E-2</c:v>
                </c:pt>
                <c:pt idx="163">
                  <c:v>7.9778621911580153E-2</c:v>
                </c:pt>
                <c:pt idx="164">
                  <c:v>7.9971326483174537E-2</c:v>
                </c:pt>
                <c:pt idx="165">
                  <c:v>8.0152075225145614E-2</c:v>
                </c:pt>
                <c:pt idx="166">
                  <c:v>8.0320813164156651E-2</c:v>
                </c:pt>
                <c:pt idx="167">
                  <c:v>8.0477488979219178E-2</c:v>
                </c:pt>
                <c:pt idx="168">
                  <c:v>8.0622055017252225E-2</c:v>
                </c:pt>
                <c:pt idx="169">
                  <c:v>8.0754467307532912E-2</c:v>
                </c:pt>
                <c:pt idx="170">
                  <c:v>8.0874685575033509E-2</c:v>
                </c:pt>
                <c:pt idx="171">
                  <c:v>8.0982673252641316E-2</c:v>
                </c:pt>
                <c:pt idx="172">
                  <c:v>8.1078397492257481E-2</c:v>
                </c:pt>
                <c:pt idx="173">
                  <c:v>8.1161829174771286E-2</c:v>
                </c:pt>
                <c:pt idx="174">
                  <c:v>8.1232942918906939E-2</c:v>
                </c:pt>
                <c:pt idx="175">
                  <c:v>8.1291717088940077E-2</c:v>
                </c:pt>
                <c:pt idx="176">
                  <c:v>8.133813380128159E-2</c:v>
                </c:pt>
                <c:pt idx="177">
                  <c:v>8.1372178929926722E-2</c:v>
                </c:pt>
                <c:pt idx="178">
                  <c:v>8.1393842110767695E-2</c:v>
                </c:pt>
                <c:pt idx="179">
                  <c:v>8.1403116744768328E-2</c:v>
                </c:pt>
                <c:pt idx="180">
                  <c:v>8.14E-2</c:v>
                </c:pt>
                <c:pt idx="181">
                  <c:v>8.1384492812537609E-2</c:v>
                </c:pt>
                <c:pt idx="182">
                  <c:v>8.1356599886215811E-2</c:v>
                </c:pt>
                <c:pt idx="183">
                  <c:v>8.1316329691244957E-2</c:v>
                </c:pt>
                <c:pt idx="184">
                  <c:v>8.126369446168738E-2</c:v>
                </c:pt>
                <c:pt idx="185">
                  <c:v>8.1198710191794476E-2</c:v>
                </c:pt>
                <c:pt idx="186">
                  <c:v>8.1121396631205628E-2</c:v>
                </c:pt>
                <c:pt idx="187">
                  <c:v>8.1031777279010272E-2</c:v>
                </c:pt>
                <c:pt idx="188">
                  <c:v>8.0929879376674771E-2</c:v>
                </c:pt>
                <c:pt idx="189">
                  <c:v>8.0815733899836095E-2</c:v>
                </c:pt>
                <c:pt idx="190">
                  <c:v>8.0689375548964618E-2</c:v>
                </c:pt>
                <c:pt idx="191">
                  <c:v>8.055084273889869E-2</c:v>
                </c:pt>
                <c:pt idx="192">
                  <c:v>8.040017758725411E-2</c:v>
                </c:pt>
                <c:pt idx="193">
                  <c:v>8.0237425901711665E-2</c:v>
                </c:pt>
                <c:pt idx="194">
                  <c:v>8.0062637166186598E-2</c:v>
                </c:pt>
                <c:pt idx="195">
                  <c:v>7.9875864525883869E-2</c:v>
                </c:pt>
                <c:pt idx="196">
                  <c:v>7.9677164771243716E-2</c:v>
                </c:pt>
                <c:pt idx="197">
                  <c:v>7.9466598320782095E-2</c:v>
                </c:pt>
                <c:pt idx="198">
                  <c:v>7.9244229202831126E-2</c:v>
                </c:pt>
                <c:pt idx="199">
                  <c:v>7.9010125036184695E-2</c:v>
                </c:pt>
                <c:pt idx="200">
                  <c:v>7.876435700965527E-2</c:v>
                </c:pt>
                <c:pt idx="201">
                  <c:v>7.8506999860547502E-2</c:v>
                </c:pt>
                <c:pt idx="202">
                  <c:v>7.8238131852055345E-2</c:v>
                </c:pt>
                <c:pt idx="203">
                  <c:v>7.7957834749589019E-2</c:v>
                </c:pt>
                <c:pt idx="204">
                  <c:v>7.7666193796039229E-2</c:v>
                </c:pt>
                <c:pt idx="205">
                  <c:v>7.736329768598546E-2</c:v>
                </c:pt>
                <c:pt idx="206">
                  <c:v>7.704923853885641E-2</c:v>
                </c:pt>
                <c:pt idx="207">
                  <c:v>7.6724111871050257E-2</c:v>
                </c:pt>
                <c:pt idx="208">
                  <c:v>7.6388016567023168E-2</c:v>
                </c:pt>
                <c:pt idx="209">
                  <c:v>7.6041054849354542E-2</c:v>
                </c:pt>
                <c:pt idx="210">
                  <c:v>7.5683332247797969E-2</c:v>
                </c:pt>
                <c:pt idx="211">
                  <c:v>7.5314957567326965E-2</c:v>
                </c:pt>
                <c:pt idx="212">
                  <c:v>7.493604285518532E-2</c:v>
                </c:pt>
                <c:pt idx="213">
                  <c:v>7.4546703366951309E-2</c:v>
                </c:pt>
                <c:pt idx="214">
                  <c:v>7.4147057531626523E-2</c:v>
                </c:pt>
                <c:pt idx="215">
                  <c:v>7.3737226915759319E-2</c:v>
                </c:pt>
                <c:pt idx="216">
                  <c:v>7.3317336186613624E-2</c:v>
                </c:pt>
                <c:pt idx="217">
                  <c:v>7.2887513074394353E-2</c:v>
                </c:pt>
                <c:pt idx="218">
                  <c:v>7.2447888333540406E-2</c:v>
                </c:pt>
                <c:pt idx="219">
                  <c:v>7.1998595703097079E-2</c:v>
                </c:pt>
                <c:pt idx="220">
                  <c:v>7.1539771866179477E-2</c:v>
                </c:pt>
                <c:pt idx="221">
                  <c:v>7.1071556408539474E-2</c:v>
                </c:pt>
                <c:pt idx="222">
                  <c:v>7.0594091776248133E-2</c:v>
                </c:pt>
                <c:pt idx="223">
                  <c:v>7.0107523232506699E-2</c:v>
                </c:pt>
                <c:pt idx="224">
                  <c:v>6.9611998813598766E-2</c:v>
                </c:pt>
                <c:pt idx="225">
                  <c:v>6.910766928399717E-2</c:v>
                </c:pt>
                <c:pt idx="226">
                  <c:v>6.8594688090638803E-2</c:v>
                </c:pt>
                <c:pt idx="227">
                  <c:v>6.8073211316381194E-2</c:v>
                </c:pt>
                <c:pt idx="228">
                  <c:v>6.7543397632654878E-2</c:v>
                </c:pt>
                <c:pt idx="229">
                  <c:v>6.7005408251325685E-2</c:v>
                </c:pt>
                <c:pt idx="230">
                  <c:v>6.6459406875781529E-2</c:v>
                </c:pt>
                <c:pt idx="231">
                  <c:v>6.5905559651258327E-2</c:v>
                </c:pt>
                <c:pt idx="232">
                  <c:v>6.5344035114420052E-2</c:v>
                </c:pt>
                <c:pt idx="233">
                  <c:v>6.4775004142208034E-2</c:v>
                </c:pt>
                <c:pt idx="234">
                  <c:v>6.4198639899974902E-2</c:v>
                </c:pt>
                <c:pt idx="235">
                  <c:v>6.3615117788919151E-2</c:v>
                </c:pt>
                <c:pt idx="236">
                  <c:v>6.3024615392835395E-2</c:v>
                </c:pt>
                <c:pt idx="237">
                  <c:v>6.2427312424197252E-2</c:v>
                </c:pt>
                <c:pt idx="238">
                  <c:v>6.1823390669588509E-2</c:v>
                </c:pt>
                <c:pt idx="239">
                  <c:v>6.1213033934499325E-2</c:v>
                </c:pt>
                <c:pt idx="240">
                  <c:v>6.0596427987503906E-2</c:v>
                </c:pt>
                <c:pt idx="241">
                  <c:v>5.9973760503836911E-2</c:v>
                </c:pt>
                <c:pt idx="242">
                  <c:v>5.934522100838506E-2</c:v>
                </c:pt>
                <c:pt idx="243">
                  <c:v>5.8711000818111682E-2</c:v>
                </c:pt>
                <c:pt idx="244">
                  <c:v>5.8071292983931426E-2</c:v>
                </c:pt>
                <c:pt idx="245">
                  <c:v>5.7426292232052416E-2</c:v>
                </c:pt>
                <c:pt idx="246">
                  <c:v>5.6776194904804247E-2</c:v>
                </c:pt>
                <c:pt idx="247">
                  <c:v>5.6121198900968963E-2</c:v>
                </c:pt>
                <c:pt idx="248">
                  <c:v>5.5461503615633664E-2</c:v>
                </c:pt>
                <c:pt idx="249">
                  <c:v>5.4797309879582735E-2</c:v>
                </c:pt>
                <c:pt idx="250">
                  <c:v>5.4128819898247839E-2</c:v>
                </c:pt>
                <c:pt idx="251">
                  <c:v>5.3456237190234623E-2</c:v>
                </c:pt>
                <c:pt idx="252">
                  <c:v>5.2779766525444291E-2</c:v>
                </c:pt>
                <c:pt idx="253">
                  <c:v>5.209961386280916E-2</c:v>
                </c:pt>
                <c:pt idx="254">
                  <c:v>5.1415986287660857E-2</c:v>
                </c:pt>
                <c:pt idx="255">
                  <c:v>5.0729091948750166E-2</c:v>
                </c:pt>
                <c:pt idx="256">
                  <c:v>5.0039139994937809E-2</c:v>
                </c:pt>
                <c:pt idx="257">
                  <c:v>4.9346340511575056E-2</c:v>
                </c:pt>
                <c:pt idx="258">
                  <c:v>4.8650904456593799E-2</c:v>
                </c:pt>
                <c:pt idx="259">
                  <c:v>4.7953043596325268E-2</c:v>
                </c:pt>
                <c:pt idx="260">
                  <c:v>4.7252970441066917E-2</c:v>
                </c:pt>
                <c:pt idx="261">
                  <c:v>4.6550898180417112E-2</c:v>
                </c:pt>
                <c:pt idx="262">
                  <c:v>4.5847040618397214E-2</c:v>
                </c:pt>
                <c:pt idx="263">
                  <c:v>4.5141612108380795E-2</c:v>
                </c:pt>
                <c:pt idx="264">
                  <c:v>4.4434827487849687E-2</c:v>
                </c:pt>
                <c:pt idx="265">
                  <c:v>4.3726902012996796E-2</c:v>
                </c:pt>
                <c:pt idx="266">
                  <c:v>4.3018051293195587E-2</c:v>
                </c:pt>
                <c:pt idx="267">
                  <c:v>4.2308491225355967E-2</c:v>
                </c:pt>
                <c:pt idx="268">
                  <c:v>4.1598437928186842E-2</c:v>
                </c:pt>
                <c:pt idx="269">
                  <c:v>4.0888107676385031E-2</c:v>
                </c:pt>
                <c:pt idx="270">
                  <c:v>4.0177716834770831E-2</c:v>
                </c:pt>
                <c:pt idx="271">
                  <c:v>3.9467481792390152E-2</c:v>
                </c:pt>
                <c:pt idx="272">
                  <c:v>3.8757618896603264E-2</c:v>
                </c:pt>
                <c:pt idx="273">
                  <c:v>3.8048344387180341E-2</c:v>
                </c:pt>
                <c:pt idx="274">
                  <c:v>3.7339874330423788E-2</c:v>
                </c:pt>
                <c:pt idx="275">
                  <c:v>3.6632424553337428E-2</c:v>
                </c:pt>
                <c:pt idx="276">
                  <c:v>3.5926210577862695E-2</c:v>
                </c:pt>
                <c:pt idx="277">
                  <c:v>3.5221447555201797E-2</c:v>
                </c:pt>
                <c:pt idx="278">
                  <c:v>3.4518350200247898E-2</c:v>
                </c:pt>
                <c:pt idx="279">
                  <c:v>3.3817132726142313E-2</c:v>
                </c:pt>
                <c:pt idx="280">
                  <c:v>3.3118008778978782E-2</c:v>
                </c:pt>
                <c:pt idx="281">
                  <c:v>3.2421191372674518E-2</c:v>
                </c:pt>
                <c:pt idx="282">
                  <c:v>3.1726892824028186E-2</c:v>
                </c:pt>
                <c:pt idx="283">
                  <c:v>3.1035324687984447E-2</c:v>
                </c:pt>
                <c:pt idx="284">
                  <c:v>3.0346697693124855E-2</c:v>
                </c:pt>
                <c:pt idx="285">
                  <c:v>2.9661221677404984E-2</c:v>
                </c:pt>
                <c:pt idx="286">
                  <c:v>2.8979105524157129E-2</c:v>
                </c:pt>
                <c:pt idx="287">
                  <c:v>2.8300557098378393E-2</c:v>
                </c:pt>
                <c:pt idx="288">
                  <c:v>2.7625783183323566E-2</c:v>
                </c:pt>
                <c:pt idx="289">
                  <c:v>2.6954989417422064E-2</c:v>
                </c:pt>
                <c:pt idx="290">
                  <c:v>2.6288380231538403E-2</c:v>
                </c:pt>
                <c:pt idx="291">
                  <c:v>2.5626158786595292E-2</c:v>
                </c:pt>
                <c:pt idx="292">
                  <c:v>2.4968526911578439E-2</c:v>
                </c:pt>
                <c:pt idx="293">
                  <c:v>2.4315685041942075E-2</c:v>
                </c:pt>
                <c:pt idx="294">
                  <c:v>2.3667832158434113E-2</c:v>
                </c:pt>
                <c:pt idx="295">
                  <c:v>2.3025165726359487E-2</c:v>
                </c:pt>
                <c:pt idx="296">
                  <c:v>2.2387881635300519E-2</c:v>
                </c:pt>
                <c:pt idx="297">
                  <c:v>2.1756174139312582E-2</c:v>
                </c:pt>
                <c:pt idx="298">
                  <c:v>2.1130235797613542E-2</c:v>
                </c:pt>
                <c:pt idx="299">
                  <c:v>2.051025741578507E-2</c:v>
                </c:pt>
                <c:pt idx="300">
                  <c:v>1.9896427987503906E-2</c:v>
                </c:pt>
                <c:pt idx="301">
                  <c:v>1.9288934636820913E-2</c:v>
                </c:pt>
                <c:pt idx="302">
                  <c:v>1.8687962561005637E-2</c:v>
                </c:pt>
                <c:pt idx="303">
                  <c:v>1.8093694973974051E-2</c:v>
                </c:pt>
                <c:pt idx="304">
                  <c:v>1.7506313050316608E-2</c:v>
                </c:pt>
                <c:pt idx="305">
                  <c:v>1.6925995869943998E-2</c:v>
                </c:pt>
                <c:pt idx="306">
                  <c:v>1.63529203633676E-2</c:v>
                </c:pt>
                <c:pt idx="307">
                  <c:v>1.5787261257631288E-2</c:v>
                </c:pt>
                <c:pt idx="308">
                  <c:v>1.5229191022911478E-2</c:v>
                </c:pt>
                <c:pt idx="309">
                  <c:v>1.4678879819801566E-2</c:v>
                </c:pt>
                <c:pt idx="310">
                  <c:v>1.4136495447297221E-2</c:v>
                </c:pt>
                <c:pt idx="311">
                  <c:v>1.3602203291498383E-2</c:v>
                </c:pt>
                <c:pt idx="312">
                  <c:v>1.3076166275043816E-2</c:v>
                </c:pt>
                <c:pt idx="313">
                  <c:v>1.2558544807293822E-2</c:v>
                </c:pt>
                <c:pt idx="314">
                  <c:v>1.2049496735276433E-2</c:v>
                </c:pt>
                <c:pt idx="315">
                  <c:v>1.1549177295412208E-2</c:v>
                </c:pt>
                <c:pt idx="316">
                  <c:v>1.1057739066032562E-2</c:v>
                </c:pt>
                <c:pt idx="317">
                  <c:v>1.057533192070622E-2</c:v>
                </c:pt>
                <c:pt idx="318">
                  <c:v>1.0102102982388249E-2</c:v>
                </c:pt>
                <c:pt idx="319">
                  <c:v>9.6381965784058266E-3</c:v>
                </c:pt>
                <c:pt idx="320">
                  <c:v>9.1837541962946617E-3</c:v>
                </c:pt>
                <c:pt idx="321">
                  <c:v>8.7389144404996406E-3</c:v>
                </c:pt>
                <c:pt idx="322">
                  <c:v>8.3038129899532503E-3</c:v>
                </c:pt>
                <c:pt idx="323">
                  <c:v>7.8785825565447151E-3</c:v>
                </c:pt>
                <c:pt idx="324">
                  <c:v>7.4633528444928952E-3</c:v>
                </c:pt>
                <c:pt idx="325">
                  <c:v>7.0582505106353754E-3</c:v>
                </c:pt>
                <c:pt idx="326">
                  <c:v>6.6633991256461311E-3</c:v>
                </c:pt>
                <c:pt idx="327">
                  <c:v>6.278919136193788E-3</c:v>
                </c:pt>
                <c:pt idx="328">
                  <c:v>5.9049278280522473E-3</c:v>
                </c:pt>
                <c:pt idx="329">
                  <c:v>5.5415392901750323E-3</c:v>
                </c:pt>
                <c:pt idx="330">
                  <c:v>5.1888643797446529E-3</c:v>
                </c:pt>
                <c:pt idx="331">
                  <c:v>4.8470106882077275E-3</c:v>
                </c:pt>
                <c:pt idx="332">
                  <c:v>4.5160825083065109E-3</c:v>
                </c:pt>
                <c:pt idx="333">
                  <c:v>4.1961808021171079E-3</c:v>
                </c:pt>
                <c:pt idx="334">
                  <c:v>3.8874031701042122E-3</c:v>
                </c:pt>
                <c:pt idx="335">
                  <c:v>3.5898438212021537E-3</c:v>
                </c:pt>
                <c:pt idx="336">
                  <c:v>3.3035935439315153E-3</c:v>
                </c:pt>
                <c:pt idx="337">
                  <c:v>3.0287396785603745E-3</c:v>
                </c:pt>
                <c:pt idx="338">
                  <c:v>2.7653660903188423E-3</c:v>
                </c:pt>
                <c:pt idx="339">
                  <c:v>2.5135531436752856E-3</c:v>
                </c:pt>
                <c:pt idx="340">
                  <c:v>2.2733776776823261E-3</c:v>
                </c:pt>
                <c:pt idx="341">
                  <c:v>2.0449129824003025E-3</c:v>
                </c:pt>
                <c:pt idx="342">
                  <c:v>1.8282287764056161E-3</c:v>
                </c:pt>
                <c:pt idx="343">
                  <c:v>1.6233911853910106E-3</c:v>
                </c:pt>
                <c:pt idx="344">
                  <c:v>1.4304627218645531E-3</c:v>
                </c:pt>
                <c:pt idx="345">
                  <c:v>1.2495022659537094E-3</c:v>
                </c:pt>
                <c:pt idx="346">
                  <c:v>1.0805650473204866E-3</c:v>
                </c:pt>
                <c:pt idx="347">
                  <c:v>9.2370262819352117E-4</c:v>
                </c:pt>
                <c:pt idx="348">
                  <c:v>7.7896288752232377E-4</c:v>
                </c:pt>
                <c:pt idx="349">
                  <c:v>6.463900062588366E-4</c:v>
                </c:pt>
                <c:pt idx="350">
                  <c:v>5.2602445377087812E-4</c:v>
                </c:pt>
                <c:pt idx="351">
                  <c:v>4.1790297539188315E-4</c:v>
                </c:pt>
                <c:pt idx="352">
                  <c:v>3.2205858111094833E-4</c:v>
                </c:pt>
                <c:pt idx="353">
                  <c:v>2.3852053540666208E-4</c:v>
                </c:pt>
                <c:pt idx="354">
                  <c:v>1.6731434822818211E-4</c:v>
                </c:pt>
                <c:pt idx="355">
                  <c:v>1.0846176712639259E-4</c:v>
                </c:pt>
                <c:pt idx="356">
                  <c:v>6.1980770537687353E-5</c:v>
                </c:pt>
                <c:pt idx="357">
                  <c:v>2.7885562222642453E-5</c:v>
                </c:pt>
                <c:pt idx="358">
                  <c:v>6.1865668614134005E-6</c:v>
                </c:pt>
                <c:pt idx="359">
                  <c:v>-3.1095731926375054E-6</c:v>
                </c:pt>
                <c:pt idx="360">
                  <c:v>0</c:v>
                </c:pt>
                <c:pt idx="361">
                  <c:v>1.5514359038088066E-5</c:v>
                </c:pt>
                <c:pt idx="362">
                  <c:v>4.342879141329577E-5</c:v>
                </c:pt>
                <c:pt idx="363">
                  <c:v>8.3734800904415265E-5</c:v>
                </c:pt>
                <c:pt idx="364">
                  <c:v>1.3642011013189286E-4</c:v>
                </c:pt>
                <c:pt idx="365">
                  <c:v>2.0146866427198432E-4</c:v>
                </c:pt>
                <c:pt idx="366">
                  <c:v>2.788606359294929E-4</c:v>
                </c:pt>
                <c:pt idx="367">
                  <c:v>3.6857243116767893E-4</c:v>
                </c:pt>
                <c:pt idx="368">
                  <c:v>4.705766966936585E-4</c:v>
                </c:pt>
                <c:pt idx="369">
                  <c:v>5.8484232819710157E-4</c:v>
                </c:pt>
                <c:pt idx="370">
                  <c:v>7.1133447983976709E-4</c:v>
                </c:pt>
                <c:pt idx="371">
                  <c:v>8.5001457489306096E-4</c:v>
                </c:pt>
                <c:pt idx="372">
                  <c:v>1.0008403175204383E-3</c:v>
                </c:pt>
                <c:pt idx="373">
                  <c:v>1.1637657057010143E-3</c:v>
                </c:pt>
                <c:pt idx="374">
                  <c:v>1.3387410452905398E-3</c:v>
                </c:pt>
                <c:pt idx="375">
                  <c:v>1.5257129652154558E-3</c:v>
                </c:pt>
                <c:pt idx="376">
                  <c:v>1.7246244337953834E-3</c:v>
                </c:pt>
                <c:pt idx="377">
                  <c:v>1.9354147761890658E-3</c:v>
                </c:pt>
                <c:pt idx="378">
                  <c:v>2.158019692958433E-3</c:v>
                </c:pt>
                <c:pt idx="379">
                  <c:v>2.3923712797451063E-3</c:v>
                </c:pt>
                <c:pt idx="380">
                  <c:v>2.6383980480532937E-3</c:v>
                </c:pt>
                <c:pt idx="381">
                  <c:v>2.8960249471326627E-3</c:v>
                </c:pt>
                <c:pt idx="382">
                  <c:v>3.1651733869544922E-3</c:v>
                </c:pt>
                <c:pt idx="383">
                  <c:v>3.4457612622740223E-3</c:v>
                </c:pt>
                <c:pt idx="384">
                  <c:v>3.7377029777715285E-3</c:v>
                </c:pt>
                <c:pt idx="385">
                  <c:v>4.040909474264387E-3</c:v>
                </c:pt>
                <c:pt idx="386">
                  <c:v>4.355288255982046E-3</c:v>
                </c:pt>
                <c:pt idx="387">
                  <c:v>4.6807434188954238E-3</c:v>
                </c:pt>
                <c:pt idx="388">
                  <c:v>5.017175680091952E-3</c:v>
                </c:pt>
                <c:pt idx="389">
                  <c:v>5.3644824081872117E-3</c:v>
                </c:pt>
                <c:pt idx="390">
                  <c:v>5.7225576547636466E-3</c:v>
                </c:pt>
                <c:pt idx="391">
                  <c:v>6.0912921868267042E-3</c:v>
                </c:pt>
                <c:pt idx="392">
                  <c:v>6.4705735202681804E-3</c:v>
                </c:pt>
                <c:pt idx="393">
                  <c:v>6.8602859543264814E-3</c:v>
                </c:pt>
                <c:pt idx="394">
                  <c:v>7.2603106070330565E-3</c:v>
                </c:pt>
                <c:pt idx="395">
                  <c:v>7.6705254516339092E-3</c:v>
                </c:pt>
                <c:pt idx="396">
                  <c:v>8.0908053539749721E-3</c:v>
                </c:pt>
                <c:pt idx="397">
                  <c:v>8.5210221108395472E-3</c:v>
                </c:pt>
                <c:pt idx="398">
                  <c:v>8.9610444892260048E-3</c:v>
                </c:pt>
                <c:pt idx="399">
                  <c:v>9.4107382665534062E-3</c:v>
                </c:pt>
                <c:pt idx="400">
                  <c:v>9.8699662717825834E-3</c:v>
                </c:pt>
                <c:pt idx="401">
                  <c:v>1.0338588427439762E-2</c:v>
                </c:pt>
                <c:pt idx="402">
                  <c:v>1.0816461792529725E-2</c:v>
                </c:pt>
                <c:pt idx="403">
                  <c:v>1.130344060632503E-2</c:v>
                </c:pt>
                <c:pt idx="404">
                  <c:v>1.1799376333017661E-2</c:v>
                </c:pt>
                <c:pt idx="405">
                  <c:v>1.2304117707219208E-2</c:v>
                </c:pt>
                <c:pt idx="406">
                  <c:v>1.2817510780295268E-2</c:v>
                </c:pt>
                <c:pt idx="407">
                  <c:v>1.3339398967519685E-2</c:v>
                </c:pt>
                <c:pt idx="408">
                  <c:v>1.3869623096033908E-2</c:v>
                </c:pt>
                <c:pt idx="409">
                  <c:v>1.4408021453596443E-2</c:v>
                </c:pt>
                <c:pt idx="410">
                  <c:v>1.4954429838107174E-2</c:v>
                </c:pt>
                <c:pt idx="411">
                  <c:v>1.5508681607891145E-2</c:v>
                </c:pt>
                <c:pt idx="412">
                  <c:v>1.6070607732726058E-2</c:v>
                </c:pt>
                <c:pt idx="413">
                  <c:v>1.664003684559753E-2</c:v>
                </c:pt>
                <c:pt idx="414">
                  <c:v>1.7216795295166065E-2</c:v>
                </c:pt>
                <c:pt idx="415">
                  <c:v>1.7800707198929164E-2</c:v>
                </c:pt>
                <c:pt idx="416">
                  <c:v>1.8391594497062239E-2</c:v>
                </c:pt>
                <c:pt idx="417">
                  <c:v>1.8989277006921237E-2</c:v>
                </c:pt>
                <c:pt idx="418">
                  <c:v>1.9593572478190303E-2</c:v>
                </c:pt>
                <c:pt idx="419">
                  <c:v>2.0204296648656934E-2</c:v>
                </c:pt>
                <c:pt idx="420">
                  <c:v>2.0821263300597533E-2</c:v>
                </c:pt>
                <c:pt idx="421">
                  <c:v>2.1444284317755604E-2</c:v>
                </c:pt>
                <c:pt idx="422">
                  <c:v>2.2073169742894881E-2</c:v>
                </c:pt>
                <c:pt idx="423">
                  <c:v>2.2707727835909537E-2</c:v>
                </c:pt>
                <c:pt idx="424">
                  <c:v>2.3347765132473223E-2</c:v>
                </c:pt>
                <c:pt idx="425">
                  <c:v>2.3993086503208923E-2</c:v>
                </c:pt>
                <c:pt idx="426">
                  <c:v>2.4643495213360948E-2</c:v>
                </c:pt>
                <c:pt idx="427">
                  <c:v>2.5298792982950697E-2</c:v>
                </c:pt>
                <c:pt idx="428">
                  <c:v>2.59587800473975E-2</c:v>
                </c:pt>
                <c:pt idx="429">
                  <c:v>2.6623255218585554E-2</c:v>
                </c:pt>
                <c:pt idx="430">
                  <c:v>2.7292015946358227E-2</c:v>
                </c:pt>
                <c:pt idx="431">
                  <c:v>2.7964858380420413E-2</c:v>
                </c:pt>
                <c:pt idx="432">
                  <c:v>2.8641577432629923E-2</c:v>
                </c:pt>
                <c:pt idx="433">
                  <c:v>2.9321966839658594E-2</c:v>
                </c:pt>
                <c:pt idx="434">
                  <c:v>3.000581922600358E-2</c:v>
                </c:pt>
                <c:pt idx="435">
                  <c:v>3.0692926167329517E-2</c:v>
                </c:pt>
                <c:pt idx="436">
                  <c:v>3.1383078254121816E-2</c:v>
                </c:pt>
                <c:pt idx="437">
                  <c:v>3.207606515563155E-2</c:v>
                </c:pt>
                <c:pt idx="438">
                  <c:v>3.2771675684092047E-2</c:v>
                </c:pt>
                <c:pt idx="439">
                  <c:v>3.3469697859187596E-2</c:v>
                </c:pt>
                <c:pt idx="440">
                  <c:v>3.4169918972754114E-2</c:v>
                </c:pt>
                <c:pt idx="441">
                  <c:v>3.4872125653692063E-2</c:v>
                </c:pt>
                <c:pt idx="442">
                  <c:v>3.5576103933071618E-2</c:v>
                </c:pt>
                <c:pt idx="443">
                  <c:v>3.6281639309409905E-2</c:v>
                </c:pt>
                <c:pt idx="444">
                  <c:v>3.6988516814100481E-2</c:v>
                </c:pt>
                <c:pt idx="445">
                  <c:v>3.7696521076974812E-2</c:v>
                </c:pt>
                <c:pt idx="446">
                  <c:v>3.8405436391975654E-2</c:v>
                </c:pt>
                <c:pt idx="447">
                  <c:v>3.9115046782922283E-2</c:v>
                </c:pt>
                <c:pt idx="448">
                  <c:v>3.9825136069347469E-2</c:v>
                </c:pt>
                <c:pt idx="449">
                  <c:v>4.0535487932385858E-2</c:v>
                </c:pt>
                <c:pt idx="450">
                  <c:v>4.1245885980693842E-2</c:v>
                </c:pt>
                <c:pt idx="451">
                  <c:v>4.1956113816380737E-2</c:v>
                </c:pt>
                <c:pt idx="452">
                  <c:v>4.2665955100931054E-2</c:v>
                </c:pt>
                <c:pt idx="453">
                  <c:v>4.3375193621097916E-2</c:v>
                </c:pt>
                <c:pt idx="454">
                  <c:v>4.4083613354747454E-2</c:v>
                </c:pt>
                <c:pt idx="455">
                  <c:v>4.4790998536634187E-2</c:v>
                </c:pt>
                <c:pt idx="456">
                  <c:v>4.549713372408748E-2</c:v>
                </c:pt>
                <c:pt idx="457">
                  <c:v>4.6201803862588896E-2</c:v>
                </c:pt>
                <c:pt idx="458">
                  <c:v>4.6904794351220934E-2</c:v>
                </c:pt>
                <c:pt idx="459">
                  <c:v>4.7605891107966848E-2</c:v>
                </c:pt>
                <c:pt idx="460">
                  <c:v>4.830488063484225E-2</c:v>
                </c:pt>
                <c:pt idx="461">
                  <c:v>4.9001550082838352E-2</c:v>
                </c:pt>
                <c:pt idx="462">
                  <c:v>4.9695687316657668E-2</c:v>
                </c:pt>
                <c:pt idx="463">
                  <c:v>5.0387080979222162E-2</c:v>
                </c:pt>
                <c:pt idx="464">
                  <c:v>5.107552055593477E-2</c:v>
                </c:pt>
                <c:pt idx="465">
                  <c:v>5.1760796438674699E-2</c:v>
                </c:pt>
                <c:pt idx="466">
                  <c:v>5.2442699989507312E-2</c:v>
                </c:pt>
                <c:pt idx="467">
                  <c:v>5.3121023604089365E-2</c:v>
                </c:pt>
                <c:pt idx="468">
                  <c:v>5.3795560774750645E-2</c:v>
                </c:pt>
                <c:pt idx="469">
                  <c:v>5.4466106153232961E-2</c:v>
                </c:pt>
                <c:pt idx="470">
                  <c:v>5.5132455613067663E-2</c:v>
                </c:pt>
                <c:pt idx="471">
                  <c:v>5.5794406311573001E-2</c:v>
                </c:pt>
                <c:pt idx="472">
                  <c:v>5.6451756751452732E-2</c:v>
                </c:pt>
                <c:pt idx="473">
                  <c:v>5.7104306841977585E-2</c:v>
                </c:pt>
                <c:pt idx="474">
                  <c:v>5.7751857959731076E-2</c:v>
                </c:pt>
                <c:pt idx="475">
                  <c:v>5.8394213008901852E-2</c:v>
                </c:pt>
                <c:pt idx="476">
                  <c:v>5.9031176481104126E-2</c:v>
                </c:pt>
                <c:pt idx="477">
                  <c:v>5.9662554514708636E-2</c:v>
                </c:pt>
                <c:pt idx="478">
                  <c:v>6.0288154953666406E-2</c:v>
                </c:pt>
                <c:pt idx="479">
                  <c:v>6.0907787405807441E-2</c:v>
                </c:pt>
                <c:pt idx="480">
                  <c:v>6.1521263300597533E-2</c:v>
                </c:pt>
                <c:pt idx="481">
                  <c:v>6.2128395946335346E-2</c:v>
                </c:pt>
                <c:pt idx="482">
                  <c:v>6.2729000586773179E-2</c:v>
                </c:pt>
                <c:pt idx="483">
                  <c:v>6.3322894457144438E-2</c:v>
                </c:pt>
                <c:pt idx="484">
                  <c:v>6.390989683958101E-2</c:v>
                </c:pt>
                <c:pt idx="485">
                  <c:v>6.4489829117904324E-2</c:v>
                </c:pt>
                <c:pt idx="486">
                  <c:v>6.5062514831773374E-2</c:v>
                </c:pt>
                <c:pt idx="487">
                  <c:v>6.5627779730174265E-2</c:v>
                </c:pt>
                <c:pt idx="488">
                  <c:v>6.6185451824234631E-2</c:v>
                </c:pt>
                <c:pt idx="489">
                  <c:v>6.6735361439347912E-2</c:v>
                </c:pt>
                <c:pt idx="490">
                  <c:v>6.7277341266591476E-2</c:v>
                </c:pt>
                <c:pt idx="491">
                  <c:v>6.7811226413423742E-2</c:v>
                </c:pt>
                <c:pt idx="492">
                  <c:v>6.8336854453644971E-2</c:v>
                </c:pt>
                <c:pt idx="493">
                  <c:v>6.8854065476607051E-2</c:v>
                </c:pt>
                <c:pt idx="494">
                  <c:v>6.9362702135657636E-2</c:v>
                </c:pt>
                <c:pt idx="495">
                  <c:v>6.9862609695804184E-2</c:v>
                </c:pt>
                <c:pt idx="496">
                  <c:v>7.035363608058387E-2</c:v>
                </c:pt>
                <c:pt idx="497">
                  <c:v>7.0835631918125502E-2</c:v>
                </c:pt>
                <c:pt idx="498">
                  <c:v>7.1308450586389613E-2</c:v>
                </c:pt>
                <c:pt idx="499">
                  <c:v>7.1771948257573409E-2</c:v>
                </c:pt>
                <c:pt idx="500">
                  <c:v>7.222598394166739E-2</c:v>
                </c:pt>
                <c:pt idx="501">
                  <c:v>7.2670419529150834E-2</c:v>
                </c:pt>
                <c:pt idx="502">
                  <c:v>7.3105119832813162E-2</c:v>
                </c:pt>
                <c:pt idx="503">
                  <c:v>7.352995262868918E-2</c:v>
                </c:pt>
                <c:pt idx="504">
                  <c:v>7.3944788696095692E-2</c:v>
                </c:pt>
                <c:pt idx="505">
                  <c:v>7.4349501856757844E-2</c:v>
                </c:pt>
                <c:pt idx="506">
                  <c:v>7.4743969013013445E-2</c:v>
                </c:pt>
                <c:pt idx="507">
                  <c:v>7.5128070185083995E-2</c:v>
                </c:pt>
                <c:pt idx="508">
                  <c:v>7.5501688547401247E-2</c:v>
                </c:pt>
                <c:pt idx="509">
                  <c:v>7.5864710463978635E-2</c:v>
                </c:pt>
                <c:pt idx="510">
                  <c:v>7.6217025522816964E-2</c:v>
                </c:pt>
                <c:pt idx="511">
                  <c:v>7.6558526569334026E-2</c:v>
                </c:pt>
                <c:pt idx="512">
                  <c:v>7.6889109738808609E-2</c:v>
                </c:pt>
                <c:pt idx="513">
                  <c:v>7.7208674487828574E-2</c:v>
                </c:pt>
                <c:pt idx="514">
                  <c:v>7.7517123624734244E-2</c:v>
                </c:pt>
                <c:pt idx="515">
                  <c:v>7.781436333904769E-2</c:v>
                </c:pt>
                <c:pt idx="516">
                  <c:v>7.8100303229879237E-2</c:v>
                </c:pt>
                <c:pt idx="517">
                  <c:v>7.8374856333302684E-2</c:v>
                </c:pt>
                <c:pt idx="518">
                  <c:v>7.863793914869098E-2</c:v>
                </c:pt>
                <c:pt idx="519">
                  <c:v>7.8889471664004882E-2</c:v>
                </c:pt>
                <c:pt idx="520">
                  <c:v>7.9129377380026247E-2</c:v>
                </c:pt>
                <c:pt idx="521">
                  <c:v>7.9357583333529505E-2</c:v>
                </c:pt>
                <c:pt idx="522">
                  <c:v>7.9574020119383942E-2</c:v>
                </c:pt>
                <c:pt idx="523">
                  <c:v>7.9778621911580153E-2</c:v>
                </c:pt>
                <c:pt idx="524">
                  <c:v>7.9971326483174537E-2</c:v>
                </c:pt>
                <c:pt idx="525">
                  <c:v>8.0152075225145614E-2</c:v>
                </c:pt>
                <c:pt idx="526">
                  <c:v>8.0320813164156651E-2</c:v>
                </c:pt>
                <c:pt idx="527">
                  <c:v>8.0477488979219164E-2</c:v>
                </c:pt>
                <c:pt idx="528">
                  <c:v>8.0622055017252225E-2</c:v>
                </c:pt>
                <c:pt idx="529">
                  <c:v>8.0754467307532912E-2</c:v>
                </c:pt>
                <c:pt idx="530">
                  <c:v>8.0874685575033509E-2</c:v>
                </c:pt>
                <c:pt idx="531">
                  <c:v>8.0982673252641316E-2</c:v>
                </c:pt>
                <c:pt idx="532">
                  <c:v>8.1078397492257481E-2</c:v>
                </c:pt>
                <c:pt idx="533">
                  <c:v>8.1161829174771286E-2</c:v>
                </c:pt>
                <c:pt idx="534">
                  <c:v>8.1232942918906939E-2</c:v>
                </c:pt>
                <c:pt idx="535">
                  <c:v>8.1291717088940077E-2</c:v>
                </c:pt>
                <c:pt idx="536">
                  <c:v>8.133813380128159E-2</c:v>
                </c:pt>
                <c:pt idx="537">
                  <c:v>8.1372178929926722E-2</c:v>
                </c:pt>
                <c:pt idx="538">
                  <c:v>8.1393842110767695E-2</c:v>
                </c:pt>
                <c:pt idx="539">
                  <c:v>8.1403116744768328E-2</c:v>
                </c:pt>
                <c:pt idx="540">
                  <c:v>8.14E-2</c:v>
                </c:pt>
                <c:pt idx="541">
                  <c:v>8.1384492812537609E-2</c:v>
                </c:pt>
                <c:pt idx="542">
                  <c:v>8.1356599886215811E-2</c:v>
                </c:pt>
                <c:pt idx="543">
                  <c:v>8.1316329691244957E-2</c:v>
                </c:pt>
                <c:pt idx="544">
                  <c:v>8.126369446168738E-2</c:v>
                </c:pt>
                <c:pt idx="545">
                  <c:v>8.1198710191794476E-2</c:v>
                </c:pt>
                <c:pt idx="546">
                  <c:v>8.1121396631205628E-2</c:v>
                </c:pt>
                <c:pt idx="547">
                  <c:v>8.1031777279010272E-2</c:v>
                </c:pt>
                <c:pt idx="548">
                  <c:v>8.0929879376674771E-2</c:v>
                </c:pt>
                <c:pt idx="549">
                  <c:v>8.0815733899836095E-2</c:v>
                </c:pt>
                <c:pt idx="550">
                  <c:v>8.0689375548964618E-2</c:v>
                </c:pt>
                <c:pt idx="551">
                  <c:v>8.055084273889869E-2</c:v>
                </c:pt>
                <c:pt idx="552">
                  <c:v>8.040017758725411E-2</c:v>
                </c:pt>
                <c:pt idx="553">
                  <c:v>8.0237425901711679E-2</c:v>
                </c:pt>
                <c:pt idx="554">
                  <c:v>8.0062637166186598E-2</c:v>
                </c:pt>
                <c:pt idx="555">
                  <c:v>7.9875864525883869E-2</c:v>
                </c:pt>
                <c:pt idx="556">
                  <c:v>7.9677164771243716E-2</c:v>
                </c:pt>
                <c:pt idx="557">
                  <c:v>7.9466598320782095E-2</c:v>
                </c:pt>
                <c:pt idx="558">
                  <c:v>7.9244229202831126E-2</c:v>
                </c:pt>
                <c:pt idx="559">
                  <c:v>7.9010125036184681E-2</c:v>
                </c:pt>
                <c:pt idx="560">
                  <c:v>7.876435700965527E-2</c:v>
                </c:pt>
                <c:pt idx="561">
                  <c:v>7.8506999860547502E-2</c:v>
                </c:pt>
                <c:pt idx="562">
                  <c:v>7.8238131852055345E-2</c:v>
                </c:pt>
                <c:pt idx="563">
                  <c:v>7.7957834749589019E-2</c:v>
                </c:pt>
                <c:pt idx="564">
                  <c:v>7.7666193796039229E-2</c:v>
                </c:pt>
                <c:pt idx="565">
                  <c:v>7.736329768598546E-2</c:v>
                </c:pt>
                <c:pt idx="566">
                  <c:v>7.7049238538856396E-2</c:v>
                </c:pt>
                <c:pt idx="567">
                  <c:v>7.6724111871050257E-2</c:v>
                </c:pt>
                <c:pt idx="568">
                  <c:v>7.6388016567023168E-2</c:v>
                </c:pt>
                <c:pt idx="569">
                  <c:v>7.6041054849354542E-2</c:v>
                </c:pt>
                <c:pt idx="570">
                  <c:v>7.5683332247797955E-2</c:v>
                </c:pt>
                <c:pt idx="571">
                  <c:v>7.5314957567326979E-2</c:v>
                </c:pt>
                <c:pt idx="572">
                  <c:v>7.493604285518532E-2</c:v>
                </c:pt>
                <c:pt idx="573">
                  <c:v>7.4546703366951309E-2</c:v>
                </c:pt>
                <c:pt idx="574">
                  <c:v>7.4147057531626523E-2</c:v>
                </c:pt>
                <c:pt idx="575">
                  <c:v>7.3737226915759319E-2</c:v>
                </c:pt>
                <c:pt idx="576">
                  <c:v>7.3317336186613624E-2</c:v>
                </c:pt>
                <c:pt idx="577">
                  <c:v>7.2887513074394353E-2</c:v>
                </c:pt>
                <c:pt idx="578">
                  <c:v>7.2447888333540419E-2</c:v>
                </c:pt>
                <c:pt idx="579">
                  <c:v>7.1998595703097079E-2</c:v>
                </c:pt>
                <c:pt idx="580">
                  <c:v>7.1539771866179477E-2</c:v>
                </c:pt>
                <c:pt idx="581">
                  <c:v>7.1071556408539474E-2</c:v>
                </c:pt>
                <c:pt idx="582">
                  <c:v>7.0594091776248147E-2</c:v>
                </c:pt>
                <c:pt idx="583">
                  <c:v>7.0107523232506713E-2</c:v>
                </c:pt>
                <c:pt idx="584">
                  <c:v>6.9611998813598766E-2</c:v>
                </c:pt>
                <c:pt idx="585">
                  <c:v>6.9107669283997183E-2</c:v>
                </c:pt>
                <c:pt idx="586">
                  <c:v>6.8594688090638803E-2</c:v>
                </c:pt>
                <c:pt idx="587">
                  <c:v>6.8073211316381207E-2</c:v>
                </c:pt>
                <c:pt idx="588">
                  <c:v>6.7543397632654878E-2</c:v>
                </c:pt>
                <c:pt idx="589">
                  <c:v>6.7005408251325685E-2</c:v>
                </c:pt>
                <c:pt idx="590">
                  <c:v>6.6459406875781529E-2</c:v>
                </c:pt>
                <c:pt idx="591">
                  <c:v>6.5905559651258341E-2</c:v>
                </c:pt>
                <c:pt idx="592">
                  <c:v>6.5344035114420052E-2</c:v>
                </c:pt>
                <c:pt idx="593">
                  <c:v>6.477500414220802E-2</c:v>
                </c:pt>
                <c:pt idx="594">
                  <c:v>6.4198639899974916E-2</c:v>
                </c:pt>
                <c:pt idx="595">
                  <c:v>6.3615117788919165E-2</c:v>
                </c:pt>
                <c:pt idx="596">
                  <c:v>6.3024615392835395E-2</c:v>
                </c:pt>
                <c:pt idx="597">
                  <c:v>6.2427312424197252E-2</c:v>
                </c:pt>
                <c:pt idx="598">
                  <c:v>6.1823390669588522E-2</c:v>
                </c:pt>
                <c:pt idx="599">
                  <c:v>6.1213033934499332E-2</c:v>
                </c:pt>
                <c:pt idx="600">
                  <c:v>6.0596427987503934E-2</c:v>
                </c:pt>
                <c:pt idx="601">
                  <c:v>5.9973760503836904E-2</c:v>
                </c:pt>
                <c:pt idx="602">
                  <c:v>5.9345221008385046E-2</c:v>
                </c:pt>
                <c:pt idx="603">
                  <c:v>5.8711000818111696E-2</c:v>
                </c:pt>
                <c:pt idx="604">
                  <c:v>5.807129298393144E-2</c:v>
                </c:pt>
                <c:pt idx="605">
                  <c:v>5.7426292232052416E-2</c:v>
                </c:pt>
                <c:pt idx="606">
                  <c:v>5.6776194904804247E-2</c:v>
                </c:pt>
                <c:pt idx="607">
                  <c:v>5.6121198900968963E-2</c:v>
                </c:pt>
                <c:pt idx="608">
                  <c:v>5.5461503615633685E-2</c:v>
                </c:pt>
                <c:pt idx="609">
                  <c:v>5.4797309879582756E-2</c:v>
                </c:pt>
                <c:pt idx="610">
                  <c:v>5.4128819898247832E-2</c:v>
                </c:pt>
                <c:pt idx="611">
                  <c:v>5.3456237190234623E-2</c:v>
                </c:pt>
                <c:pt idx="612">
                  <c:v>5.2779766525444291E-2</c:v>
                </c:pt>
                <c:pt idx="613">
                  <c:v>5.2099613862809181E-2</c:v>
                </c:pt>
                <c:pt idx="614">
                  <c:v>5.1415986287660843E-2</c:v>
                </c:pt>
                <c:pt idx="615">
                  <c:v>5.0729091948750166E-2</c:v>
                </c:pt>
                <c:pt idx="616">
                  <c:v>5.0039139994937809E-2</c:v>
                </c:pt>
                <c:pt idx="617">
                  <c:v>4.9346340511575063E-2</c:v>
                </c:pt>
                <c:pt idx="618">
                  <c:v>4.865090445659382E-2</c:v>
                </c:pt>
                <c:pt idx="619">
                  <c:v>4.7953043596325254E-2</c:v>
                </c:pt>
                <c:pt idx="620">
                  <c:v>4.7252970441066917E-2</c:v>
                </c:pt>
                <c:pt idx="621">
                  <c:v>4.6550898180417119E-2</c:v>
                </c:pt>
                <c:pt idx="622">
                  <c:v>4.5847040618397235E-2</c:v>
                </c:pt>
                <c:pt idx="623">
                  <c:v>4.5141612108380788E-2</c:v>
                </c:pt>
                <c:pt idx="624">
                  <c:v>4.4434827487849674E-2</c:v>
                </c:pt>
                <c:pt idx="625">
                  <c:v>4.3726902012996796E-2</c:v>
                </c:pt>
                <c:pt idx="626">
                  <c:v>4.3018051293195594E-2</c:v>
                </c:pt>
                <c:pt idx="627">
                  <c:v>4.2308491225355994E-2</c:v>
                </c:pt>
                <c:pt idx="628">
                  <c:v>4.1598437928186835E-2</c:v>
                </c:pt>
                <c:pt idx="629">
                  <c:v>4.0888107676385031E-2</c:v>
                </c:pt>
                <c:pt idx="630">
                  <c:v>4.0177716834770845E-2</c:v>
                </c:pt>
                <c:pt idx="631">
                  <c:v>3.9467481792390166E-2</c:v>
                </c:pt>
                <c:pt idx="632">
                  <c:v>3.8757618896603258E-2</c:v>
                </c:pt>
                <c:pt idx="633">
                  <c:v>3.8048344387180341E-2</c:v>
                </c:pt>
                <c:pt idx="634">
                  <c:v>3.7339874330423788E-2</c:v>
                </c:pt>
                <c:pt idx="635">
                  <c:v>3.6632424553337435E-2</c:v>
                </c:pt>
                <c:pt idx="636">
                  <c:v>3.5926210577862709E-2</c:v>
                </c:pt>
                <c:pt idx="637">
                  <c:v>3.5221447555201783E-2</c:v>
                </c:pt>
                <c:pt idx="638">
                  <c:v>3.4518350200247898E-2</c:v>
                </c:pt>
                <c:pt idx="639">
                  <c:v>3.3817132726142327E-2</c:v>
                </c:pt>
                <c:pt idx="640">
                  <c:v>3.3118008778978802E-2</c:v>
                </c:pt>
                <c:pt idx="641">
                  <c:v>3.2421191372674511E-2</c:v>
                </c:pt>
                <c:pt idx="642">
                  <c:v>3.1726892824028186E-2</c:v>
                </c:pt>
                <c:pt idx="643">
                  <c:v>3.1035324687984447E-2</c:v>
                </c:pt>
                <c:pt idx="644">
                  <c:v>3.0346697693124865E-2</c:v>
                </c:pt>
                <c:pt idx="645">
                  <c:v>2.9661221677405002E-2</c:v>
                </c:pt>
                <c:pt idx="646">
                  <c:v>2.8979105524157119E-2</c:v>
                </c:pt>
                <c:pt idx="647">
                  <c:v>2.8300557098378393E-2</c:v>
                </c:pt>
                <c:pt idx="648">
                  <c:v>2.7625783183323576E-2</c:v>
                </c:pt>
                <c:pt idx="649">
                  <c:v>2.6954989417422082E-2</c:v>
                </c:pt>
                <c:pt idx="650">
                  <c:v>2.62883802315384E-2</c:v>
                </c:pt>
                <c:pt idx="651">
                  <c:v>2.5626158786595292E-2</c:v>
                </c:pt>
                <c:pt idx="652">
                  <c:v>2.4968526911578439E-2</c:v>
                </c:pt>
                <c:pt idx="653">
                  <c:v>2.4315685041942085E-2</c:v>
                </c:pt>
                <c:pt idx="654">
                  <c:v>2.366783215843413E-2</c:v>
                </c:pt>
                <c:pt idx="655">
                  <c:v>2.302516572635948E-2</c:v>
                </c:pt>
                <c:pt idx="656">
                  <c:v>2.2387881635300519E-2</c:v>
                </c:pt>
                <c:pt idx="657">
                  <c:v>2.1756174139312589E-2</c:v>
                </c:pt>
                <c:pt idx="658">
                  <c:v>2.1130235797613559E-2</c:v>
                </c:pt>
                <c:pt idx="659">
                  <c:v>2.0510257415785067E-2</c:v>
                </c:pt>
                <c:pt idx="660">
                  <c:v>1.9896427987503906E-2</c:v>
                </c:pt>
                <c:pt idx="661">
                  <c:v>1.9288934636820913E-2</c:v>
                </c:pt>
                <c:pt idx="662">
                  <c:v>1.8687962561005647E-2</c:v>
                </c:pt>
                <c:pt idx="663">
                  <c:v>1.8093694973974069E-2</c:v>
                </c:pt>
                <c:pt idx="664">
                  <c:v>1.7506313050316597E-2</c:v>
                </c:pt>
                <c:pt idx="665">
                  <c:v>1.6925995869944001E-2</c:v>
                </c:pt>
                <c:pt idx="666">
                  <c:v>1.635292036336761E-2</c:v>
                </c:pt>
                <c:pt idx="667">
                  <c:v>1.5787261257631306E-2</c:v>
                </c:pt>
                <c:pt idx="668">
                  <c:v>1.5229191022911469E-2</c:v>
                </c:pt>
                <c:pt idx="669">
                  <c:v>1.4678879819801566E-2</c:v>
                </c:pt>
                <c:pt idx="670">
                  <c:v>1.4136495447297226E-2</c:v>
                </c:pt>
                <c:pt idx="671">
                  <c:v>1.3602203291498393E-2</c:v>
                </c:pt>
                <c:pt idx="672">
                  <c:v>1.3076166275043835E-2</c:v>
                </c:pt>
                <c:pt idx="673">
                  <c:v>1.2558544807293816E-2</c:v>
                </c:pt>
                <c:pt idx="674">
                  <c:v>1.2049496735276433E-2</c:v>
                </c:pt>
                <c:pt idx="675">
                  <c:v>1.1549177295412218E-2</c:v>
                </c:pt>
                <c:pt idx="676">
                  <c:v>1.1057739066032576E-2</c:v>
                </c:pt>
                <c:pt idx="677">
                  <c:v>1.0575331920706213E-2</c:v>
                </c:pt>
                <c:pt idx="678">
                  <c:v>1.0102102982388249E-2</c:v>
                </c:pt>
                <c:pt idx="679">
                  <c:v>9.6381965784058318E-3</c:v>
                </c:pt>
                <c:pt idx="680">
                  <c:v>9.1837541962946721E-3</c:v>
                </c:pt>
                <c:pt idx="681">
                  <c:v>8.7389144404996528E-3</c:v>
                </c:pt>
                <c:pt idx="682">
                  <c:v>8.3038129899532451E-3</c:v>
                </c:pt>
                <c:pt idx="683">
                  <c:v>7.8785825565447151E-3</c:v>
                </c:pt>
                <c:pt idx="684">
                  <c:v>7.4633528444928996E-3</c:v>
                </c:pt>
                <c:pt idx="685">
                  <c:v>7.0582505106353841E-3</c:v>
                </c:pt>
                <c:pt idx="686">
                  <c:v>6.6633991256461224E-3</c:v>
                </c:pt>
                <c:pt idx="687">
                  <c:v>6.278919136193788E-3</c:v>
                </c:pt>
                <c:pt idx="688">
                  <c:v>5.9049278280522473E-3</c:v>
                </c:pt>
                <c:pt idx="689">
                  <c:v>5.541539290175041E-3</c:v>
                </c:pt>
                <c:pt idx="690">
                  <c:v>5.1888643797446668E-3</c:v>
                </c:pt>
                <c:pt idx="691">
                  <c:v>4.8470106882077231E-3</c:v>
                </c:pt>
                <c:pt idx="692">
                  <c:v>4.5160825083065161E-3</c:v>
                </c:pt>
                <c:pt idx="693">
                  <c:v>4.1961808021171122E-3</c:v>
                </c:pt>
                <c:pt idx="694">
                  <c:v>3.8874031701042209E-3</c:v>
                </c:pt>
                <c:pt idx="695">
                  <c:v>3.5898438212021494E-3</c:v>
                </c:pt>
                <c:pt idx="696">
                  <c:v>3.303593543931511E-3</c:v>
                </c:pt>
                <c:pt idx="697">
                  <c:v>3.0287396785603788E-3</c:v>
                </c:pt>
                <c:pt idx="698">
                  <c:v>2.7653660903188466E-3</c:v>
                </c:pt>
                <c:pt idx="699">
                  <c:v>2.5135531436752947E-3</c:v>
                </c:pt>
                <c:pt idx="700">
                  <c:v>2.2733776776823261E-3</c:v>
                </c:pt>
                <c:pt idx="701">
                  <c:v>2.0449129824003025E-3</c:v>
                </c:pt>
                <c:pt idx="702">
                  <c:v>1.8282287764056161E-3</c:v>
                </c:pt>
                <c:pt idx="703">
                  <c:v>1.6233911853910125E-3</c:v>
                </c:pt>
                <c:pt idx="704">
                  <c:v>1.4304627218645531E-3</c:v>
                </c:pt>
                <c:pt idx="705">
                  <c:v>1.2495022659537094E-3</c:v>
                </c:pt>
                <c:pt idx="706">
                  <c:v>1.0805650473204866E-3</c:v>
                </c:pt>
                <c:pt idx="707">
                  <c:v>9.2370262819352572E-4</c:v>
                </c:pt>
                <c:pt idx="708">
                  <c:v>7.7896288752232832E-4</c:v>
                </c:pt>
                <c:pt idx="709">
                  <c:v>6.463900062588366E-4</c:v>
                </c:pt>
                <c:pt idx="710">
                  <c:v>5.2602445377087812E-4</c:v>
                </c:pt>
                <c:pt idx="711">
                  <c:v>4.1790297539188765E-4</c:v>
                </c:pt>
                <c:pt idx="712">
                  <c:v>3.2205858111095288E-4</c:v>
                </c:pt>
                <c:pt idx="713">
                  <c:v>2.3852053540665755E-4</c:v>
                </c:pt>
                <c:pt idx="714">
                  <c:v>1.6731434822818211E-4</c:v>
                </c:pt>
                <c:pt idx="715">
                  <c:v>1.0846176712639259E-4</c:v>
                </c:pt>
                <c:pt idx="716">
                  <c:v>6.1980770537687353E-5</c:v>
                </c:pt>
                <c:pt idx="717">
                  <c:v>2.7885562222642453E-5</c:v>
                </c:pt>
                <c:pt idx="718">
                  <c:v>6.1865668614134005E-6</c:v>
                </c:pt>
                <c:pt idx="719">
                  <c:v>-3.1095731926375054E-6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F0DD-4912-A5AE-E1CDF310F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4833992"/>
        <c:axId val="724831368"/>
      </c:scatterChart>
      <c:valAx>
        <c:axId val="724833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831368"/>
        <c:crosses val="autoZero"/>
        <c:crossBetween val="midCat"/>
      </c:valAx>
      <c:valAx>
        <c:axId val="724831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Position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833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LogP against Log V @ 3000rpm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LogP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'3000'!$K$4:$K$723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'3000'!$L$4:$L$723</c:f>
              <c:numCache>
                <c:formatCode>General</c:formatCode>
                <c:ptCount val="720"/>
                <c:pt idx="0">
                  <c:v>-7.0581074285707285E-2</c:v>
                </c:pt>
                <c:pt idx="1">
                  <c:v>-7.0581074285707285E-2</c:v>
                </c:pt>
                <c:pt idx="2">
                  <c:v>-6.9560405233299899E-2</c:v>
                </c:pt>
                <c:pt idx="3">
                  <c:v>-6.7019178076801841E-2</c:v>
                </c:pt>
                <c:pt idx="4">
                  <c:v>-6.6006836168757702E-2</c:v>
                </c:pt>
                <c:pt idx="5">
                  <c:v>-6.4492734175287211E-2</c:v>
                </c:pt>
                <c:pt idx="6">
                  <c:v>-6.2983892535185784E-2</c:v>
                </c:pt>
                <c:pt idx="7">
                  <c:v>-6.6006836168757702E-2</c:v>
                </c:pt>
                <c:pt idx="8">
                  <c:v>-6.7019178076801841E-2</c:v>
                </c:pt>
                <c:pt idx="9">
                  <c:v>-6.7526235322846781E-2</c:v>
                </c:pt>
                <c:pt idx="10">
                  <c:v>-6.9560405233299899E-2</c:v>
                </c:pt>
                <c:pt idx="11">
                  <c:v>-6.9560405233299899E-2</c:v>
                </c:pt>
                <c:pt idx="12">
                  <c:v>-6.7526235322846781E-2</c:v>
                </c:pt>
                <c:pt idx="13">
                  <c:v>-6.5501548756432285E-2</c:v>
                </c:pt>
                <c:pt idx="14">
                  <c:v>-6.3486257521106718E-2</c:v>
                </c:pt>
                <c:pt idx="15">
                  <c:v>-6.1480274823508103E-2</c:v>
                </c:pt>
                <c:pt idx="16">
                  <c:v>-6.1480274823508103E-2</c:v>
                </c:pt>
                <c:pt idx="17">
                  <c:v>-6.0480747381381476E-2</c:v>
                </c:pt>
                <c:pt idx="18">
                  <c:v>-5.7991946977686754E-2</c:v>
                </c:pt>
                <c:pt idx="19">
                  <c:v>-5.8488567365596968E-2</c:v>
                </c:pt>
                <c:pt idx="20">
                  <c:v>-5.7495893831919269E-2</c:v>
                </c:pt>
                <c:pt idx="21">
                  <c:v>-5.8488567365596968E-2</c:v>
                </c:pt>
                <c:pt idx="22">
                  <c:v>-5.9981844992336796E-2</c:v>
                </c:pt>
                <c:pt idx="23">
                  <c:v>-5.8488567365596968E-2</c:v>
                </c:pt>
                <c:pt idx="24">
                  <c:v>-5.8985756294430272E-2</c:v>
                </c:pt>
                <c:pt idx="25">
                  <c:v>-6.0980223551333534E-2</c:v>
                </c:pt>
                <c:pt idx="26">
                  <c:v>-6.0480747381381476E-2</c:v>
                </c:pt>
                <c:pt idx="27">
                  <c:v>-6.1480274823508103E-2</c:v>
                </c:pt>
                <c:pt idx="28">
                  <c:v>-5.8488567365596968E-2</c:v>
                </c:pt>
                <c:pt idx="29">
                  <c:v>-5.5024091587952087E-2</c:v>
                </c:pt>
                <c:pt idx="30">
                  <c:v>-5.551732784983137E-2</c:v>
                </c:pt>
                <c:pt idx="31">
                  <c:v>-5.6011124926228104E-2</c:v>
                </c:pt>
                <c:pt idx="32">
                  <c:v>-5.7000406633959479E-2</c:v>
                </c:pt>
                <c:pt idx="33">
                  <c:v>-6.0980223551333534E-2</c:v>
                </c:pt>
                <c:pt idx="34">
                  <c:v>-6.3989204284790407E-2</c:v>
                </c:pt>
                <c:pt idx="35">
                  <c:v>-6.198090252378971E-2</c:v>
                </c:pt>
                <c:pt idx="36">
                  <c:v>-5.4531414868180264E-2</c:v>
                </c:pt>
                <c:pt idx="37">
                  <c:v>-6.0980223551333534E-2</c:v>
                </c:pt>
                <c:pt idx="38">
                  <c:v>-5.7991946977686754E-2</c:v>
                </c:pt>
                <c:pt idx="39">
                  <c:v>-6.0980223551333534E-2</c:v>
                </c:pt>
                <c:pt idx="40">
                  <c:v>-6.4492734175287211E-2</c:v>
                </c:pt>
                <c:pt idx="41">
                  <c:v>-6.2482107982653363E-2</c:v>
                </c:pt>
                <c:pt idx="42">
                  <c:v>-6.3486257521106718E-2</c:v>
                </c:pt>
                <c:pt idx="43">
                  <c:v>-6.3486257521106718E-2</c:v>
                </c:pt>
                <c:pt idx="44">
                  <c:v>-6.198090252378971E-2</c:v>
                </c:pt>
                <c:pt idx="45">
                  <c:v>-6.2983892535185784E-2</c:v>
                </c:pt>
                <c:pt idx="46">
                  <c:v>-5.7991946977686754E-2</c:v>
                </c:pt>
                <c:pt idx="47">
                  <c:v>-6.0480747381381476E-2</c:v>
                </c:pt>
                <c:pt idx="48">
                  <c:v>-5.4531414868180264E-2</c:v>
                </c:pt>
                <c:pt idx="49">
                  <c:v>-5.7000406633959479E-2</c:v>
                </c:pt>
                <c:pt idx="50">
                  <c:v>-7.5720713938118356E-2</c:v>
                </c:pt>
                <c:pt idx="51">
                  <c:v>-7.0581074285707285E-2</c:v>
                </c:pt>
                <c:pt idx="52">
                  <c:v>-7.1604147743286189E-2</c:v>
                </c:pt>
                <c:pt idx="53">
                  <c:v>-6.8033885271827368E-2</c:v>
                </c:pt>
                <c:pt idx="54">
                  <c:v>-6.3989204284790407E-2</c:v>
                </c:pt>
                <c:pt idx="55">
                  <c:v>-5.9483515067432782E-2</c:v>
                </c:pt>
                <c:pt idx="56">
                  <c:v>-6.0480747381381476E-2</c:v>
                </c:pt>
                <c:pt idx="57">
                  <c:v>-5.7495893831919269E-2</c:v>
                </c:pt>
                <c:pt idx="58">
                  <c:v>-5.403929642243141E-2</c:v>
                </c:pt>
                <c:pt idx="59">
                  <c:v>-5.3547734986926908E-2</c:v>
                </c:pt>
                <c:pt idx="60">
                  <c:v>-4.7691990337874794E-2</c:v>
                </c:pt>
                <c:pt idx="61">
                  <c:v>-5.1098239029786302E-2</c:v>
                </c:pt>
                <c:pt idx="62">
                  <c:v>-5.2566278112949241E-2</c:v>
                </c:pt>
                <c:pt idx="63">
                  <c:v>-4.4312249686494193E-2</c:v>
                </c:pt>
                <c:pt idx="64">
                  <c:v>-3.8578905933551705E-2</c:v>
                </c:pt>
                <c:pt idx="65">
                  <c:v>-3.4328028779893278E-2</c:v>
                </c:pt>
                <c:pt idx="66">
                  <c:v>-3.1050319018657353E-2</c:v>
                </c:pt>
                <c:pt idx="67">
                  <c:v>-3.1984286006358213E-2</c:v>
                </c:pt>
                <c:pt idx="68">
                  <c:v>-3.1517051446064863E-2</c:v>
                </c:pt>
                <c:pt idx="69">
                  <c:v>-3.1517051446064863E-2</c:v>
                </c:pt>
                <c:pt idx="70">
                  <c:v>-3.2920265855502902E-2</c:v>
                </c:pt>
                <c:pt idx="71">
                  <c:v>-2.8724151261894745E-2</c:v>
                </c:pt>
                <c:pt idx="72">
                  <c:v>-2.4568191490737076E-2</c:v>
                </c:pt>
                <c:pt idx="73">
                  <c:v>-1.9996628416253676E-2</c:v>
                </c:pt>
                <c:pt idx="74">
                  <c:v>-1.9088062223156451E-2</c:v>
                </c:pt>
                <c:pt idx="75">
                  <c:v>-1.8634490921455603E-2</c:v>
                </c:pt>
                <c:pt idx="76">
                  <c:v>-1.7728766960431602E-2</c:v>
                </c:pt>
                <c:pt idx="77">
                  <c:v>-1.7276612331454656E-2</c:v>
                </c:pt>
                <c:pt idx="78">
                  <c:v>-1.7276612331454656E-2</c:v>
                </c:pt>
                <c:pt idx="79">
                  <c:v>-1.7728766960431602E-2</c:v>
                </c:pt>
                <c:pt idx="80">
                  <c:v>-1.8634490921455603E-2</c:v>
                </c:pt>
                <c:pt idx="81">
                  <c:v>-2.0451625295904902E-2</c:v>
                </c:pt>
                <c:pt idx="82">
                  <c:v>-2.3650020996726601E-2</c:v>
                </c:pt>
                <c:pt idx="83">
                  <c:v>-2.8260409112221711E-2</c:v>
                </c:pt>
                <c:pt idx="84">
                  <c:v>-3.1050319018657353E-2</c:v>
                </c:pt>
                <c:pt idx="85">
                  <c:v>-3.1517051446064863E-2</c:v>
                </c:pt>
                <c:pt idx="86">
                  <c:v>-3.1517051446064863E-2</c:v>
                </c:pt>
                <c:pt idx="87">
                  <c:v>-3.0584087646018613E-2</c:v>
                </c:pt>
                <c:pt idx="88">
                  <c:v>-3.0118356253500032E-2</c:v>
                </c:pt>
                <c:pt idx="89">
                  <c:v>-3.1517051446064863E-2</c:v>
                </c:pt>
                <c:pt idx="90">
                  <c:v>-3.2452023781137915E-2</c:v>
                </c:pt>
                <c:pt idx="91">
                  <c:v>-3.3389013318065645E-2</c:v>
                </c:pt>
                <c:pt idx="92">
                  <c:v>-3.2920265855502902E-2</c:v>
                </c:pt>
                <c:pt idx="93">
                  <c:v>-2.8260409112221711E-2</c:v>
                </c:pt>
                <c:pt idx="94">
                  <c:v>-2.2276394711152253E-2</c:v>
                </c:pt>
                <c:pt idx="95">
                  <c:v>-1.7728766960431602E-2</c:v>
                </c:pt>
                <c:pt idx="96">
                  <c:v>-1.4124642691606345E-2</c:v>
                </c:pt>
                <c:pt idx="97">
                  <c:v>-1.1887159731648099E-2</c:v>
                </c:pt>
                <c:pt idx="98">
                  <c:v>-1.2780770091995148E-2</c:v>
                </c:pt>
                <c:pt idx="99">
                  <c:v>-1.2780770091995148E-2</c:v>
                </c:pt>
                <c:pt idx="100">
                  <c:v>-1.3676222949234686E-2</c:v>
                </c:pt>
                <c:pt idx="101">
                  <c:v>-1.4124642691606345E-2</c:v>
                </c:pt>
                <c:pt idx="102">
                  <c:v>-1.1887159731648099E-2</c:v>
                </c:pt>
                <c:pt idx="103">
                  <c:v>-9.2173081968621833E-3</c:v>
                </c:pt>
                <c:pt idx="104">
                  <c:v>-6.1230850587887945E-3</c:v>
                </c:pt>
                <c:pt idx="105">
                  <c:v>-3.4883278458213473E-3</c:v>
                </c:pt>
                <c:pt idx="106">
                  <c:v>-3.0507515046188267E-3</c:v>
                </c:pt>
                <c:pt idx="107">
                  <c:v>-2.6136156026866902E-3</c:v>
                </c:pt>
                <c:pt idx="108">
                  <c:v>0</c:v>
                </c:pt>
                <c:pt idx="109">
                  <c:v>8.6772153122691327E-4</c:v>
                </c:pt>
                <c:pt idx="110">
                  <c:v>3.0294705536179621E-3</c:v>
                </c:pt>
                <c:pt idx="111">
                  <c:v>4.7511555910010198E-3</c:v>
                </c:pt>
                <c:pt idx="112">
                  <c:v>6.4660422492316813E-3</c:v>
                </c:pt>
                <c:pt idx="113">
                  <c:v>7.7477780007399483E-3</c:v>
                </c:pt>
                <c:pt idx="114">
                  <c:v>9.8756337121601191E-3</c:v>
                </c:pt>
                <c:pt idx="115">
                  <c:v>9.8756337121601191E-3</c:v>
                </c:pt>
                <c:pt idx="116">
                  <c:v>9.8756337121601191E-3</c:v>
                </c:pt>
                <c:pt idx="117">
                  <c:v>7.7477780007399483E-3</c:v>
                </c:pt>
                <c:pt idx="118">
                  <c:v>4.3213737826425782E-3</c:v>
                </c:pt>
                <c:pt idx="119">
                  <c:v>2.1660617565076304E-3</c:v>
                </c:pt>
                <c:pt idx="120">
                  <c:v>2.1660617565076304E-3</c:v>
                </c:pt>
                <c:pt idx="121">
                  <c:v>4.3213737826425782E-3</c:v>
                </c:pt>
                <c:pt idx="122">
                  <c:v>8.6001717619175692E-3</c:v>
                </c:pt>
                <c:pt idx="123">
                  <c:v>9.4508957986939347E-3</c:v>
                </c:pt>
                <c:pt idx="124">
                  <c:v>7.7477780007399483E-3</c:v>
                </c:pt>
                <c:pt idx="125">
                  <c:v>5.1805125037803143E-3</c:v>
                </c:pt>
                <c:pt idx="126">
                  <c:v>3.4605321095064891E-3</c:v>
                </c:pt>
                <c:pt idx="127">
                  <c:v>4.3213737826425782E-3</c:v>
                </c:pt>
                <c:pt idx="128">
                  <c:v>9.025742086910208E-3</c:v>
                </c:pt>
                <c:pt idx="129">
                  <c:v>1.2837224705172217E-2</c:v>
                </c:pt>
                <c:pt idx="130">
                  <c:v>1.4940349792936524E-2</c:v>
                </c:pt>
                <c:pt idx="131">
                  <c:v>1.4100321519620545E-2</c:v>
                </c:pt>
                <c:pt idx="132">
                  <c:v>1.1993114659256938E-2</c:v>
                </c:pt>
                <c:pt idx="133">
                  <c:v>1.1570443597278161E-2</c:v>
                </c:pt>
                <c:pt idx="134">
                  <c:v>1.2415374762432893E-2</c:v>
                </c:pt>
                <c:pt idx="135">
                  <c:v>1.4100321519620545E-2</c:v>
                </c:pt>
                <c:pt idx="136">
                  <c:v>1.4940349792936524E-2</c:v>
                </c:pt>
                <c:pt idx="137">
                  <c:v>1.3258665283516512E-2</c:v>
                </c:pt>
                <c:pt idx="138">
                  <c:v>1.4940349792936524E-2</c:v>
                </c:pt>
                <c:pt idx="139">
                  <c:v>1.5359755409214231E-2</c:v>
                </c:pt>
                <c:pt idx="140">
                  <c:v>1.6615547557177382E-2</c:v>
                </c:pt>
                <c:pt idx="141">
                  <c:v>1.6615547557177382E-2</c:v>
                </c:pt>
                <c:pt idx="142">
                  <c:v>1.5778756389040929E-2</c:v>
                </c:pt>
                <c:pt idx="143">
                  <c:v>1.3679697291192561E-2</c:v>
                </c:pt>
                <c:pt idx="144">
                  <c:v>1.1147360775797479E-2</c:v>
                </c:pt>
                <c:pt idx="145">
                  <c:v>9.8756337121601191E-3</c:v>
                </c:pt>
                <c:pt idx="146">
                  <c:v>9.025742086910208E-3</c:v>
                </c:pt>
                <c:pt idx="147">
                  <c:v>9.025742086910208E-3</c:v>
                </c:pt>
                <c:pt idx="148">
                  <c:v>9.4508957986939347E-3</c:v>
                </c:pt>
                <c:pt idx="149">
                  <c:v>6.0379549973171767E-3</c:v>
                </c:pt>
                <c:pt idx="150">
                  <c:v>1.7337128090005314E-3</c:v>
                </c:pt>
                <c:pt idx="151">
                  <c:v>-8.6945871262889137E-4</c:v>
                </c:pt>
                <c:pt idx="152">
                  <c:v>-2.176919254274547E-3</c:v>
                </c:pt>
                <c:pt idx="153">
                  <c:v>1.7337128090005314E-3</c:v>
                </c:pt>
                <c:pt idx="154">
                  <c:v>7.7477780007399483E-3</c:v>
                </c:pt>
                <c:pt idx="155">
                  <c:v>1.4520538757923713E-2</c:v>
                </c:pt>
                <c:pt idx="156">
                  <c:v>2.201573981772028E-2</c:v>
                </c:pt>
                <c:pt idx="157">
                  <c:v>2.8164419424469872E-2</c:v>
                </c:pt>
                <c:pt idx="158">
                  <c:v>3.1408464251624121E-2</c:v>
                </c:pt>
                <c:pt idx="159">
                  <c:v>3.3021444682910656E-2</c:v>
                </c:pt>
                <c:pt idx="160">
                  <c:v>3.3021444682910656E-2</c:v>
                </c:pt>
                <c:pt idx="161">
                  <c:v>3.1004281363536827E-2</c:v>
                </c:pt>
                <c:pt idx="162">
                  <c:v>2.8571252692537637E-2</c:v>
                </c:pt>
                <c:pt idx="163">
                  <c:v>2.4895960107484977E-2</c:v>
                </c:pt>
                <c:pt idx="164">
                  <c:v>2.3663918197793475E-2</c:v>
                </c:pt>
                <c:pt idx="165">
                  <c:v>2.201573981772028E-2</c:v>
                </c:pt>
                <c:pt idx="166">
                  <c:v>1.8700498666243369E-2</c:v>
                </c:pt>
                <c:pt idx="167">
                  <c:v>1.7450729510536125E-2</c:v>
                </c:pt>
                <c:pt idx="168">
                  <c:v>1.6197353512439061E-2</c:v>
                </c:pt>
                <c:pt idx="169">
                  <c:v>1.5359755409214231E-2</c:v>
                </c:pt>
                <c:pt idx="170">
                  <c:v>1.7450729510536125E-2</c:v>
                </c:pt>
                <c:pt idx="171">
                  <c:v>1.9946681678842306E-2</c:v>
                </c:pt>
                <c:pt idx="172">
                  <c:v>2.201573981772028E-2</c:v>
                </c:pt>
                <c:pt idx="173">
                  <c:v>2.4074987307426243E-2</c:v>
                </c:pt>
                <c:pt idx="174">
                  <c:v>2.3663918197793475E-2</c:v>
                </c:pt>
                <c:pt idx="175">
                  <c:v>2.2840610876527823E-2</c:v>
                </c:pt>
                <c:pt idx="176">
                  <c:v>2.2840610876527823E-2</c:v>
                </c:pt>
                <c:pt idx="177">
                  <c:v>2.2840610876527823E-2</c:v>
                </c:pt>
                <c:pt idx="178">
                  <c:v>2.4485667699166973E-2</c:v>
                </c:pt>
                <c:pt idx="179">
                  <c:v>2.6533264523296733E-2</c:v>
                </c:pt>
                <c:pt idx="180">
                  <c:v>2.7349607774756507E-2</c:v>
                </c:pt>
                <c:pt idx="181">
                  <c:v>2.6124516745450282E-2</c:v>
                </c:pt>
                <c:pt idx="182">
                  <c:v>2.5305865264770262E-2</c:v>
                </c:pt>
                <c:pt idx="183">
                  <c:v>2.5305865264770262E-2</c:v>
                </c:pt>
                <c:pt idx="184">
                  <c:v>2.3252459633711444E-2</c:v>
                </c:pt>
                <c:pt idx="185">
                  <c:v>2.1189299069938092E-2</c:v>
                </c:pt>
                <c:pt idx="186">
                  <c:v>1.953168453125545E-2</c:v>
                </c:pt>
                <c:pt idx="187">
                  <c:v>1.6197353512439061E-2</c:v>
                </c:pt>
                <c:pt idx="188">
                  <c:v>1.5778756389040929E-2</c:v>
                </c:pt>
                <c:pt idx="189">
                  <c:v>1.703333929878037E-2</c:v>
                </c:pt>
                <c:pt idx="190">
                  <c:v>1.8284308426530838E-2</c:v>
                </c:pt>
                <c:pt idx="191">
                  <c:v>2.2428371185486493E-2</c:v>
                </c:pt>
                <c:pt idx="192">
                  <c:v>2.6533264523296733E-2</c:v>
                </c:pt>
                <c:pt idx="193">
                  <c:v>2.8164419424469872E-2</c:v>
                </c:pt>
                <c:pt idx="194">
                  <c:v>3.0599721965951066E-2</c:v>
                </c:pt>
                <c:pt idx="195">
                  <c:v>3.4628456625320346E-2</c:v>
                </c:pt>
                <c:pt idx="196">
                  <c:v>3.7027879755774942E-2</c:v>
                </c:pt>
                <c:pt idx="197">
                  <c:v>4.218159451576628E-2</c:v>
                </c:pt>
                <c:pt idx="198">
                  <c:v>4.6885190837710138E-2</c:v>
                </c:pt>
                <c:pt idx="199">
                  <c:v>5.1152522447381291E-2</c:v>
                </c:pt>
                <c:pt idx="200">
                  <c:v>5.6523724079100369E-2</c:v>
                </c:pt>
                <c:pt idx="201">
                  <c:v>5.9184617631371138E-2</c:v>
                </c:pt>
                <c:pt idx="202">
                  <c:v>6.069784035361165E-2</c:v>
                </c:pt>
                <c:pt idx="203">
                  <c:v>6.4083435963596003E-2</c:v>
                </c:pt>
                <c:pt idx="204">
                  <c:v>6.5579714728448424E-2</c:v>
                </c:pt>
                <c:pt idx="205">
                  <c:v>6.8185861746161619E-2</c:v>
                </c:pt>
                <c:pt idx="206">
                  <c:v>7.1513805095089159E-2</c:v>
                </c:pt>
                <c:pt idx="207">
                  <c:v>7.3351702386900947E-2</c:v>
                </c:pt>
                <c:pt idx="208">
                  <c:v>7.5911761482777521E-2</c:v>
                </c:pt>
                <c:pt idx="209">
                  <c:v>8.0626486921805726E-2</c:v>
                </c:pt>
                <c:pt idx="210">
                  <c:v>8.4218686739238768E-2</c:v>
                </c:pt>
                <c:pt idx="211">
                  <c:v>8.6003705618381956E-2</c:v>
                </c:pt>
                <c:pt idx="212">
                  <c:v>8.7071205906535415E-2</c:v>
                </c:pt>
                <c:pt idx="213">
                  <c:v>8.7426457036285488E-2</c:v>
                </c:pt>
                <c:pt idx="214">
                  <c:v>8.9198366805148865E-2</c:v>
                </c:pt>
                <c:pt idx="215">
                  <c:v>9.2018470752797024E-2</c:v>
                </c:pt>
                <c:pt idx="216">
                  <c:v>9.2369699629120686E-2</c:v>
                </c:pt>
                <c:pt idx="217">
                  <c:v>9.4820380354799894E-2</c:v>
                </c:pt>
                <c:pt idx="218">
                  <c:v>9.6562438374135556E-2</c:v>
                </c:pt>
                <c:pt idx="219">
                  <c:v>9.7257309693419919E-2</c:v>
                </c:pt>
                <c:pt idx="220">
                  <c:v>9.7951070994149958E-2</c:v>
                </c:pt>
                <c:pt idx="221">
                  <c:v>9.2369699629120686E-2</c:v>
                </c:pt>
                <c:pt idx="222">
                  <c:v>9.7604328874410881E-2</c:v>
                </c:pt>
                <c:pt idx="223">
                  <c:v>9.8989639401177318E-2</c:v>
                </c:pt>
                <c:pt idx="224">
                  <c:v>0.10174707394636621</c:v>
                </c:pt>
                <c:pt idx="225">
                  <c:v>0.10448711131239508</c:v>
                </c:pt>
                <c:pt idx="226">
                  <c:v>0.1112625136590653</c:v>
                </c:pt>
                <c:pt idx="227">
                  <c:v>0.11260500153457455</c:v>
                </c:pt>
                <c:pt idx="228">
                  <c:v>0.11461098423217315</c:v>
                </c:pt>
                <c:pt idx="229">
                  <c:v>0.11693964655075578</c:v>
                </c:pt>
                <c:pt idx="230">
                  <c:v>0.11760269169008426</c:v>
                </c:pt>
                <c:pt idx="231">
                  <c:v>0.11925588927793671</c:v>
                </c:pt>
                <c:pt idx="232">
                  <c:v>0.1258064581395269</c:v>
                </c:pt>
                <c:pt idx="233">
                  <c:v>0.13193929521042452</c:v>
                </c:pt>
                <c:pt idx="234">
                  <c:v>0.1401936785786313</c:v>
                </c:pt>
                <c:pt idx="235">
                  <c:v>0.14270224573761559</c:v>
                </c:pt>
                <c:pt idx="236">
                  <c:v>0.1464381352857746</c:v>
                </c:pt>
                <c:pt idx="237">
                  <c:v>0.15198239545747402</c:v>
                </c:pt>
                <c:pt idx="238">
                  <c:v>0.15350998930083753</c:v>
                </c:pt>
                <c:pt idx="239">
                  <c:v>0.15806079393660522</c:v>
                </c:pt>
                <c:pt idx="240">
                  <c:v>0.16256440652301901</c:v>
                </c:pt>
                <c:pt idx="241">
                  <c:v>0.16554107672237306</c:v>
                </c:pt>
                <c:pt idx="242">
                  <c:v>0.17114115102838207</c:v>
                </c:pt>
                <c:pt idx="243">
                  <c:v>0.17782497186468177</c:v>
                </c:pt>
                <c:pt idx="244">
                  <c:v>0.18098558078673047</c:v>
                </c:pt>
                <c:pt idx="245">
                  <c:v>0.18639121569549319</c:v>
                </c:pt>
                <c:pt idx="246">
                  <c:v>0.19145101446489549</c:v>
                </c:pt>
                <c:pt idx="247">
                  <c:v>0.19672872262328683</c:v>
                </c:pt>
                <c:pt idx="248">
                  <c:v>0.20411998265592479</c:v>
                </c:pt>
                <c:pt idx="249">
                  <c:v>0.21031851982623187</c:v>
                </c:pt>
                <c:pt idx="250">
                  <c:v>0.21563756343506174</c:v>
                </c:pt>
                <c:pt idx="251">
                  <c:v>0.22271647114758325</c:v>
                </c:pt>
                <c:pt idx="252">
                  <c:v>0.22762964957100867</c:v>
                </c:pt>
                <c:pt idx="253">
                  <c:v>0.23299611039215382</c:v>
                </c:pt>
                <c:pt idx="254">
                  <c:v>0.2395497208404731</c:v>
                </c:pt>
                <c:pt idx="255">
                  <c:v>0.24402958903002173</c:v>
                </c:pt>
                <c:pt idx="256">
                  <c:v>0.24870873560091777</c:v>
                </c:pt>
                <c:pt idx="257">
                  <c:v>0.25358028956218281</c:v>
                </c:pt>
                <c:pt idx="258">
                  <c:v>0.25647720624167669</c:v>
                </c:pt>
                <c:pt idx="259">
                  <c:v>0.26054837263697944</c:v>
                </c:pt>
                <c:pt idx="260">
                  <c:v>0.26505378850401468</c:v>
                </c:pt>
                <c:pt idx="261">
                  <c:v>0.27021285489624264</c:v>
                </c:pt>
                <c:pt idx="262">
                  <c:v>0.27669152884503972</c:v>
                </c:pt>
                <c:pt idx="263">
                  <c:v>0.28307497473547155</c:v>
                </c:pt>
                <c:pt idx="264">
                  <c:v>0.28891960566172653</c:v>
                </c:pt>
                <c:pt idx="265">
                  <c:v>0.29600666931367231</c:v>
                </c:pt>
                <c:pt idx="266">
                  <c:v>0.30233092868439926</c:v>
                </c:pt>
                <c:pt idx="267">
                  <c:v>0.30920417967040753</c:v>
                </c:pt>
                <c:pt idx="268">
                  <c:v>0.31701810104811157</c:v>
                </c:pt>
                <c:pt idx="269">
                  <c:v>0.32304573548170146</c:v>
                </c:pt>
                <c:pt idx="270">
                  <c:v>0.33000770087275921</c:v>
                </c:pt>
                <c:pt idx="271">
                  <c:v>0.33725953975027573</c:v>
                </c:pt>
                <c:pt idx="272">
                  <c:v>0.34458874257871386</c:v>
                </c:pt>
                <c:pt idx="273">
                  <c:v>0.35333909531130464</c:v>
                </c:pt>
                <c:pt idx="274">
                  <c:v>0.362670929725667</c:v>
                </c:pt>
                <c:pt idx="275">
                  <c:v>0.37180645850741589</c:v>
                </c:pt>
                <c:pt idx="276">
                  <c:v>0.38129562300382597</c:v>
                </c:pt>
                <c:pt idx="277">
                  <c:v>0.3905818785504353</c:v>
                </c:pt>
                <c:pt idx="278">
                  <c:v>0.39880773020326449</c:v>
                </c:pt>
                <c:pt idx="279">
                  <c:v>0.40739090447073156</c:v>
                </c:pt>
                <c:pt idx="280">
                  <c:v>0.41514035219587275</c:v>
                </c:pt>
                <c:pt idx="281">
                  <c:v>0.42308195829723105</c:v>
                </c:pt>
                <c:pt idx="282">
                  <c:v>0.43184604569872537</c:v>
                </c:pt>
                <c:pt idx="283">
                  <c:v>0.44106640663926322</c:v>
                </c:pt>
                <c:pt idx="284">
                  <c:v>0.45055700941832905</c:v>
                </c:pt>
                <c:pt idx="285">
                  <c:v>0.46089784275654788</c:v>
                </c:pt>
                <c:pt idx="286">
                  <c:v>0.47129171105893858</c:v>
                </c:pt>
                <c:pt idx="287">
                  <c:v>0.48129927333285571</c:v>
                </c:pt>
                <c:pt idx="288">
                  <c:v>0.49178177558416575</c:v>
                </c:pt>
                <c:pt idx="289">
                  <c:v>0.50256366910736339</c:v>
                </c:pt>
                <c:pt idx="290">
                  <c:v>0.51375015008182356</c:v>
                </c:pt>
                <c:pt idx="291">
                  <c:v>0.5247854493212224</c:v>
                </c:pt>
                <c:pt idx="292">
                  <c:v>0.53542071805617342</c:v>
                </c:pt>
                <c:pt idx="293">
                  <c:v>0.54641926683519171</c:v>
                </c:pt>
                <c:pt idx="294">
                  <c:v>0.55762748842682663</c:v>
                </c:pt>
                <c:pt idx="295">
                  <c:v>0.56843641441688531</c:v>
                </c:pt>
                <c:pt idx="296">
                  <c:v>0.57978359661681012</c:v>
                </c:pt>
                <c:pt idx="297">
                  <c:v>0.59139855128124874</c:v>
                </c:pt>
                <c:pt idx="298">
                  <c:v>0.60292771285918934</c:v>
                </c:pt>
                <c:pt idx="299">
                  <c:v>0.61489721603313463</c:v>
                </c:pt>
                <c:pt idx="300">
                  <c:v>0.6274682724597096</c:v>
                </c:pt>
                <c:pt idx="301">
                  <c:v>0.63988474191630429</c:v>
                </c:pt>
                <c:pt idx="302">
                  <c:v>0.65292288756794192</c:v>
                </c:pt>
                <c:pt idx="303">
                  <c:v>0.66604973848051585</c:v>
                </c:pt>
                <c:pt idx="304">
                  <c:v>0.67897337591976514</c:v>
                </c:pt>
                <c:pt idx="305">
                  <c:v>0.69205336503408077</c:v>
                </c:pt>
                <c:pt idx="306">
                  <c:v>0.70492229122340178</c:v>
                </c:pt>
                <c:pt idx="307">
                  <c:v>0.7181694053913068</c:v>
                </c:pt>
                <c:pt idx="308">
                  <c:v>0.73215241806521381</c:v>
                </c:pt>
                <c:pt idx="309">
                  <c:v>0.74647850993003106</c:v>
                </c:pt>
                <c:pt idx="310">
                  <c:v>0.76102525171137259</c:v>
                </c:pt>
                <c:pt idx="311">
                  <c:v>0.77553763478095694</c:v>
                </c:pt>
                <c:pt idx="312">
                  <c:v>0.78986263004638169</c:v>
                </c:pt>
                <c:pt idx="313">
                  <c:v>0.80420760508204148</c:v>
                </c:pt>
                <c:pt idx="314">
                  <c:v>0.81881950754753641</c:v>
                </c:pt>
                <c:pt idx="315">
                  <c:v>0.83308333417834302</c:v>
                </c:pt>
                <c:pt idx="316">
                  <c:v>0.84825071467704249</c:v>
                </c:pt>
                <c:pt idx="317">
                  <c:v>0.8636202202703156</c:v>
                </c:pt>
                <c:pt idx="318">
                  <c:v>0.87909587950007273</c:v>
                </c:pt>
                <c:pt idx="319">
                  <c:v>0.89492497735954346</c:v>
                </c:pt>
                <c:pt idx="320">
                  <c:v>0.91110431780403589</c:v>
                </c:pt>
                <c:pt idx="321">
                  <c:v>0.92711361193376052</c:v>
                </c:pt>
                <c:pt idx="322">
                  <c:v>0.94349451590610256</c:v>
                </c:pt>
                <c:pt idx="323">
                  <c:v>0.96009006790491946</c:v>
                </c:pt>
                <c:pt idx="324">
                  <c:v>0.9757533890362875</c:v>
                </c:pt>
                <c:pt idx="325">
                  <c:v>0.99242095605202418</c:v>
                </c:pt>
                <c:pt idx="326">
                  <c:v>1.0084724193027221</c:v>
                </c:pt>
                <c:pt idx="327">
                  <c:v>1.0250599685995789</c:v>
                </c:pt>
                <c:pt idx="328">
                  <c:v>1.0422998074136254</c:v>
                </c:pt>
                <c:pt idx="329">
                  <c:v>1.0590330049637804</c:v>
                </c:pt>
                <c:pt idx="330">
                  <c:v>1.0758388259746872</c:v>
                </c:pt>
                <c:pt idx="331">
                  <c:v>1.0924399113311414</c:v>
                </c:pt>
                <c:pt idx="332">
                  <c:v>1.1092071963200651</c:v>
                </c:pt>
                <c:pt idx="333">
                  <c:v>1.1261314072619844</c:v>
                </c:pt>
                <c:pt idx="334">
                  <c:v>1.1429210575156148</c:v>
                </c:pt>
                <c:pt idx="335">
                  <c:v>1.1597476105242728</c:v>
                </c:pt>
                <c:pt idx="336">
                  <c:v>1.1760623051250794</c:v>
                </c:pt>
                <c:pt idx="337">
                  <c:v>1.1920375027132475</c:v>
                </c:pt>
                <c:pt idx="338">
                  <c:v>1.2081187407382767</c:v>
                </c:pt>
                <c:pt idx="339">
                  <c:v>1.2239888825700918</c:v>
                </c:pt>
                <c:pt idx="340">
                  <c:v>1.2397998184470986</c:v>
                </c:pt>
                <c:pt idx="341">
                  <c:v>1.2553690042664414</c:v>
                </c:pt>
                <c:pt idx="342">
                  <c:v>1.2704692064531979</c:v>
                </c:pt>
                <c:pt idx="343">
                  <c:v>1.2847690133490197</c:v>
                </c:pt>
                <c:pt idx="344">
                  <c:v>1.2987875999442355</c:v>
                </c:pt>
                <c:pt idx="345">
                  <c:v>1.3126004392612594</c:v>
                </c:pt>
                <c:pt idx="346">
                  <c:v>1.3257618853192303</c:v>
                </c:pt>
                <c:pt idx="347">
                  <c:v>1.3386357524911936</c:v>
                </c:pt>
                <c:pt idx="348">
                  <c:v>1.3509647879430984</c:v>
                </c:pt>
                <c:pt idx="349">
                  <c:v>1.3628969678025444</c:v>
                </c:pt>
                <c:pt idx="350">
                  <c:v>1.374289987675311</c:v>
                </c:pt>
                <c:pt idx="351">
                  <c:v>1.3858206870718865</c:v>
                </c:pt>
                <c:pt idx="352">
                  <c:v>1.3974011493526108</c:v>
                </c:pt>
                <c:pt idx="353">
                  <c:v>1.4093074239519776</c:v>
                </c:pt>
                <c:pt idx="354">
                  <c:v>1.4216203771068325</c:v>
                </c:pt>
                <c:pt idx="355">
                  <c:v>1.4348881208673159</c:v>
                </c:pt>
                <c:pt idx="356">
                  <c:v>1.4495246803250288</c:v>
                </c:pt>
                <c:pt idx="357">
                  <c:v>1.4659773682858228</c:v>
                </c:pt>
                <c:pt idx="358">
                  <c:v>1.4844706757019304</c:v>
                </c:pt>
                <c:pt idx="359">
                  <c:v>1.505177120876829</c:v>
                </c:pt>
                <c:pt idx="360">
                  <c:v>1.5279648356765814</c:v>
                </c:pt>
                <c:pt idx="361">
                  <c:v>1.5523883283772226</c:v>
                </c:pt>
                <c:pt idx="362">
                  <c:v>1.5782379611606316</c:v>
                </c:pt>
                <c:pt idx="363">
                  <c:v>1.604798253272669</c:v>
                </c:pt>
                <c:pt idx="364">
                  <c:v>1.6316568051679201</c:v>
                </c:pt>
                <c:pt idx="365">
                  <c:v>1.6582785726002687</c:v>
                </c:pt>
                <c:pt idx="366">
                  <c:v>1.684261722928907</c:v>
                </c:pt>
                <c:pt idx="367">
                  <c:v>1.7090748239186435</c:v>
                </c:pt>
                <c:pt idx="368">
                  <c:v>1.732305283416715</c:v>
                </c:pt>
                <c:pt idx="369">
                  <c:v>1.75359837765208</c:v>
                </c:pt>
                <c:pt idx="370">
                  <c:v>1.7726077186853035</c:v>
                </c:pt>
                <c:pt idx="371">
                  <c:v>1.7890375044864733</c:v>
                </c:pt>
                <c:pt idx="372">
                  <c:v>1.8025890253764325</c:v>
                </c:pt>
                <c:pt idx="373">
                  <c:v>1.8131137540078985</c:v>
                </c:pt>
                <c:pt idx="374">
                  <c:v>1.8207202004520739</c:v>
                </c:pt>
                <c:pt idx="375">
                  <c:v>1.8255689116087155</c:v>
                </c:pt>
                <c:pt idx="376">
                  <c:v>1.827718119548295</c:v>
                </c:pt>
                <c:pt idx="377">
                  <c:v>1.8274597416474037</c:v>
                </c:pt>
                <c:pt idx="378">
                  <c:v>1.8249584639373839</c:v>
                </c:pt>
                <c:pt idx="379">
                  <c:v>1.8202737263819191</c:v>
                </c:pt>
                <c:pt idx="380">
                  <c:v>1.8136810448943812</c:v>
                </c:pt>
                <c:pt idx="381">
                  <c:v>1.8053717060118843</c:v>
                </c:pt>
                <c:pt idx="382">
                  <c:v>1.7952959329677161</c:v>
                </c:pt>
                <c:pt idx="383">
                  <c:v>1.7838464315021541</c:v>
                </c:pt>
                <c:pt idx="384">
                  <c:v>1.7711095675757589</c:v>
                </c:pt>
                <c:pt idx="385">
                  <c:v>1.7574112136493012</c:v>
                </c:pt>
                <c:pt idx="386">
                  <c:v>1.7431333175954375</c:v>
                </c:pt>
                <c:pt idx="387">
                  <c:v>1.7281183062327672</c:v>
                </c:pt>
                <c:pt idx="388">
                  <c:v>1.7127927595781132</c:v>
                </c:pt>
                <c:pt idx="389">
                  <c:v>1.6970548922725743</c:v>
                </c:pt>
                <c:pt idx="390">
                  <c:v>1.6811507499324214</c:v>
                </c:pt>
                <c:pt idx="391">
                  <c:v>1.6651680743265826</c:v>
                </c:pt>
                <c:pt idx="392">
                  <c:v>1.6489939108593452</c:v>
                </c:pt>
                <c:pt idx="393">
                  <c:v>1.6327710047017499</c:v>
                </c:pt>
                <c:pt idx="394">
                  <c:v>1.6165070214142001</c:v>
                </c:pt>
                <c:pt idx="395">
                  <c:v>1.600210306409328</c:v>
                </c:pt>
                <c:pt idx="396">
                  <c:v>1.5839352025367515</c:v>
                </c:pt>
                <c:pt idx="397">
                  <c:v>1.567884690783713</c:v>
                </c:pt>
                <c:pt idx="398">
                  <c:v>1.5517914436436695</c:v>
                </c:pt>
                <c:pt idx="399">
                  <c:v>1.5358508754713824</c:v>
                </c:pt>
                <c:pt idx="400">
                  <c:v>1.5201034406709844</c:v>
                </c:pt>
                <c:pt idx="401">
                  <c:v>1.5044980475266274</c:v>
                </c:pt>
                <c:pt idx="402">
                  <c:v>1.4890157829185111</c:v>
                </c:pt>
                <c:pt idx="403">
                  <c:v>1.4736912958655159</c:v>
                </c:pt>
                <c:pt idx="404">
                  <c:v>1.4584716523842314</c:v>
                </c:pt>
                <c:pt idx="405">
                  <c:v>1.4434507498835407</c:v>
                </c:pt>
                <c:pt idx="406">
                  <c:v>1.4286044854719557</c:v>
                </c:pt>
                <c:pt idx="407">
                  <c:v>1.4138862523296039</c:v>
                </c:pt>
                <c:pt idx="408">
                  <c:v>1.3993967921033121</c:v>
                </c:pt>
                <c:pt idx="409">
                  <c:v>1.3849444982162442</c:v>
                </c:pt>
                <c:pt idx="410">
                  <c:v>1.3708460382359764</c:v>
                </c:pt>
                <c:pt idx="411">
                  <c:v>1.3569432195801299</c:v>
                </c:pt>
                <c:pt idx="412">
                  <c:v>1.3431721787289375</c:v>
                </c:pt>
                <c:pt idx="413">
                  <c:v>1.3295402476566638</c:v>
                </c:pt>
                <c:pt idx="414">
                  <c:v>1.3160962096751305</c:v>
                </c:pt>
                <c:pt idx="415">
                  <c:v>1.3028718360676903</c:v>
                </c:pt>
                <c:pt idx="416">
                  <c:v>1.2897895556069106</c:v>
                </c:pt>
                <c:pt idx="417">
                  <c:v>1.2768522638442743</c:v>
                </c:pt>
                <c:pt idx="418">
                  <c:v>1.2641091563058084</c:v>
                </c:pt>
                <c:pt idx="419">
                  <c:v>1.251492214569579</c:v>
                </c:pt>
                <c:pt idx="420">
                  <c:v>1.23887373701787</c:v>
                </c:pt>
                <c:pt idx="421">
                  <c:v>1.2266514504548103</c:v>
                </c:pt>
                <c:pt idx="422">
                  <c:v>1.2148173658694585</c:v>
                </c:pt>
                <c:pt idx="423">
                  <c:v>1.2028968085295293</c:v>
                </c:pt>
                <c:pt idx="424">
                  <c:v>1.1911714557285584</c:v>
                </c:pt>
                <c:pt idx="425">
                  <c:v>1.1797240960600894</c:v>
                </c:pt>
                <c:pt idx="426">
                  <c:v>1.1682322295134209</c:v>
                </c:pt>
                <c:pt idx="427">
                  <c:v>1.1569729418962973</c:v>
                </c:pt>
                <c:pt idx="428">
                  <c:v>1.1458487565905437</c:v>
                </c:pt>
                <c:pt idx="429">
                  <c:v>1.1350053669438873</c:v>
                </c:pt>
                <c:pt idx="430">
                  <c:v>1.1242759320063376</c:v>
                </c:pt>
                <c:pt idx="431">
                  <c:v>1.1137762838370313</c:v>
                </c:pt>
                <c:pt idx="432">
                  <c:v>1.1032219924529241</c:v>
                </c:pt>
                <c:pt idx="433">
                  <c:v>1.0927557235970784</c:v>
                </c:pt>
                <c:pt idx="434">
                  <c:v>1.0825340528727136</c:v>
                </c:pt>
                <c:pt idx="435">
                  <c:v>1.0724337259683878</c:v>
                </c:pt>
                <c:pt idx="436">
                  <c:v>1.0625819842281632</c:v>
                </c:pt>
                <c:pt idx="437">
                  <c:v>1.0526939419249679</c:v>
                </c:pt>
                <c:pt idx="438">
                  <c:v>1.04296907339318</c:v>
                </c:pt>
                <c:pt idx="439">
                  <c:v>1.0335443760909477</c:v>
                </c:pt>
                <c:pt idx="440">
                  <c:v>1.0245677571960381</c:v>
                </c:pt>
                <c:pt idx="441">
                  <c:v>1.0161136663589085</c:v>
                </c:pt>
                <c:pt idx="442">
                  <c:v>1.0082594149912751</c:v>
                </c:pt>
                <c:pt idx="443">
                  <c:v>1.0003472966853635</c:v>
                </c:pt>
                <c:pt idx="444">
                  <c:v>0.99219992979558502</c:v>
                </c:pt>
                <c:pt idx="445">
                  <c:v>0.98421216676143386</c:v>
                </c:pt>
                <c:pt idx="446">
                  <c:v>0.97598294371254646</c:v>
                </c:pt>
                <c:pt idx="447">
                  <c:v>0.96787544554803318</c:v>
                </c:pt>
                <c:pt idx="448">
                  <c:v>0.96028046443664206</c:v>
                </c:pt>
                <c:pt idx="449">
                  <c:v>0.95264716975894315</c:v>
                </c:pt>
                <c:pt idx="450">
                  <c:v>0.94522231663534084</c:v>
                </c:pt>
                <c:pt idx="451">
                  <c:v>0.93786879656385935</c:v>
                </c:pt>
                <c:pt idx="452">
                  <c:v>0.9303376357377301</c:v>
                </c:pt>
                <c:pt idx="453">
                  <c:v>0.92272545799326</c:v>
                </c:pt>
                <c:pt idx="454">
                  <c:v>0.91529428302268634</c:v>
                </c:pt>
                <c:pt idx="455">
                  <c:v>0.90789483541628291</c:v>
                </c:pt>
                <c:pt idx="456">
                  <c:v>0.90107671572625481</c:v>
                </c:pt>
                <c:pt idx="457">
                  <c:v>0.89459294792295552</c:v>
                </c:pt>
                <c:pt idx="458">
                  <c:v>0.88812330729790845</c:v>
                </c:pt>
                <c:pt idx="459">
                  <c:v>0.88161287247834841</c:v>
                </c:pt>
                <c:pt idx="460">
                  <c:v>0.87494543608553188</c:v>
                </c:pt>
                <c:pt idx="461">
                  <c:v>0.86805636182304158</c:v>
                </c:pt>
                <c:pt idx="462">
                  <c:v>0.86153441085903781</c:v>
                </c:pt>
                <c:pt idx="463">
                  <c:v>0.85527680383009186</c:v>
                </c:pt>
                <c:pt idx="464">
                  <c:v>0.84917363309882665</c:v>
                </c:pt>
                <c:pt idx="465">
                  <c:v>0.84354421194563511</c:v>
                </c:pt>
                <c:pt idx="466">
                  <c:v>0.83815618475214781</c:v>
                </c:pt>
                <c:pt idx="467">
                  <c:v>0.83308333417834302</c:v>
                </c:pt>
                <c:pt idx="468">
                  <c:v>0.82827311205206977</c:v>
                </c:pt>
                <c:pt idx="469">
                  <c:v>0.82340901489254459</c:v>
                </c:pt>
                <c:pt idx="470">
                  <c:v>0.81829189079999598</c:v>
                </c:pt>
                <c:pt idx="471">
                  <c:v>0.81318053258601175</c:v>
                </c:pt>
                <c:pt idx="472">
                  <c:v>0.80807586809130694</c:v>
                </c:pt>
                <c:pt idx="473">
                  <c:v>0.80291048941903986</c:v>
                </c:pt>
                <c:pt idx="474">
                  <c:v>0.79823617636793576</c:v>
                </c:pt>
                <c:pt idx="475">
                  <c:v>0.79379038469081864</c:v>
                </c:pt>
                <c:pt idx="476">
                  <c:v>0.79007394842630474</c:v>
                </c:pt>
                <c:pt idx="477">
                  <c:v>0.78632543439006997</c:v>
                </c:pt>
                <c:pt idx="478">
                  <c:v>0.78153996860594166</c:v>
                </c:pt>
                <c:pt idx="479">
                  <c:v>0.77706415474242951</c:v>
                </c:pt>
                <c:pt idx="480">
                  <c:v>0.77268835468214148</c:v>
                </c:pt>
                <c:pt idx="481">
                  <c:v>0.76871208037766359</c:v>
                </c:pt>
                <c:pt idx="482">
                  <c:v>0.76551954309795256</c:v>
                </c:pt>
                <c:pt idx="483">
                  <c:v>0.76170236754141274</c:v>
                </c:pt>
                <c:pt idx="484">
                  <c:v>0.75732009654667232</c:v>
                </c:pt>
                <c:pt idx="485">
                  <c:v>0.75250940078884299</c:v>
                </c:pt>
                <c:pt idx="486">
                  <c:v>0.74725639744214434</c:v>
                </c:pt>
                <c:pt idx="487">
                  <c:v>0.7437448785924613</c:v>
                </c:pt>
                <c:pt idx="488">
                  <c:v>0.74091507648128252</c:v>
                </c:pt>
                <c:pt idx="489">
                  <c:v>0.73735169580371451</c:v>
                </c:pt>
                <c:pt idx="490">
                  <c:v>0.73375883558720267</c:v>
                </c:pt>
                <c:pt idx="491">
                  <c:v>0.73029766209714964</c:v>
                </c:pt>
                <c:pt idx="492">
                  <c:v>0.726808682524964</c:v>
                </c:pt>
                <c:pt idx="493">
                  <c:v>0.72337356701898448</c:v>
                </c:pt>
                <c:pt idx="494">
                  <c:v>0.72131588060589913</c:v>
                </c:pt>
                <c:pt idx="495">
                  <c:v>0.71783686748692566</c:v>
                </c:pt>
                <c:pt idx="496">
                  <c:v>0.71558555189319628</c:v>
                </c:pt>
                <c:pt idx="497">
                  <c:v>0.71248133780191869</c:v>
                </c:pt>
                <c:pt idx="498">
                  <c:v>0.70952435587634111</c:v>
                </c:pt>
                <c:pt idx="499">
                  <c:v>0.70663245087329474</c:v>
                </c:pt>
                <c:pt idx="500">
                  <c:v>0.70389295363254456</c:v>
                </c:pt>
                <c:pt idx="501">
                  <c:v>0.7012224842565572</c:v>
                </c:pt>
                <c:pt idx="502">
                  <c:v>0.69862242970209798</c:v>
                </c:pt>
                <c:pt idx="503">
                  <c:v>0.69565675993619025</c:v>
                </c:pt>
                <c:pt idx="504">
                  <c:v>0.69267069915636903</c:v>
                </c:pt>
                <c:pt idx="505">
                  <c:v>0.69001878078869527</c:v>
                </c:pt>
                <c:pt idx="506">
                  <c:v>0.68761812957176993</c:v>
                </c:pt>
                <c:pt idx="507">
                  <c:v>0.68511446904653939</c:v>
                </c:pt>
                <c:pt idx="508">
                  <c:v>0.68286679566232455</c:v>
                </c:pt>
                <c:pt idx="509">
                  <c:v>0.67979117098035446</c:v>
                </c:pt>
                <c:pt idx="510">
                  <c:v>0.67632773388132028</c:v>
                </c:pt>
                <c:pt idx="511">
                  <c:v>0.67255962776327571</c:v>
                </c:pt>
                <c:pt idx="512">
                  <c:v>0.66903780088515585</c:v>
                </c:pt>
                <c:pt idx="513">
                  <c:v>0.66529949949989708</c:v>
                </c:pt>
                <c:pt idx="514">
                  <c:v>0.66162340922923002</c:v>
                </c:pt>
                <c:pt idx="515">
                  <c:v>0.65791593682995519</c:v>
                </c:pt>
                <c:pt idx="516">
                  <c:v>0.65408023530657067</c:v>
                </c:pt>
                <c:pt idx="517">
                  <c:v>0.64982146322456524</c:v>
                </c:pt>
                <c:pt idx="518">
                  <c:v>0.64571693936960384</c:v>
                </c:pt>
                <c:pt idx="519">
                  <c:v>0.64068015327766514</c:v>
                </c:pt>
                <c:pt idx="520">
                  <c:v>0.63528263799821194</c:v>
                </c:pt>
                <c:pt idx="521">
                  <c:v>0.62981719601851582</c:v>
                </c:pt>
                <c:pt idx="522">
                  <c:v>0.62417892574802236</c:v>
                </c:pt>
                <c:pt idx="523">
                  <c:v>0.6182573448404014</c:v>
                </c:pt>
                <c:pt idx="524">
                  <c:v>0.61151088712665636</c:v>
                </c:pt>
                <c:pt idx="525">
                  <c:v>0.60455003257126128</c:v>
                </c:pt>
                <c:pt idx="526">
                  <c:v>0.59681693591559049</c:v>
                </c:pt>
                <c:pt idx="527">
                  <c:v>0.58950279626376378</c:v>
                </c:pt>
                <c:pt idx="528">
                  <c:v>0.58217703768840889</c:v>
                </c:pt>
                <c:pt idx="529">
                  <c:v>0.57437856441308244</c:v>
                </c:pt>
                <c:pt idx="530">
                  <c:v>0.56655533088305499</c:v>
                </c:pt>
                <c:pt idx="531">
                  <c:v>0.55750720190565795</c:v>
                </c:pt>
                <c:pt idx="532">
                  <c:v>0.54826654517074525</c:v>
                </c:pt>
                <c:pt idx="533">
                  <c:v>0.53857373380685569</c:v>
                </c:pt>
                <c:pt idx="534">
                  <c:v>0.52840243795361741</c:v>
                </c:pt>
                <c:pt idx="535">
                  <c:v>0.51798720302507817</c:v>
                </c:pt>
                <c:pt idx="536">
                  <c:v>0.50758603976301075</c:v>
                </c:pt>
                <c:pt idx="537">
                  <c:v>0.4972061807039545</c:v>
                </c:pt>
                <c:pt idx="538">
                  <c:v>0.48657215051835634</c:v>
                </c:pt>
                <c:pt idx="539">
                  <c:v>0.47538059314336117</c:v>
                </c:pt>
                <c:pt idx="540">
                  <c:v>0.46374372124705915</c:v>
                </c:pt>
                <c:pt idx="541">
                  <c:v>0.45147940512486179</c:v>
                </c:pt>
                <c:pt idx="542">
                  <c:v>0.4391747398434685</c:v>
                </c:pt>
                <c:pt idx="543">
                  <c:v>0.42716140292596555</c:v>
                </c:pt>
                <c:pt idx="544">
                  <c:v>0.41363499719855573</c:v>
                </c:pt>
                <c:pt idx="545">
                  <c:v>0.39967372148103808</c:v>
                </c:pt>
                <c:pt idx="546">
                  <c:v>0.38614210893081846</c:v>
                </c:pt>
                <c:pt idx="547">
                  <c:v>0.37217528611506401</c:v>
                </c:pt>
                <c:pt idx="548">
                  <c:v>0.35793484700045375</c:v>
                </c:pt>
                <c:pt idx="549">
                  <c:v>0.34458874257871386</c:v>
                </c:pt>
                <c:pt idx="550">
                  <c:v>0.33122478102073244</c:v>
                </c:pt>
                <c:pt idx="551">
                  <c:v>0.31848072517451731</c:v>
                </c:pt>
                <c:pt idx="552">
                  <c:v>0.30663944102426161</c:v>
                </c:pt>
                <c:pt idx="553">
                  <c:v>0.29314148345093083</c:v>
                </c:pt>
                <c:pt idx="554">
                  <c:v>0.28012289630230758</c:v>
                </c:pt>
                <c:pt idx="555">
                  <c:v>0.26787541931889758</c:v>
                </c:pt>
                <c:pt idx="556">
                  <c:v>0.25671774597748698</c:v>
                </c:pt>
                <c:pt idx="557">
                  <c:v>0.24723654950676405</c:v>
                </c:pt>
                <c:pt idx="558">
                  <c:v>0.23653726148869397</c:v>
                </c:pt>
                <c:pt idx="559">
                  <c:v>0.2242740142942577</c:v>
                </c:pt>
                <c:pt idx="560">
                  <c:v>0.21192108430850939</c:v>
                </c:pt>
                <c:pt idx="561">
                  <c:v>0.19975517725347472</c:v>
                </c:pt>
                <c:pt idx="562">
                  <c:v>0.18695633546541224</c:v>
                </c:pt>
                <c:pt idx="563">
                  <c:v>0.17753649992986212</c:v>
                </c:pt>
                <c:pt idx="564">
                  <c:v>0.16702179579025653</c:v>
                </c:pt>
                <c:pt idx="565">
                  <c:v>0.15654915133178129</c:v>
                </c:pt>
                <c:pt idx="566">
                  <c:v>0.1464381352857746</c:v>
                </c:pt>
                <c:pt idx="567">
                  <c:v>0.13353890837021754</c:v>
                </c:pt>
                <c:pt idx="568">
                  <c:v>0.12254352406875435</c:v>
                </c:pt>
                <c:pt idx="569">
                  <c:v>0.11360915107302785</c:v>
                </c:pt>
                <c:pt idx="570">
                  <c:v>0.10346162209470475</c:v>
                </c:pt>
                <c:pt idx="571">
                  <c:v>9.4820380354799894E-2</c:v>
                </c:pt>
                <c:pt idx="572">
                  <c:v>8.4218686739238768E-2</c:v>
                </c:pt>
                <c:pt idx="573">
                  <c:v>7.0776462843434695E-2</c:v>
                </c:pt>
                <c:pt idx="574">
                  <c:v>6.333335895174956E-2</c:v>
                </c:pt>
                <c:pt idx="575">
                  <c:v>5.3078443483419682E-2</c:v>
                </c:pt>
                <c:pt idx="576">
                  <c:v>4.1392685158225077E-2</c:v>
                </c:pt>
                <c:pt idx="577">
                  <c:v>3.4628456625320346E-2</c:v>
                </c:pt>
                <c:pt idx="578">
                  <c:v>2.5305865264770262E-2</c:v>
                </c:pt>
                <c:pt idx="579">
                  <c:v>1.7450729510536125E-2</c:v>
                </c:pt>
                <c:pt idx="580">
                  <c:v>1.1570443597278161E-2</c:v>
                </c:pt>
                <c:pt idx="581">
                  <c:v>4.7511555910010198E-3</c:v>
                </c:pt>
                <c:pt idx="582">
                  <c:v>-2.176919254274547E-3</c:v>
                </c:pt>
                <c:pt idx="583">
                  <c:v>-5.6828473303632727E-3</c:v>
                </c:pt>
                <c:pt idx="584">
                  <c:v>-8.7739243075051505E-3</c:v>
                </c:pt>
                <c:pt idx="585">
                  <c:v>-9.6611452123985687E-3</c:v>
                </c:pt>
                <c:pt idx="586">
                  <c:v>-9.2173081968621833E-3</c:v>
                </c:pt>
                <c:pt idx="587">
                  <c:v>-1.1441043121384482E-2</c:v>
                </c:pt>
                <c:pt idx="588">
                  <c:v>-1.0550182333308195E-2</c:v>
                </c:pt>
                <c:pt idx="589">
                  <c:v>-1.2780770091995148E-2</c:v>
                </c:pt>
                <c:pt idx="590">
                  <c:v>-1.6373712875465501E-2</c:v>
                </c:pt>
                <c:pt idx="591">
                  <c:v>-1.7728766960431602E-2</c:v>
                </c:pt>
                <c:pt idx="592">
                  <c:v>-2.1363051615525673E-2</c:v>
                </c:pt>
                <c:pt idx="593">
                  <c:v>-2.2276394711152253E-2</c:v>
                </c:pt>
                <c:pt idx="594">
                  <c:v>-1.9542107723899943E-2</c:v>
                </c:pt>
                <c:pt idx="595">
                  <c:v>-2.0451625295904902E-2</c:v>
                </c:pt>
                <c:pt idx="596">
                  <c:v>-2.0451625295904902E-2</c:v>
                </c:pt>
                <c:pt idx="597">
                  <c:v>-1.5922966097169242E-2</c:v>
                </c:pt>
                <c:pt idx="598">
                  <c:v>-1.7728766960431602E-2</c:v>
                </c:pt>
                <c:pt idx="599">
                  <c:v>-1.7276612331454656E-2</c:v>
                </c:pt>
                <c:pt idx="600">
                  <c:v>-1.5022873584506671E-2</c:v>
                </c:pt>
                <c:pt idx="601">
                  <c:v>-1.5472686656207449E-2</c:v>
                </c:pt>
                <c:pt idx="602">
                  <c:v>-1.1441043121384482E-2</c:v>
                </c:pt>
                <c:pt idx="603">
                  <c:v>-9.6611452123985687E-3</c:v>
                </c:pt>
                <c:pt idx="604">
                  <c:v>-9.6611452123985687E-3</c:v>
                </c:pt>
                <c:pt idx="605">
                  <c:v>-6.1230850587887945E-3</c:v>
                </c:pt>
                <c:pt idx="606">
                  <c:v>-2.6136156026866902E-3</c:v>
                </c:pt>
                <c:pt idx="607">
                  <c:v>0</c:v>
                </c:pt>
                <c:pt idx="608">
                  <c:v>3.8911662369104775E-3</c:v>
                </c:pt>
                <c:pt idx="609">
                  <c:v>6.4660422492316813E-3</c:v>
                </c:pt>
                <c:pt idx="610">
                  <c:v>8.1741840064263552E-3</c:v>
                </c:pt>
                <c:pt idx="611">
                  <c:v>9.8756337121601191E-3</c:v>
                </c:pt>
                <c:pt idx="612">
                  <c:v>1.0299956639811961E-2</c:v>
                </c:pt>
                <c:pt idx="613">
                  <c:v>1.1570443597278161E-2</c:v>
                </c:pt>
                <c:pt idx="614">
                  <c:v>1.4100321519620545E-2</c:v>
                </c:pt>
                <c:pt idx="615">
                  <c:v>1.4100321519620545E-2</c:v>
                </c:pt>
                <c:pt idx="616">
                  <c:v>1.4100321519620545E-2</c:v>
                </c:pt>
                <c:pt idx="617">
                  <c:v>1.4940349792936524E-2</c:v>
                </c:pt>
                <c:pt idx="618">
                  <c:v>1.3258665283516512E-2</c:v>
                </c:pt>
                <c:pt idx="619">
                  <c:v>1.3679697291192561E-2</c:v>
                </c:pt>
                <c:pt idx="620">
                  <c:v>1.4100321519620545E-2</c:v>
                </c:pt>
                <c:pt idx="621">
                  <c:v>1.2415374762432893E-2</c:v>
                </c:pt>
                <c:pt idx="622">
                  <c:v>1.1570443597278161E-2</c:v>
                </c:pt>
                <c:pt idx="623">
                  <c:v>1.0723865391773066E-2</c:v>
                </c:pt>
                <c:pt idx="624">
                  <c:v>1.0299956639811961E-2</c:v>
                </c:pt>
                <c:pt idx="625">
                  <c:v>1.1570443597278161E-2</c:v>
                </c:pt>
                <c:pt idx="626">
                  <c:v>1.0299956639811961E-2</c:v>
                </c:pt>
                <c:pt idx="627">
                  <c:v>7.7477780007399483E-3</c:v>
                </c:pt>
                <c:pt idx="628">
                  <c:v>6.4660422492316813E-3</c:v>
                </c:pt>
                <c:pt idx="629">
                  <c:v>1.7337128090005314E-3</c:v>
                </c:pt>
                <c:pt idx="630">
                  <c:v>-2.176919254274547E-3</c:v>
                </c:pt>
                <c:pt idx="631">
                  <c:v>-5.2430554123718831E-3</c:v>
                </c:pt>
                <c:pt idx="632">
                  <c:v>-7.4464821678643838E-3</c:v>
                </c:pt>
                <c:pt idx="633">
                  <c:v>-8.3309926200514969E-3</c:v>
                </c:pt>
                <c:pt idx="634">
                  <c:v>-7.8885122130503398E-3</c:v>
                </c:pt>
                <c:pt idx="635">
                  <c:v>-1.0105436281226938E-2</c:v>
                </c:pt>
                <c:pt idx="636">
                  <c:v>-1.0550182333308195E-2</c:v>
                </c:pt>
                <c:pt idx="637">
                  <c:v>-1.1441043121384482E-2</c:v>
                </c:pt>
                <c:pt idx="638">
                  <c:v>-1.3676222949234686E-2</c:v>
                </c:pt>
                <c:pt idx="639">
                  <c:v>-1.5472686656207449E-2</c:v>
                </c:pt>
                <c:pt idx="640">
                  <c:v>-1.8634490921455603E-2</c:v>
                </c:pt>
                <c:pt idx="641">
                  <c:v>-2.2276394711152253E-2</c:v>
                </c:pt>
                <c:pt idx="642">
                  <c:v>-2.2733787572707352E-2</c:v>
                </c:pt>
                <c:pt idx="643">
                  <c:v>-2.548830726267165E-2</c:v>
                </c:pt>
                <c:pt idx="644">
                  <c:v>-2.6410376572743116E-2</c:v>
                </c:pt>
                <c:pt idx="645">
                  <c:v>-2.7334407733889104E-2</c:v>
                </c:pt>
                <c:pt idx="646">
                  <c:v>-2.9653123769906618E-2</c:v>
                </c:pt>
                <c:pt idx="647">
                  <c:v>-3.1517051446064863E-2</c:v>
                </c:pt>
                <c:pt idx="648">
                  <c:v>-3.2920265855502902E-2</c:v>
                </c:pt>
                <c:pt idx="649">
                  <c:v>-3.4328028779893278E-2</c:v>
                </c:pt>
                <c:pt idx="650">
                  <c:v>-3.5740369803151061E-2</c:v>
                </c:pt>
                <c:pt idx="651">
                  <c:v>-3.4798298974087927E-2</c:v>
                </c:pt>
                <c:pt idx="652">
                  <c:v>-3.4798298974087927E-2</c:v>
                </c:pt>
                <c:pt idx="653">
                  <c:v>-3.4328028779893278E-2</c:v>
                </c:pt>
                <c:pt idx="654">
                  <c:v>-3.385826726096737E-2</c:v>
                </c:pt>
                <c:pt idx="655">
                  <c:v>-3.6212172654444715E-2</c:v>
                </c:pt>
                <c:pt idx="656">
                  <c:v>-3.8104526332149599E-2</c:v>
                </c:pt>
                <c:pt idx="657">
                  <c:v>-3.8578905933551705E-2</c:v>
                </c:pt>
                <c:pt idx="658">
                  <c:v>-4.0958607678906384E-2</c:v>
                </c:pt>
                <c:pt idx="659">
                  <c:v>-3.9053804266168564E-2</c:v>
                </c:pt>
                <c:pt idx="660">
                  <c:v>-3.4798298974087927E-2</c:v>
                </c:pt>
                <c:pt idx="661">
                  <c:v>-3.1050319018657353E-2</c:v>
                </c:pt>
                <c:pt idx="662">
                  <c:v>-2.7334407733889104E-2</c:v>
                </c:pt>
                <c:pt idx="663">
                  <c:v>-2.6410376572743116E-2</c:v>
                </c:pt>
                <c:pt idx="664">
                  <c:v>-2.6872146400301365E-2</c:v>
                </c:pt>
                <c:pt idx="665">
                  <c:v>-2.6410376572743116E-2</c:v>
                </c:pt>
                <c:pt idx="666">
                  <c:v>-2.4568191490737076E-2</c:v>
                </c:pt>
                <c:pt idx="667">
                  <c:v>-2.2276394711152253E-2</c:v>
                </c:pt>
                <c:pt idx="668">
                  <c:v>-1.8634490921455603E-2</c:v>
                </c:pt>
                <c:pt idx="669">
                  <c:v>-1.8634490921455603E-2</c:v>
                </c:pt>
                <c:pt idx="670">
                  <c:v>-1.7276612331454656E-2</c:v>
                </c:pt>
                <c:pt idx="671">
                  <c:v>-1.4573525916998339E-2</c:v>
                </c:pt>
                <c:pt idx="672">
                  <c:v>-1.322826573375516E-2</c:v>
                </c:pt>
                <c:pt idx="673">
                  <c:v>-1.1887159731648099E-2</c:v>
                </c:pt>
                <c:pt idx="674">
                  <c:v>-1.1441043121384482E-2</c:v>
                </c:pt>
                <c:pt idx="675">
                  <c:v>-1.1441043121384482E-2</c:v>
                </c:pt>
                <c:pt idx="676">
                  <c:v>-1.1441043121384482E-2</c:v>
                </c:pt>
                <c:pt idx="677">
                  <c:v>-1.1887159731648099E-2</c:v>
                </c:pt>
                <c:pt idx="678">
                  <c:v>-1.3676222949234686E-2</c:v>
                </c:pt>
                <c:pt idx="679">
                  <c:v>-1.2780770091995148E-2</c:v>
                </c:pt>
                <c:pt idx="680">
                  <c:v>-1.5922966097169242E-2</c:v>
                </c:pt>
                <c:pt idx="681">
                  <c:v>-1.8181392829336417E-2</c:v>
                </c:pt>
                <c:pt idx="682">
                  <c:v>-1.7728766960431602E-2</c:v>
                </c:pt>
                <c:pt idx="683">
                  <c:v>-1.6373712875465501E-2</c:v>
                </c:pt>
                <c:pt idx="684">
                  <c:v>-2.1363051615525673E-2</c:v>
                </c:pt>
                <c:pt idx="685">
                  <c:v>-2.0451625295904902E-2</c:v>
                </c:pt>
                <c:pt idx="686">
                  <c:v>-2.4108863598207259E-2</c:v>
                </c:pt>
                <c:pt idx="687">
                  <c:v>-2.6410376572743116E-2</c:v>
                </c:pt>
                <c:pt idx="688">
                  <c:v>-3.0118356253500032E-2</c:v>
                </c:pt>
                <c:pt idx="689">
                  <c:v>-3.4798298974087927E-2</c:v>
                </c:pt>
                <c:pt idx="690">
                  <c:v>-3.9053804266168564E-2</c:v>
                </c:pt>
                <c:pt idx="691">
                  <c:v>-3.7630664329978893E-2</c:v>
                </c:pt>
                <c:pt idx="692">
                  <c:v>-4.4312249686494193E-2</c:v>
                </c:pt>
                <c:pt idx="693">
                  <c:v>-4.8176964684088018E-2</c:v>
                </c:pt>
                <c:pt idx="694">
                  <c:v>-5.1098239029786302E-2</c:v>
                </c:pt>
                <c:pt idx="695">
                  <c:v>-5.1098239029786302E-2</c:v>
                </c:pt>
                <c:pt idx="696">
                  <c:v>-5.6011124926228104E-2</c:v>
                </c:pt>
                <c:pt idx="697">
                  <c:v>-6.6006836168757702E-2</c:v>
                </c:pt>
                <c:pt idx="698">
                  <c:v>-7.7274542006740027E-2</c:v>
                </c:pt>
                <c:pt idx="699">
                  <c:v>-8.5656842880559247E-2</c:v>
                </c:pt>
                <c:pt idx="700">
                  <c:v>-9.0443970758824668E-2</c:v>
                </c:pt>
                <c:pt idx="701">
                  <c:v>-9.2051478387727662E-2</c:v>
                </c:pt>
                <c:pt idx="702">
                  <c:v>-9.0979145788843946E-2</c:v>
                </c:pt>
                <c:pt idx="703">
                  <c:v>-9.2051478387727662E-2</c:v>
                </c:pt>
                <c:pt idx="704">
                  <c:v>-8.8842391260023412E-2</c:v>
                </c:pt>
                <c:pt idx="705">
                  <c:v>-8.2494490447453356E-2</c:v>
                </c:pt>
                <c:pt idx="706">
                  <c:v>-7.779372256098363E-2</c:v>
                </c:pt>
                <c:pt idx="707">
                  <c:v>-7.5204004202087837E-2</c:v>
                </c:pt>
                <c:pt idx="708">
                  <c:v>-7.779372256098363E-2</c:v>
                </c:pt>
                <c:pt idx="709">
                  <c:v>-8.4072788302884227E-2</c:v>
                </c:pt>
                <c:pt idx="710">
                  <c:v>-8.5656842880559247E-2</c:v>
                </c:pt>
                <c:pt idx="711">
                  <c:v>-8.7246696328677029E-2</c:v>
                </c:pt>
                <c:pt idx="712">
                  <c:v>-8.4600164787730178E-2</c:v>
                </c:pt>
                <c:pt idx="713">
                  <c:v>-8.0398976215889026E-2</c:v>
                </c:pt>
                <c:pt idx="714">
                  <c:v>-7.6755981369723517E-2</c:v>
                </c:pt>
                <c:pt idx="715">
                  <c:v>-7.3657553374344958E-2</c:v>
                </c:pt>
                <c:pt idx="716">
                  <c:v>-7.3657553374344958E-2</c:v>
                </c:pt>
                <c:pt idx="717">
                  <c:v>-7.4687908500350508E-2</c:v>
                </c:pt>
                <c:pt idx="718">
                  <c:v>-7.3657553374344958E-2</c:v>
                </c:pt>
                <c:pt idx="719">
                  <c:v>-7.1604147743286189E-2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6BE0-4FE8-8B05-72F307CBDE6C}"/>
            </c:ext>
          </c:extLst>
        </c:ser>
        <c:ser>
          <c:idx val="1"/>
          <c:order val="1"/>
          <c:tx>
            <c:v>n1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8.4839676290463698E-2"/>
                  <c:y val="-0.124788203557888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'3000'!$K$382:$K$504</c:f>
              <c:numCache>
                <c:formatCode>General</c:formatCode>
                <c:ptCount val="123"/>
                <c:pt idx="0">
                  <c:v>1.7149162479935849</c:v>
                </c:pt>
                <c:pt idx="1">
                  <c:v>1.7266457202409118</c:v>
                </c:pt>
                <c:pt idx="2">
                  <c:v>1.7386220279179425</c:v>
                </c:pt>
                <c:pt idx="3">
                  <c:v>1.7508168426497546</c:v>
                </c:pt>
                <c:pt idx="4">
                  <c:v>1.7632033003707717</c:v>
                </c:pt>
                <c:pt idx="5">
                  <c:v>1.775756037844098</c:v>
                </c:pt>
                <c:pt idx="6">
                  <c:v>1.7884512070234555</c:v>
                </c:pt>
                <c:pt idx="7">
                  <c:v>1.8012664704896202</c:v>
                </c:pt>
                <c:pt idx="8">
                  <c:v>1.8141143561291255</c:v>
                </c:pt>
                <c:pt idx="9">
                  <c:v>1.8270460170047342</c:v>
                </c:pt>
                <c:pt idx="10">
                  <c:v>1.840043330603494</c:v>
                </c:pt>
                <c:pt idx="11">
                  <c:v>1.8530286147129897</c:v>
                </c:pt>
                <c:pt idx="12">
                  <c:v>1.8659918001262754</c:v>
                </c:pt>
                <c:pt idx="13">
                  <c:v>1.8789237339675673</c:v>
                </c:pt>
                <c:pt idx="14">
                  <c:v>1.8918718304455837</c:v>
                </c:pt>
                <c:pt idx="15">
                  <c:v>1.9047696259065952</c:v>
                </c:pt>
                <c:pt idx="16">
                  <c:v>1.9175580208254361</c:v>
                </c:pt>
                <c:pt idx="17">
                  <c:v>1.9302866472455196</c:v>
                </c:pt>
                <c:pt idx="18">
                  <c:v>1.9429500700770987</c:v>
                </c:pt>
                <c:pt idx="19">
                  <c:v>1.9554953291841271</c:v>
                </c:pt>
                <c:pt idx="20">
                  <c:v>1.9679689628786923</c:v>
                </c:pt>
                <c:pt idx="21">
                  <c:v>1.9803215860087564</c:v>
                </c:pt>
                <c:pt idx="22">
                  <c:v>1.9925535178321356</c:v>
                </c:pt>
                <c:pt idx="23">
                  <c:v>2.0047081965443363</c:v>
                </c:pt>
                <c:pt idx="24">
                  <c:v>2.0166991380649715</c:v>
                </c:pt>
                <c:pt idx="25">
                  <c:v>2.0285712526925375</c:v>
                </c:pt>
                <c:pt idx="26">
                  <c:v>2.0402857989324916</c:v>
                </c:pt>
                <c:pt idx="27">
                  <c:v>2.0518853788898719</c:v>
                </c:pt>
                <c:pt idx="28">
                  <c:v>2.0633333589517497</c:v>
                </c:pt>
                <c:pt idx="29">
                  <c:v>2.0746701889240069</c:v>
                </c:pt>
                <c:pt idx="30">
                  <c:v>2.085825533520743</c:v>
                </c:pt>
                <c:pt idx="31">
                  <c:v>2.0968752680596876</c:v>
                </c:pt>
                <c:pt idx="32">
                  <c:v>2.1077524987401626</c:v>
                </c:pt>
                <c:pt idx="33">
                  <c:v>2.1184961999117879</c:v>
                </c:pt>
                <c:pt idx="34">
                  <c:v>2.1290773242527368</c:v>
                </c:pt>
                <c:pt idx="35">
                  <c:v>2.1395327715979393</c:v>
                </c:pt>
                <c:pt idx="36">
                  <c:v>2.1498039382270222</c:v>
                </c:pt>
                <c:pt idx="37">
                  <c:v>2.1599580026785188</c:v>
                </c:pt>
                <c:pt idx="38">
                  <c:v>2.1699681739968923</c:v>
                </c:pt>
                <c:pt idx="39">
                  <c:v>2.1798389280231869</c:v>
                </c:pt>
                <c:pt idx="40">
                  <c:v>2.1895464567389267</c:v>
                </c:pt>
                <c:pt idx="41">
                  <c:v>2.199096656305616</c:v>
                </c:pt>
                <c:pt idx="42">
                  <c:v>2.2085219729314334</c:v>
                </c:pt>
                <c:pt idx="43">
                  <c:v>2.2177996799471171</c:v>
                </c:pt>
                <c:pt idx="44">
                  <c:v>2.2269348400126003</c:v>
                </c:pt>
                <c:pt idx="45">
                  <c:v>2.2359322539862951</c:v>
                </c:pt>
                <c:pt idx="46">
                  <c:v>2.2447717614952949</c:v>
                </c:pt>
                <c:pt idx="47">
                  <c:v>2.2534833920870145</c:v>
                </c:pt>
                <c:pt idx="48">
                  <c:v>2.2620474592614253</c:v>
                </c:pt>
                <c:pt idx="49">
                  <c:v>2.2704925036386179</c:v>
                </c:pt>
                <c:pt idx="50">
                  <c:v>2.2787993137555556</c:v>
                </c:pt>
                <c:pt idx="51">
                  <c:v>2.2869502157875488</c:v>
                </c:pt>
                <c:pt idx="52">
                  <c:v>2.2949949938591003</c:v>
                </c:pt>
                <c:pt idx="53">
                  <c:v>2.3028934583565053</c:v>
                </c:pt>
                <c:pt idx="54">
                  <c:v>2.3106720749301237</c:v>
                </c:pt>
                <c:pt idx="55">
                  <c:v>2.318313817223999</c:v>
                </c:pt>
                <c:pt idx="56">
                  <c:v>2.3258234190027447</c:v>
                </c:pt>
                <c:pt idx="57">
                  <c:v>2.3332053726253439</c:v>
                </c:pt>
                <c:pt idx="58">
                  <c:v>2.3404837746257177</c:v>
                </c:pt>
                <c:pt idx="59">
                  <c:v>2.3476226994672418</c:v>
                </c:pt>
                <c:pt idx="60">
                  <c:v>2.3546269768529489</c:v>
                </c:pt>
                <c:pt idx="61">
                  <c:v>2.3615389712692791</c:v>
                </c:pt>
                <c:pt idx="62">
                  <c:v>2.3683054838392832</c:v>
                </c:pt>
                <c:pt idx="63">
                  <c:v>2.3749681862992342</c:v>
                </c:pt>
                <c:pt idx="64">
                  <c:v>2.3815302158362703</c:v>
                </c:pt>
                <c:pt idx="65">
                  <c:v>2.3879590197123459</c:v>
                </c:pt>
                <c:pt idx="66">
                  <c:v>2.3942765267678214</c:v>
                </c:pt>
                <c:pt idx="67">
                  <c:v>2.4004861817912042</c:v>
                </c:pt>
                <c:pt idx="68">
                  <c:v>2.406591270897152</c:v>
                </c:pt>
                <c:pt idx="69">
                  <c:v>2.4125781354312723</c:v>
                </c:pt>
                <c:pt idx="70">
                  <c:v>2.4184504508295834</c:v>
                </c:pt>
                <c:pt idx="71">
                  <c:v>2.42422807069598</c:v>
                </c:pt>
                <c:pt idx="72">
                  <c:v>2.4298975586871476</c:v>
                </c:pt>
                <c:pt idx="73">
                  <c:v>2.4354780541713246</c:v>
                </c:pt>
                <c:pt idx="74">
                  <c:v>2.4409405515396636</c:v>
                </c:pt>
                <c:pt idx="75">
                  <c:v>2.4463041139519239</c:v>
                </c:pt>
                <c:pt idx="76">
                  <c:v>2.4515715370380673</c:v>
                </c:pt>
                <c:pt idx="77">
                  <c:v>2.4567303232232978</c:v>
                </c:pt>
                <c:pt idx="78">
                  <c:v>2.4618135536226196</c:v>
                </c:pt>
                <c:pt idx="79">
                  <c:v>2.4667935023435357</c:v>
                </c:pt>
                <c:pt idx="80">
                  <c:v>2.4716730185000912</c:v>
                </c:pt>
                <c:pt idx="81">
                  <c:v>2.4764548254543031</c:v>
                </c:pt>
                <c:pt idx="82">
                  <c:v>2.4811558708280352</c:v>
                </c:pt>
                <c:pt idx="83">
                  <c:v>2.4857640022849474</c:v>
                </c:pt>
                <c:pt idx="84">
                  <c:v>2.4902816204417575</c:v>
                </c:pt>
                <c:pt idx="85">
                  <c:v>2.4947110252052629</c:v>
                </c:pt>
                <c:pt idx="86">
                  <c:v>2.4990544211971009</c:v>
                </c:pt>
                <c:pt idx="87">
                  <c:v>2.5033139228158845</c:v>
                </c:pt>
                <c:pt idx="88">
                  <c:v>2.507491558965369</c:v>
                </c:pt>
                <c:pt idx="89">
                  <c:v>2.511575905309916</c:v>
                </c:pt>
                <c:pt idx="90">
                  <c:v>2.5155957002684515</c:v>
                </c:pt>
                <c:pt idx="91">
                  <c:v>2.5195129832576257</c:v>
                </c:pt>
                <c:pt idx="92">
                  <c:v>2.5233692209782803</c:v>
                </c:pt>
                <c:pt idx="93">
                  <c:v>2.5271270138391762</c:v>
                </c:pt>
                <c:pt idx="94">
                  <c:v>2.5308269862489765</c:v>
                </c:pt>
                <c:pt idx="95">
                  <c:v>2.5344322734758764</c:v>
                </c:pt>
                <c:pt idx="96">
                  <c:v>2.5379701277584696</c:v>
                </c:pt>
                <c:pt idx="97">
                  <c:v>2.5414419452545256</c:v>
                </c:pt>
                <c:pt idx="98">
                  <c:v>2.5448242987597278</c:v>
                </c:pt>
                <c:pt idx="99">
                  <c:v>2.5481436374348454</c:v>
                </c:pt>
                <c:pt idx="100">
                  <c:v>2.5513889972730204</c:v>
                </c:pt>
                <c:pt idx="101">
                  <c:v>2.5545618391909861</c:v>
                </c:pt>
                <c:pt idx="102">
                  <c:v>2.5576635678875652</c:v>
                </c:pt>
                <c:pt idx="103">
                  <c:v>2.5606955343936537</c:v>
                </c:pt>
                <c:pt idx="104">
                  <c:v>2.5636708994192432</c:v>
                </c:pt>
                <c:pt idx="105">
                  <c:v>2.5665671129934964</c:v>
                </c:pt>
                <c:pt idx="106">
                  <c:v>2.5693973210854648</c:v>
                </c:pt>
                <c:pt idx="107">
                  <c:v>2.5721626826463373</c:v>
                </c:pt>
                <c:pt idx="108">
                  <c:v>2.5748643136645399</c:v>
                </c:pt>
                <c:pt idx="109">
                  <c:v>2.5775032889572613</c:v>
                </c:pt>
                <c:pt idx="110">
                  <c:v>2.5800806438630075</c:v>
                </c:pt>
                <c:pt idx="111">
                  <c:v>2.5825973758414835</c:v>
                </c:pt>
                <c:pt idx="112">
                  <c:v>2.5850431549059416</c:v>
                </c:pt>
                <c:pt idx="113">
                  <c:v>2.5874415515599591</c:v>
                </c:pt>
                <c:pt idx="114">
                  <c:v>2.5897709344582682</c:v>
                </c:pt>
                <c:pt idx="115">
                  <c:v>2.5920434496293616</c:v>
                </c:pt>
                <c:pt idx="116">
                  <c:v>2.5942488668573831</c:v>
                </c:pt>
                <c:pt idx="117">
                  <c:v>2.5964101438442699</c:v>
                </c:pt>
                <c:pt idx="118">
                  <c:v>2.598505988988193</c:v>
                </c:pt>
                <c:pt idx="119">
                  <c:v>2.6005481897240834</c:v>
                </c:pt>
                <c:pt idx="120">
                  <c:v>2.6025266071349242</c:v>
                </c:pt>
                <c:pt idx="121">
                  <c:v>2.6044636616701857</c:v>
                </c:pt>
                <c:pt idx="122">
                  <c:v>2.606338363528125</c:v>
                </c:pt>
              </c:numCache>
            </c:numRef>
          </c:xVal>
          <c:yVal>
            <c:numRef>
              <c:f>'3000'!$L$382:$L$504</c:f>
              <c:numCache>
                <c:formatCode>General</c:formatCode>
                <c:ptCount val="123"/>
                <c:pt idx="0">
                  <c:v>1.8249584639373839</c:v>
                </c:pt>
                <c:pt idx="1">
                  <c:v>1.8202737263819191</c:v>
                </c:pt>
                <c:pt idx="2">
                  <c:v>1.8136810448943812</c:v>
                </c:pt>
                <c:pt idx="3">
                  <c:v>1.8053717060118843</c:v>
                </c:pt>
                <c:pt idx="4">
                  <c:v>1.7952959329677161</c:v>
                </c:pt>
                <c:pt idx="5">
                  <c:v>1.7838464315021541</c:v>
                </c:pt>
                <c:pt idx="6">
                  <c:v>1.7711095675757589</c:v>
                </c:pt>
                <c:pt idx="7">
                  <c:v>1.7574112136493012</c:v>
                </c:pt>
                <c:pt idx="8">
                  <c:v>1.7431333175954375</c:v>
                </c:pt>
                <c:pt idx="9">
                  <c:v>1.7281183062327672</c:v>
                </c:pt>
                <c:pt idx="10">
                  <c:v>1.7127927595781132</c:v>
                </c:pt>
                <c:pt idx="11">
                  <c:v>1.6970548922725743</c:v>
                </c:pt>
                <c:pt idx="12">
                  <c:v>1.6811507499324214</c:v>
                </c:pt>
                <c:pt idx="13">
                  <c:v>1.6651680743265826</c:v>
                </c:pt>
                <c:pt idx="14">
                  <c:v>1.6489939108593452</c:v>
                </c:pt>
                <c:pt idx="15">
                  <c:v>1.6327710047017499</c:v>
                </c:pt>
                <c:pt idx="16">
                  <c:v>1.6165070214142001</c:v>
                </c:pt>
                <c:pt idx="17">
                  <c:v>1.600210306409328</c:v>
                </c:pt>
                <c:pt idx="18">
                  <c:v>1.5839352025367515</c:v>
                </c:pt>
                <c:pt idx="19">
                  <c:v>1.567884690783713</c:v>
                </c:pt>
                <c:pt idx="20">
                  <c:v>1.5517914436436695</c:v>
                </c:pt>
                <c:pt idx="21">
                  <c:v>1.5358508754713824</c:v>
                </c:pt>
                <c:pt idx="22">
                  <c:v>1.5201034406709844</c:v>
                </c:pt>
                <c:pt idx="23">
                  <c:v>1.5044980475266274</c:v>
                </c:pt>
                <c:pt idx="24">
                  <c:v>1.4890157829185111</c:v>
                </c:pt>
                <c:pt idx="25">
                  <c:v>1.4736912958655159</c:v>
                </c:pt>
                <c:pt idx="26">
                  <c:v>1.4584716523842314</c:v>
                </c:pt>
                <c:pt idx="27">
                  <c:v>1.4434507498835407</c:v>
                </c:pt>
                <c:pt idx="28">
                  <c:v>1.4286044854719557</c:v>
                </c:pt>
                <c:pt idx="29">
                  <c:v>1.4138862523296039</c:v>
                </c:pt>
                <c:pt idx="30">
                  <c:v>1.3993967921033121</c:v>
                </c:pt>
                <c:pt idx="31">
                  <c:v>1.3849444982162442</c:v>
                </c:pt>
                <c:pt idx="32">
                  <c:v>1.3708460382359764</c:v>
                </c:pt>
                <c:pt idx="33">
                  <c:v>1.3569432195801299</c:v>
                </c:pt>
                <c:pt idx="34">
                  <c:v>1.3431721787289375</c:v>
                </c:pt>
                <c:pt idx="35">
                  <c:v>1.3295402476566638</c:v>
                </c:pt>
                <c:pt idx="36">
                  <c:v>1.3160962096751305</c:v>
                </c:pt>
                <c:pt idx="37">
                  <c:v>1.3028718360676903</c:v>
                </c:pt>
                <c:pt idx="38">
                  <c:v>1.2897895556069106</c:v>
                </c:pt>
                <c:pt idx="39">
                  <c:v>1.2768522638442743</c:v>
                </c:pt>
                <c:pt idx="40">
                  <c:v>1.2641091563058084</c:v>
                </c:pt>
                <c:pt idx="41">
                  <c:v>1.251492214569579</c:v>
                </c:pt>
                <c:pt idx="42">
                  <c:v>1.23887373701787</c:v>
                </c:pt>
                <c:pt idx="43">
                  <c:v>1.2266514504548103</c:v>
                </c:pt>
                <c:pt idx="44">
                  <c:v>1.2148173658694585</c:v>
                </c:pt>
                <c:pt idx="45">
                  <c:v>1.2028968085295293</c:v>
                </c:pt>
                <c:pt idx="46">
                  <c:v>1.1911714557285584</c:v>
                </c:pt>
                <c:pt idx="47">
                  <c:v>1.1797240960600894</c:v>
                </c:pt>
                <c:pt idx="48">
                  <c:v>1.1682322295134209</c:v>
                </c:pt>
                <c:pt idx="49">
                  <c:v>1.1569729418962973</c:v>
                </c:pt>
                <c:pt idx="50">
                  <c:v>1.1458487565905437</c:v>
                </c:pt>
                <c:pt idx="51">
                  <c:v>1.1350053669438873</c:v>
                </c:pt>
                <c:pt idx="52">
                  <c:v>1.1242759320063376</c:v>
                </c:pt>
                <c:pt idx="53">
                  <c:v>1.1137762838370313</c:v>
                </c:pt>
                <c:pt idx="54">
                  <c:v>1.1032219924529241</c:v>
                </c:pt>
                <c:pt idx="55">
                  <c:v>1.0927557235970784</c:v>
                </c:pt>
                <c:pt idx="56">
                  <c:v>1.0825340528727136</c:v>
                </c:pt>
                <c:pt idx="57">
                  <c:v>1.0724337259683878</c:v>
                </c:pt>
                <c:pt idx="58">
                  <c:v>1.0625819842281632</c:v>
                </c:pt>
                <c:pt idx="59">
                  <c:v>1.0526939419249679</c:v>
                </c:pt>
                <c:pt idx="60">
                  <c:v>1.04296907339318</c:v>
                </c:pt>
                <c:pt idx="61">
                  <c:v>1.0335443760909477</c:v>
                </c:pt>
                <c:pt idx="62">
                  <c:v>1.0245677571960381</c:v>
                </c:pt>
                <c:pt idx="63">
                  <c:v>1.0161136663589085</c:v>
                </c:pt>
                <c:pt idx="64">
                  <c:v>1.0082594149912751</c:v>
                </c:pt>
                <c:pt idx="65">
                  <c:v>1.0003472966853635</c:v>
                </c:pt>
                <c:pt idx="66">
                  <c:v>0.99219992979558502</c:v>
                </c:pt>
                <c:pt idx="67">
                  <c:v>0.98421216676143386</c:v>
                </c:pt>
                <c:pt idx="68">
                  <c:v>0.97598294371254646</c:v>
                </c:pt>
                <c:pt idx="69">
                  <c:v>0.96787544554803318</c:v>
                </c:pt>
                <c:pt idx="70">
                  <c:v>0.96028046443664206</c:v>
                </c:pt>
                <c:pt idx="71">
                  <c:v>0.95264716975894315</c:v>
                </c:pt>
                <c:pt idx="72">
                  <c:v>0.94522231663534084</c:v>
                </c:pt>
                <c:pt idx="73">
                  <c:v>0.93786879656385935</c:v>
                </c:pt>
                <c:pt idx="74">
                  <c:v>0.9303376357377301</c:v>
                </c:pt>
                <c:pt idx="75">
                  <c:v>0.92272545799326</c:v>
                </c:pt>
                <c:pt idx="76">
                  <c:v>0.91529428302268634</c:v>
                </c:pt>
                <c:pt idx="77">
                  <c:v>0.90789483541628291</c:v>
                </c:pt>
                <c:pt idx="78">
                  <c:v>0.90107671572625481</c:v>
                </c:pt>
                <c:pt idx="79">
                  <c:v>0.89459294792295552</c:v>
                </c:pt>
                <c:pt idx="80">
                  <c:v>0.88812330729790845</c:v>
                </c:pt>
                <c:pt idx="81">
                  <c:v>0.88161287247834841</c:v>
                </c:pt>
                <c:pt idx="82">
                  <c:v>0.87494543608553188</c:v>
                </c:pt>
                <c:pt idx="83">
                  <c:v>0.86805636182304158</c:v>
                </c:pt>
                <c:pt idx="84">
                  <c:v>0.86153441085903781</c:v>
                </c:pt>
                <c:pt idx="85">
                  <c:v>0.85527680383009186</c:v>
                </c:pt>
                <c:pt idx="86">
                  <c:v>0.84917363309882665</c:v>
                </c:pt>
                <c:pt idx="87">
                  <c:v>0.84354421194563511</c:v>
                </c:pt>
                <c:pt idx="88">
                  <c:v>0.83815618475214781</c:v>
                </c:pt>
                <c:pt idx="89">
                  <c:v>0.83308333417834302</c:v>
                </c:pt>
                <c:pt idx="90">
                  <c:v>0.82827311205206977</c:v>
                </c:pt>
                <c:pt idx="91">
                  <c:v>0.82340901489254459</c:v>
                </c:pt>
                <c:pt idx="92">
                  <c:v>0.81829189079999598</c:v>
                </c:pt>
                <c:pt idx="93">
                  <c:v>0.81318053258601175</c:v>
                </c:pt>
                <c:pt idx="94">
                  <c:v>0.80807586809130694</c:v>
                </c:pt>
                <c:pt idx="95">
                  <c:v>0.80291048941903986</c:v>
                </c:pt>
                <c:pt idx="96">
                  <c:v>0.79823617636793576</c:v>
                </c:pt>
                <c:pt idx="97">
                  <c:v>0.79379038469081864</c:v>
                </c:pt>
                <c:pt idx="98">
                  <c:v>0.79007394842630474</c:v>
                </c:pt>
                <c:pt idx="99">
                  <c:v>0.78632543439006997</c:v>
                </c:pt>
                <c:pt idx="100">
                  <c:v>0.78153996860594166</c:v>
                </c:pt>
                <c:pt idx="101">
                  <c:v>0.77706415474242951</c:v>
                </c:pt>
                <c:pt idx="102">
                  <c:v>0.77268835468214148</c:v>
                </c:pt>
                <c:pt idx="103">
                  <c:v>0.76871208037766359</c:v>
                </c:pt>
                <c:pt idx="104">
                  <c:v>0.76551954309795256</c:v>
                </c:pt>
                <c:pt idx="105">
                  <c:v>0.76170236754141274</c:v>
                </c:pt>
                <c:pt idx="106">
                  <c:v>0.75732009654667232</c:v>
                </c:pt>
                <c:pt idx="107">
                  <c:v>0.75250940078884299</c:v>
                </c:pt>
                <c:pt idx="108">
                  <c:v>0.74725639744214434</c:v>
                </c:pt>
                <c:pt idx="109">
                  <c:v>0.7437448785924613</c:v>
                </c:pt>
                <c:pt idx="110">
                  <c:v>0.74091507648128252</c:v>
                </c:pt>
                <c:pt idx="111">
                  <c:v>0.73735169580371451</c:v>
                </c:pt>
                <c:pt idx="112">
                  <c:v>0.73375883558720267</c:v>
                </c:pt>
                <c:pt idx="113">
                  <c:v>0.73029766209714964</c:v>
                </c:pt>
                <c:pt idx="114">
                  <c:v>0.726808682524964</c:v>
                </c:pt>
                <c:pt idx="115">
                  <c:v>0.72337356701898448</c:v>
                </c:pt>
                <c:pt idx="116">
                  <c:v>0.72131588060589913</c:v>
                </c:pt>
                <c:pt idx="117">
                  <c:v>0.71783686748692566</c:v>
                </c:pt>
                <c:pt idx="118">
                  <c:v>0.71558555189319628</c:v>
                </c:pt>
                <c:pt idx="119">
                  <c:v>0.71248133780191869</c:v>
                </c:pt>
                <c:pt idx="120">
                  <c:v>0.70952435587634111</c:v>
                </c:pt>
                <c:pt idx="121">
                  <c:v>0.70663245087329474</c:v>
                </c:pt>
                <c:pt idx="122">
                  <c:v>0.70389295363254456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6BE0-4FE8-8B05-72F307CBDE6C}"/>
            </c:ext>
          </c:extLst>
        </c:ser>
        <c:ser>
          <c:idx val="2"/>
          <c:order val="2"/>
          <c:tx>
            <c:v>n2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'3000'!$K$228:$K$360</c:f>
              <c:numCache>
                <c:formatCode>General</c:formatCode>
                <c:ptCount val="133"/>
                <c:pt idx="0">
                  <c:v>2.598505988988193</c:v>
                </c:pt>
                <c:pt idx="1">
                  <c:v>2.5964101438442699</c:v>
                </c:pt>
                <c:pt idx="2">
                  <c:v>2.5942488668573831</c:v>
                </c:pt>
                <c:pt idx="3">
                  <c:v>2.5920434496293616</c:v>
                </c:pt>
                <c:pt idx="4">
                  <c:v>2.5897709344582682</c:v>
                </c:pt>
                <c:pt idx="5">
                  <c:v>2.5874415515599591</c:v>
                </c:pt>
                <c:pt idx="6">
                  <c:v>2.5850431549059416</c:v>
                </c:pt>
                <c:pt idx="7">
                  <c:v>2.5825973758414835</c:v>
                </c:pt>
                <c:pt idx="8">
                  <c:v>2.5800806438630075</c:v>
                </c:pt>
                <c:pt idx="9">
                  <c:v>2.5775032889572613</c:v>
                </c:pt>
                <c:pt idx="10">
                  <c:v>2.5748643136645399</c:v>
                </c:pt>
                <c:pt idx="11">
                  <c:v>2.5721626826463373</c:v>
                </c:pt>
                <c:pt idx="12">
                  <c:v>2.5693973210854648</c:v>
                </c:pt>
                <c:pt idx="13">
                  <c:v>2.5665671129934964</c:v>
                </c:pt>
                <c:pt idx="14">
                  <c:v>2.5636708994192432</c:v>
                </c:pt>
                <c:pt idx="15">
                  <c:v>2.5606955343936537</c:v>
                </c:pt>
                <c:pt idx="16">
                  <c:v>2.5576635678875652</c:v>
                </c:pt>
                <c:pt idx="17">
                  <c:v>2.5545618391909861</c:v>
                </c:pt>
                <c:pt idx="18">
                  <c:v>2.5513889972730204</c:v>
                </c:pt>
                <c:pt idx="19">
                  <c:v>2.5481436374348454</c:v>
                </c:pt>
                <c:pt idx="20">
                  <c:v>2.5448242987597278</c:v>
                </c:pt>
                <c:pt idx="21">
                  <c:v>2.5414419452545256</c:v>
                </c:pt>
                <c:pt idx="22">
                  <c:v>2.5379701277584696</c:v>
                </c:pt>
                <c:pt idx="23">
                  <c:v>2.5344322734758764</c:v>
                </c:pt>
                <c:pt idx="24">
                  <c:v>2.5308269862489765</c:v>
                </c:pt>
                <c:pt idx="25">
                  <c:v>2.5271270138391762</c:v>
                </c:pt>
                <c:pt idx="26">
                  <c:v>2.5233692209782803</c:v>
                </c:pt>
                <c:pt idx="27">
                  <c:v>2.5195129832576257</c:v>
                </c:pt>
                <c:pt idx="28">
                  <c:v>2.5155957002684515</c:v>
                </c:pt>
                <c:pt idx="29">
                  <c:v>2.511575905309916</c:v>
                </c:pt>
                <c:pt idx="30">
                  <c:v>2.507491558965369</c:v>
                </c:pt>
                <c:pt idx="31">
                  <c:v>2.5033139228158845</c:v>
                </c:pt>
                <c:pt idx="32">
                  <c:v>2.4990544211971009</c:v>
                </c:pt>
                <c:pt idx="33">
                  <c:v>2.4947110252052629</c:v>
                </c:pt>
                <c:pt idx="34">
                  <c:v>2.4902816204417575</c:v>
                </c:pt>
                <c:pt idx="35">
                  <c:v>2.4857640022849474</c:v>
                </c:pt>
                <c:pt idx="36">
                  <c:v>2.4811558708280352</c:v>
                </c:pt>
                <c:pt idx="37">
                  <c:v>2.4764548254543031</c:v>
                </c:pt>
                <c:pt idx="38">
                  <c:v>2.4716730185000912</c:v>
                </c:pt>
                <c:pt idx="39">
                  <c:v>2.4667935023435357</c:v>
                </c:pt>
                <c:pt idx="40">
                  <c:v>2.4618135536226196</c:v>
                </c:pt>
                <c:pt idx="41">
                  <c:v>2.4567303232232978</c:v>
                </c:pt>
                <c:pt idx="42">
                  <c:v>2.4515715370380673</c:v>
                </c:pt>
                <c:pt idx="43">
                  <c:v>2.4463041139519239</c:v>
                </c:pt>
                <c:pt idx="44">
                  <c:v>2.4409405515396636</c:v>
                </c:pt>
                <c:pt idx="45">
                  <c:v>2.4354780541713246</c:v>
                </c:pt>
                <c:pt idx="46">
                  <c:v>2.4298975586871476</c:v>
                </c:pt>
                <c:pt idx="47">
                  <c:v>2.42422807069598</c:v>
                </c:pt>
                <c:pt idx="48">
                  <c:v>2.4184504508295834</c:v>
                </c:pt>
                <c:pt idx="49">
                  <c:v>2.4125781354312723</c:v>
                </c:pt>
                <c:pt idx="50">
                  <c:v>2.406591270897152</c:v>
                </c:pt>
                <c:pt idx="51">
                  <c:v>2.4004861817912042</c:v>
                </c:pt>
                <c:pt idx="52">
                  <c:v>2.3942765267678214</c:v>
                </c:pt>
                <c:pt idx="53">
                  <c:v>2.3879590197123459</c:v>
                </c:pt>
                <c:pt idx="54">
                  <c:v>2.3815302158362703</c:v>
                </c:pt>
                <c:pt idx="55">
                  <c:v>2.3749681862992342</c:v>
                </c:pt>
                <c:pt idx="56">
                  <c:v>2.3683054838392832</c:v>
                </c:pt>
                <c:pt idx="57">
                  <c:v>2.3615389712692791</c:v>
                </c:pt>
                <c:pt idx="58">
                  <c:v>2.3546269768529489</c:v>
                </c:pt>
                <c:pt idx="59">
                  <c:v>2.3476226994672418</c:v>
                </c:pt>
                <c:pt idx="60">
                  <c:v>2.3404837746257177</c:v>
                </c:pt>
                <c:pt idx="61">
                  <c:v>2.3332053726253439</c:v>
                </c:pt>
                <c:pt idx="62">
                  <c:v>2.3258234190027447</c:v>
                </c:pt>
                <c:pt idx="63">
                  <c:v>2.318313817223999</c:v>
                </c:pt>
                <c:pt idx="64">
                  <c:v>2.3106720749301237</c:v>
                </c:pt>
                <c:pt idx="65">
                  <c:v>2.3028934583565053</c:v>
                </c:pt>
                <c:pt idx="66">
                  <c:v>2.2949949938591003</c:v>
                </c:pt>
                <c:pt idx="67">
                  <c:v>2.2869502157875488</c:v>
                </c:pt>
                <c:pt idx="68">
                  <c:v>2.2787993137555556</c:v>
                </c:pt>
                <c:pt idx="69">
                  <c:v>2.2704925036386179</c:v>
                </c:pt>
                <c:pt idx="70">
                  <c:v>2.2620474592614253</c:v>
                </c:pt>
                <c:pt idx="71">
                  <c:v>2.2534833920870145</c:v>
                </c:pt>
                <c:pt idx="72">
                  <c:v>2.2447717614952949</c:v>
                </c:pt>
                <c:pt idx="73">
                  <c:v>2.2359322539862951</c:v>
                </c:pt>
                <c:pt idx="74">
                  <c:v>2.2269348400126003</c:v>
                </c:pt>
                <c:pt idx="75">
                  <c:v>2.2177996799471171</c:v>
                </c:pt>
                <c:pt idx="76">
                  <c:v>2.2085219729314334</c:v>
                </c:pt>
                <c:pt idx="77">
                  <c:v>2.199096656305616</c:v>
                </c:pt>
                <c:pt idx="78">
                  <c:v>2.1895464567389267</c:v>
                </c:pt>
                <c:pt idx="79">
                  <c:v>2.1798389280231869</c:v>
                </c:pt>
                <c:pt idx="80">
                  <c:v>2.1699681739968923</c:v>
                </c:pt>
                <c:pt idx="81">
                  <c:v>2.1599580026785188</c:v>
                </c:pt>
                <c:pt idx="82">
                  <c:v>2.1498039382270222</c:v>
                </c:pt>
                <c:pt idx="83">
                  <c:v>2.1395327715979393</c:v>
                </c:pt>
                <c:pt idx="84">
                  <c:v>2.1290773242527368</c:v>
                </c:pt>
                <c:pt idx="85">
                  <c:v>2.1184961999117879</c:v>
                </c:pt>
                <c:pt idx="86">
                  <c:v>2.1077524987401626</c:v>
                </c:pt>
                <c:pt idx="87">
                  <c:v>2.0968752680596876</c:v>
                </c:pt>
                <c:pt idx="88">
                  <c:v>2.085825533520743</c:v>
                </c:pt>
                <c:pt idx="89">
                  <c:v>2.0746701889240069</c:v>
                </c:pt>
                <c:pt idx="90">
                  <c:v>2.0633333589517497</c:v>
                </c:pt>
                <c:pt idx="91">
                  <c:v>2.0518853788898719</c:v>
                </c:pt>
                <c:pt idx="92">
                  <c:v>2.0402857989324916</c:v>
                </c:pt>
                <c:pt idx="93">
                  <c:v>2.0285712526925375</c:v>
                </c:pt>
                <c:pt idx="94">
                  <c:v>2.0166991380649715</c:v>
                </c:pt>
                <c:pt idx="95">
                  <c:v>2.0047081965443363</c:v>
                </c:pt>
                <c:pt idx="96">
                  <c:v>1.9925535178321356</c:v>
                </c:pt>
                <c:pt idx="97">
                  <c:v>1.9803215860087564</c:v>
                </c:pt>
                <c:pt idx="98">
                  <c:v>1.9679689628786923</c:v>
                </c:pt>
                <c:pt idx="99">
                  <c:v>1.9554953291841271</c:v>
                </c:pt>
                <c:pt idx="100">
                  <c:v>1.9429500700770987</c:v>
                </c:pt>
                <c:pt idx="101">
                  <c:v>1.9302866472455196</c:v>
                </c:pt>
                <c:pt idx="102">
                  <c:v>1.9175580208254361</c:v>
                </c:pt>
                <c:pt idx="103">
                  <c:v>1.9047696259065952</c:v>
                </c:pt>
                <c:pt idx="104">
                  <c:v>1.8918718304455837</c:v>
                </c:pt>
                <c:pt idx="105">
                  <c:v>1.8789237339675673</c:v>
                </c:pt>
                <c:pt idx="106">
                  <c:v>1.8659918001262754</c:v>
                </c:pt>
                <c:pt idx="107">
                  <c:v>1.8530286147129897</c:v>
                </c:pt>
                <c:pt idx="108">
                  <c:v>1.840043330603494</c:v>
                </c:pt>
                <c:pt idx="109">
                  <c:v>1.8270460170047342</c:v>
                </c:pt>
                <c:pt idx="110">
                  <c:v>1.8141143561291255</c:v>
                </c:pt>
                <c:pt idx="111">
                  <c:v>1.8012664704896202</c:v>
                </c:pt>
                <c:pt idx="112">
                  <c:v>1.7884512070234555</c:v>
                </c:pt>
                <c:pt idx="113">
                  <c:v>1.775756037844098</c:v>
                </c:pt>
                <c:pt idx="114">
                  <c:v>1.7632033003707717</c:v>
                </c:pt>
                <c:pt idx="115">
                  <c:v>1.7508168426497546</c:v>
                </c:pt>
                <c:pt idx="116">
                  <c:v>1.7386220279179425</c:v>
                </c:pt>
                <c:pt idx="117">
                  <c:v>1.7266457202409118</c:v>
                </c:pt>
                <c:pt idx="118">
                  <c:v>1.7149162479935849</c:v>
                </c:pt>
                <c:pt idx="119">
                  <c:v>1.7035492982382305</c:v>
                </c:pt>
                <c:pt idx="120">
                  <c:v>1.6924944075030843</c:v>
                </c:pt>
                <c:pt idx="121">
                  <c:v>1.6817837664678814</c:v>
                </c:pt>
                <c:pt idx="122">
                  <c:v>1.6714505542124947</c:v>
                </c:pt>
                <c:pt idx="123">
                  <c:v>1.6617180576946593</c:v>
                </c:pt>
                <c:pt idx="124">
                  <c:v>1.6523430550627147</c:v>
                </c:pt>
                <c:pt idx="125">
                  <c:v>1.6436500382173291</c:v>
                </c:pt>
                <c:pt idx="126">
                  <c:v>1.6354837468149122</c:v>
                </c:pt>
                <c:pt idx="127">
                  <c:v>1.6278776945799716</c:v>
                </c:pt>
                <c:pt idx="128">
                  <c:v>1.6210723711436259</c:v>
                </c:pt>
                <c:pt idx="129">
                  <c:v>1.6148972160331345</c:v>
                </c:pt>
                <c:pt idx="130">
                  <c:v>1.6094876898532853</c:v>
                </c:pt>
                <c:pt idx="131">
                  <c:v>1.6048737705526357</c:v>
                </c:pt>
                <c:pt idx="132">
                  <c:v>1.6009728956867482</c:v>
                </c:pt>
              </c:numCache>
            </c:numRef>
          </c:xVal>
          <c:yVal>
            <c:numRef>
              <c:f>'3000'!$L$228:$L$360</c:f>
              <c:numCache>
                <c:formatCode>General</c:formatCode>
                <c:ptCount val="133"/>
                <c:pt idx="0">
                  <c:v>0.10174707394636621</c:v>
                </c:pt>
                <c:pt idx="1">
                  <c:v>0.10448711131239508</c:v>
                </c:pt>
                <c:pt idx="2">
                  <c:v>0.1112625136590653</c:v>
                </c:pt>
                <c:pt idx="3">
                  <c:v>0.11260500153457455</c:v>
                </c:pt>
                <c:pt idx="4">
                  <c:v>0.11461098423217315</c:v>
                </c:pt>
                <c:pt idx="5">
                  <c:v>0.11693964655075578</c:v>
                </c:pt>
                <c:pt idx="6">
                  <c:v>0.11760269169008426</c:v>
                </c:pt>
                <c:pt idx="7">
                  <c:v>0.11925588927793671</c:v>
                </c:pt>
                <c:pt idx="8">
                  <c:v>0.1258064581395269</c:v>
                </c:pt>
                <c:pt idx="9">
                  <c:v>0.13193929521042452</c:v>
                </c:pt>
                <c:pt idx="10">
                  <c:v>0.1401936785786313</c:v>
                </c:pt>
                <c:pt idx="11">
                  <c:v>0.14270224573761559</c:v>
                </c:pt>
                <c:pt idx="12">
                  <c:v>0.1464381352857746</c:v>
                </c:pt>
                <c:pt idx="13">
                  <c:v>0.15198239545747402</c:v>
                </c:pt>
                <c:pt idx="14">
                  <c:v>0.15350998930083753</c:v>
                </c:pt>
                <c:pt idx="15">
                  <c:v>0.15806079393660522</c:v>
                </c:pt>
                <c:pt idx="16">
                  <c:v>0.16256440652301901</c:v>
                </c:pt>
                <c:pt idx="17">
                  <c:v>0.16554107672237306</c:v>
                </c:pt>
                <c:pt idx="18">
                  <c:v>0.17114115102838207</c:v>
                </c:pt>
                <c:pt idx="19">
                  <c:v>0.17782497186468177</c:v>
                </c:pt>
                <c:pt idx="20">
                  <c:v>0.18098558078673047</c:v>
                </c:pt>
                <c:pt idx="21">
                  <c:v>0.18639121569549319</c:v>
                </c:pt>
                <c:pt idx="22">
                  <c:v>0.19145101446489549</c:v>
                </c:pt>
                <c:pt idx="23">
                  <c:v>0.19672872262328683</c:v>
                </c:pt>
                <c:pt idx="24">
                  <c:v>0.20411998265592479</c:v>
                </c:pt>
                <c:pt idx="25">
                  <c:v>0.21031851982623187</c:v>
                </c:pt>
                <c:pt idx="26">
                  <c:v>0.21563756343506174</c:v>
                </c:pt>
                <c:pt idx="27">
                  <c:v>0.22271647114758325</c:v>
                </c:pt>
                <c:pt idx="28">
                  <c:v>0.22762964957100867</c:v>
                </c:pt>
                <c:pt idx="29">
                  <c:v>0.23299611039215382</c:v>
                </c:pt>
                <c:pt idx="30">
                  <c:v>0.2395497208404731</c:v>
                </c:pt>
                <c:pt idx="31">
                  <c:v>0.24402958903002173</c:v>
                </c:pt>
                <c:pt idx="32">
                  <c:v>0.24870873560091777</c:v>
                </c:pt>
                <c:pt idx="33">
                  <c:v>0.25358028956218281</c:v>
                </c:pt>
                <c:pt idx="34">
                  <c:v>0.25647720624167669</c:v>
                </c:pt>
                <c:pt idx="35">
                  <c:v>0.26054837263697944</c:v>
                </c:pt>
                <c:pt idx="36">
                  <c:v>0.26505378850401468</c:v>
                </c:pt>
                <c:pt idx="37">
                  <c:v>0.27021285489624264</c:v>
                </c:pt>
                <c:pt idx="38">
                  <c:v>0.27669152884503972</c:v>
                </c:pt>
                <c:pt idx="39">
                  <c:v>0.28307497473547155</c:v>
                </c:pt>
                <c:pt idx="40">
                  <c:v>0.28891960566172653</c:v>
                </c:pt>
                <c:pt idx="41">
                  <c:v>0.29600666931367231</c:v>
                </c:pt>
                <c:pt idx="42">
                  <c:v>0.30233092868439926</c:v>
                </c:pt>
                <c:pt idx="43">
                  <c:v>0.30920417967040753</c:v>
                </c:pt>
                <c:pt idx="44">
                  <c:v>0.31701810104811157</c:v>
                </c:pt>
                <c:pt idx="45">
                  <c:v>0.32304573548170146</c:v>
                </c:pt>
                <c:pt idx="46">
                  <c:v>0.33000770087275921</c:v>
                </c:pt>
                <c:pt idx="47">
                  <c:v>0.33725953975027573</c:v>
                </c:pt>
                <c:pt idx="48">
                  <c:v>0.34458874257871386</c:v>
                </c:pt>
                <c:pt idx="49">
                  <c:v>0.35333909531130464</c:v>
                </c:pt>
                <c:pt idx="50">
                  <c:v>0.362670929725667</c:v>
                </c:pt>
                <c:pt idx="51">
                  <c:v>0.37180645850741589</c:v>
                </c:pt>
                <c:pt idx="52">
                  <c:v>0.38129562300382597</c:v>
                </c:pt>
                <c:pt idx="53">
                  <c:v>0.3905818785504353</c:v>
                </c:pt>
                <c:pt idx="54">
                  <c:v>0.39880773020326449</c:v>
                </c:pt>
                <c:pt idx="55">
                  <c:v>0.40739090447073156</c:v>
                </c:pt>
                <c:pt idx="56">
                  <c:v>0.41514035219587275</c:v>
                </c:pt>
                <c:pt idx="57">
                  <c:v>0.42308195829723105</c:v>
                </c:pt>
                <c:pt idx="58">
                  <c:v>0.43184604569872537</c:v>
                </c:pt>
                <c:pt idx="59">
                  <c:v>0.44106640663926322</c:v>
                </c:pt>
                <c:pt idx="60">
                  <c:v>0.45055700941832905</c:v>
                </c:pt>
                <c:pt idx="61">
                  <c:v>0.46089784275654788</c:v>
                </c:pt>
                <c:pt idx="62">
                  <c:v>0.47129171105893858</c:v>
                </c:pt>
                <c:pt idx="63">
                  <c:v>0.48129927333285571</c:v>
                </c:pt>
                <c:pt idx="64">
                  <c:v>0.49178177558416575</c:v>
                </c:pt>
                <c:pt idx="65">
                  <c:v>0.50256366910736339</c:v>
                </c:pt>
                <c:pt idx="66">
                  <c:v>0.51375015008182356</c:v>
                </c:pt>
                <c:pt idx="67">
                  <c:v>0.5247854493212224</c:v>
                </c:pt>
                <c:pt idx="68">
                  <c:v>0.53542071805617342</c:v>
                </c:pt>
                <c:pt idx="69">
                  <c:v>0.54641926683519171</c:v>
                </c:pt>
                <c:pt idx="70">
                  <c:v>0.55762748842682663</c:v>
                </c:pt>
                <c:pt idx="71">
                  <c:v>0.56843641441688531</c:v>
                </c:pt>
                <c:pt idx="72">
                  <c:v>0.57978359661681012</c:v>
                </c:pt>
                <c:pt idx="73">
                  <c:v>0.59139855128124874</c:v>
                </c:pt>
                <c:pt idx="74">
                  <c:v>0.60292771285918934</c:v>
                </c:pt>
                <c:pt idx="75">
                  <c:v>0.61489721603313463</c:v>
                </c:pt>
                <c:pt idx="76">
                  <c:v>0.6274682724597096</c:v>
                </c:pt>
                <c:pt idx="77">
                  <c:v>0.63988474191630429</c:v>
                </c:pt>
                <c:pt idx="78">
                  <c:v>0.65292288756794192</c:v>
                </c:pt>
                <c:pt idx="79">
                  <c:v>0.66604973848051585</c:v>
                </c:pt>
                <c:pt idx="80">
                  <c:v>0.67897337591976514</c:v>
                </c:pt>
                <c:pt idx="81">
                  <c:v>0.69205336503408077</c:v>
                </c:pt>
                <c:pt idx="82">
                  <c:v>0.70492229122340178</c:v>
                </c:pt>
                <c:pt idx="83">
                  <c:v>0.7181694053913068</c:v>
                </c:pt>
                <c:pt idx="84">
                  <c:v>0.73215241806521381</c:v>
                </c:pt>
                <c:pt idx="85">
                  <c:v>0.74647850993003106</c:v>
                </c:pt>
                <c:pt idx="86">
                  <c:v>0.76102525171137259</c:v>
                </c:pt>
                <c:pt idx="87">
                  <c:v>0.77553763478095694</c:v>
                </c:pt>
                <c:pt idx="88">
                  <c:v>0.78986263004638169</c:v>
                </c:pt>
                <c:pt idx="89">
                  <c:v>0.80420760508204148</c:v>
                </c:pt>
                <c:pt idx="90">
                  <c:v>0.81881950754753641</c:v>
                </c:pt>
                <c:pt idx="91">
                  <c:v>0.83308333417834302</c:v>
                </c:pt>
                <c:pt idx="92">
                  <c:v>0.84825071467704249</c:v>
                </c:pt>
                <c:pt idx="93">
                  <c:v>0.8636202202703156</c:v>
                </c:pt>
                <c:pt idx="94">
                  <c:v>0.87909587950007273</c:v>
                </c:pt>
                <c:pt idx="95">
                  <c:v>0.89492497735954346</c:v>
                </c:pt>
                <c:pt idx="96">
                  <c:v>0.91110431780403589</c:v>
                </c:pt>
                <c:pt idx="97">
                  <c:v>0.92711361193376052</c:v>
                </c:pt>
                <c:pt idx="98">
                  <c:v>0.94349451590610256</c:v>
                </c:pt>
                <c:pt idx="99">
                  <c:v>0.96009006790491946</c:v>
                </c:pt>
                <c:pt idx="100">
                  <c:v>0.9757533890362875</c:v>
                </c:pt>
                <c:pt idx="101">
                  <c:v>0.99242095605202418</c:v>
                </c:pt>
                <c:pt idx="102">
                  <c:v>1.0084724193027221</c:v>
                </c:pt>
                <c:pt idx="103">
                  <c:v>1.0250599685995789</c:v>
                </c:pt>
                <c:pt idx="104">
                  <c:v>1.0422998074136254</c:v>
                </c:pt>
                <c:pt idx="105">
                  <c:v>1.0590330049637804</c:v>
                </c:pt>
                <c:pt idx="106">
                  <c:v>1.0758388259746872</c:v>
                </c:pt>
                <c:pt idx="107">
                  <c:v>1.0924399113311414</c:v>
                </c:pt>
                <c:pt idx="108">
                  <c:v>1.1092071963200651</c:v>
                </c:pt>
                <c:pt idx="109">
                  <c:v>1.1261314072619844</c:v>
                </c:pt>
                <c:pt idx="110">
                  <c:v>1.1429210575156148</c:v>
                </c:pt>
                <c:pt idx="111">
                  <c:v>1.1597476105242728</c:v>
                </c:pt>
                <c:pt idx="112">
                  <c:v>1.1760623051250794</c:v>
                </c:pt>
                <c:pt idx="113">
                  <c:v>1.1920375027132475</c:v>
                </c:pt>
                <c:pt idx="114">
                  <c:v>1.2081187407382767</c:v>
                </c:pt>
                <c:pt idx="115">
                  <c:v>1.2239888825700918</c:v>
                </c:pt>
                <c:pt idx="116">
                  <c:v>1.2397998184470986</c:v>
                </c:pt>
                <c:pt idx="117">
                  <c:v>1.2553690042664414</c:v>
                </c:pt>
                <c:pt idx="118">
                  <c:v>1.2704692064531979</c:v>
                </c:pt>
                <c:pt idx="119">
                  <c:v>1.2847690133490197</c:v>
                </c:pt>
                <c:pt idx="120">
                  <c:v>1.2987875999442355</c:v>
                </c:pt>
                <c:pt idx="121">
                  <c:v>1.3126004392612594</c:v>
                </c:pt>
                <c:pt idx="122">
                  <c:v>1.3257618853192303</c:v>
                </c:pt>
                <c:pt idx="123">
                  <c:v>1.3386357524911936</c:v>
                </c:pt>
                <c:pt idx="124">
                  <c:v>1.3509647879430984</c:v>
                </c:pt>
                <c:pt idx="125">
                  <c:v>1.3628969678025444</c:v>
                </c:pt>
                <c:pt idx="126">
                  <c:v>1.374289987675311</c:v>
                </c:pt>
                <c:pt idx="127">
                  <c:v>1.3858206870718865</c:v>
                </c:pt>
                <c:pt idx="128">
                  <c:v>1.3974011493526108</c:v>
                </c:pt>
                <c:pt idx="129">
                  <c:v>1.4093074239519776</c:v>
                </c:pt>
                <c:pt idx="130">
                  <c:v>1.4216203771068325</c:v>
                </c:pt>
                <c:pt idx="131">
                  <c:v>1.4348881208673159</c:v>
                </c:pt>
                <c:pt idx="132">
                  <c:v>1.4495246803250288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6BE0-4FE8-8B05-72F307CBDE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7737576"/>
        <c:axId val="647734296"/>
      </c:scatterChart>
      <c:valAx>
        <c:axId val="647737576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 V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734296"/>
        <c:crosses val="autoZero"/>
        <c:crossBetween val="midCat"/>
      </c:valAx>
      <c:valAx>
        <c:axId val="647734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 P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737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500000000000001"/>
          <c:y val="0.89409667541557303"/>
          <c:w val="0.61388888888888893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Pressure against Crank Angle @ 3000rpm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Pressure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'3000'!$C$4:$C$723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3625-417E-8C00-8A2956DB7F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449960"/>
        <c:axId val="697450288"/>
      </c:scatterChart>
      <c:valAx>
        <c:axId val="697449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 </a:t>
                </a:r>
                <a:r>
                  <a:rPr lang="en-GB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450288"/>
        <c:crosses val="autoZero"/>
        <c:crossBetween val="midCat"/>
      </c:valAx>
      <c:valAx>
        <c:axId val="697450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449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against Volume @ 3000rpm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'3000'!$C$4:$C$723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85B3-44DE-9136-C4E6E406EE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9193800"/>
        <c:axId val="639195112"/>
      </c:scatterChart>
      <c:valAx>
        <c:axId val="639193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195112"/>
        <c:crosses val="autoZero"/>
        <c:crossBetween val="midCat"/>
      </c:valAx>
      <c:valAx>
        <c:axId val="639195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193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</a:t>
            </a:r>
            <a:r>
              <a:rPr lang="en-GB" baseline="0"/>
              <a:t> of Change of Pressure against Crank Angle @ 3000rpm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'3000'!$J$4:$J$723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  <c:pt idx="719">
                  <c:v>-0.84799999999999998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484C-46D6-827E-6E51A54A65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9198720"/>
        <c:axId val="639196752"/>
      </c:scatterChart>
      <c:valAx>
        <c:axId val="639198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196752"/>
        <c:crosses val="autoZero"/>
        <c:crossBetween val="midCat"/>
      </c:valAx>
      <c:valAx>
        <c:axId val="639196752"/>
        <c:scaling>
          <c:orientation val="minMax"/>
          <c:max val="3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of Pressure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198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Rate of change of Pressure against Crank Angle @ 3000rpm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'3000'!$J$4:$J$723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  <c:pt idx="719">
                  <c:v>-0.84799999999999998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5E-492C-8155-7FD6C64D40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2426808"/>
        <c:axId val="572429432"/>
      </c:scatterChart>
      <c:valAx>
        <c:axId val="572426808"/>
        <c:scaling>
          <c:orientation val="minMax"/>
          <c:max val="70"/>
          <c:min val="-7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429432"/>
        <c:crosses val="autoZero"/>
        <c:crossBetween val="midCat"/>
      </c:valAx>
      <c:valAx>
        <c:axId val="572429432"/>
        <c:scaling>
          <c:orientation val="minMax"/>
          <c:max val="3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of Pressure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426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</a:t>
            </a:r>
            <a:r>
              <a:rPr lang="en-GB" baseline="0"/>
              <a:t> index against Crank Angle @ 3000rpm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'3000'!$M$4:$M$723</c:f>
              <c:numCache>
                <c:formatCode>General</c:formatCode>
                <c:ptCount val="720"/>
                <c:pt idx="0">
                  <c:v>0</c:v>
                </c:pt>
                <c:pt idx="1">
                  <c:v>0.7710534203102789</c:v>
                </c:pt>
                <c:pt idx="2">
                  <c:v>1.1565251159647045</c:v>
                </c:pt>
                <c:pt idx="3">
                  <c:v>0.3433036798103854</c:v>
                </c:pt>
                <c:pt idx="4">
                  <c:v>0.38814421008760092</c:v>
                </c:pt>
                <c:pt idx="5">
                  <c:v>0.32701951243252148</c:v>
                </c:pt>
                <c:pt idx="6">
                  <c:v>-0.55881856064076985</c:v>
                </c:pt>
                <c:pt idx="7">
                  <c:v>-0.16393789142627443</c:v>
                </c:pt>
                <c:pt idx="8">
                  <c:v>-7.4508912146168449E-2</c:v>
                </c:pt>
                <c:pt idx="9">
                  <c:v>-0.26744095985938293</c:v>
                </c:pt>
                <c:pt idx="10">
                  <c:v>0</c:v>
                </c:pt>
                <c:pt idx="11">
                  <c:v>0.23400045653113988</c:v>
                </c:pt>
                <c:pt idx="12">
                  <c:v>0.21596650645361298</c:v>
                </c:pt>
                <c:pt idx="13">
                  <c:v>0.20706827191075061</c:v>
                </c:pt>
                <c:pt idx="14">
                  <c:v>0.1941296324918601</c:v>
                </c:pt>
                <c:pt idx="15">
                  <c:v>0</c:v>
                </c:pt>
                <c:pt idx="16">
                  <c:v>9.0414954437214326E-2</c:v>
                </c:pt>
                <c:pt idx="17">
                  <c:v>0.21895059424560093</c:v>
                </c:pt>
                <c:pt idx="18">
                  <c:v>-4.2339533905576349E-2</c:v>
                </c:pt>
                <c:pt idx="19">
                  <c:v>8.2886442169612926E-2</c:v>
                </c:pt>
                <c:pt idx="20">
                  <c:v>-8.1401280421928582E-2</c:v>
                </c:pt>
                <c:pt idx="21">
                  <c:v>-0.12055727798643061</c:v>
                </c:pt>
                <c:pt idx="22">
                  <c:v>0.11896031681638682</c:v>
                </c:pt>
                <c:pt idx="23">
                  <c:v>-3.9163631599470013E-2</c:v>
                </c:pt>
                <c:pt idx="24">
                  <c:v>-0.15563216957412745</c:v>
                </c:pt>
                <c:pt idx="25">
                  <c:v>3.8876137597009967E-2</c:v>
                </c:pt>
                <c:pt idx="26">
                  <c:v>-7.7293044701775643E-2</c:v>
                </c:pt>
                <c:pt idx="27">
                  <c:v>0.23017890852434381</c:v>
                </c:pt>
                <c:pt idx="28">
                  <c:v>0.26680015226708964</c:v>
                </c:pt>
                <c:pt idx="29">
                  <c:v>-3.8049001549709895E-2</c:v>
                </c:pt>
                <c:pt idx="30">
                  <c:v>-3.8184318173669525E-2</c:v>
                </c:pt>
                <c:pt idx="31">
                  <c:v>-7.6403640443288345E-2</c:v>
                </c:pt>
                <c:pt idx="32">
                  <c:v>-0.30856567150600167</c:v>
                </c:pt>
                <c:pt idx="33">
                  <c:v>-0.23528994471571871</c:v>
                </c:pt>
                <c:pt idx="34">
                  <c:v>0.15777835680933852</c:v>
                </c:pt>
                <c:pt idx="35">
                  <c:v>0.58826809739246999</c:v>
                </c:pt>
                <c:pt idx="36">
                  <c:v>-0.51404348273208766</c:v>
                </c:pt>
                <c:pt idx="37">
                  <c:v>0.23956744656922038</c:v>
                </c:pt>
                <c:pt idx="38">
                  <c:v>-0.24191433205582352</c:v>
                </c:pt>
                <c:pt idx="39">
                  <c:v>-0.28715910738156003</c:v>
                </c:pt>
                <c:pt idx="40">
                  <c:v>0.16541993747770684</c:v>
                </c:pt>
                <c:pt idx="41">
                  <c:v>-8.3742343061661659E-2</c:v>
                </c:pt>
                <c:pt idx="42">
                  <c:v>0</c:v>
                </c:pt>
                <c:pt idx="43">
                  <c:v>0.12850305649763671</c:v>
                </c:pt>
                <c:pt idx="44">
                  <c:v>-8.6467787202752916E-2</c:v>
                </c:pt>
                <c:pt idx="45">
                  <c:v>0.43605470401912816</c:v>
                </c:pt>
                <c:pt idx="46">
                  <c:v>-0.21953230398490348</c:v>
                </c:pt>
                <c:pt idx="47">
                  <c:v>0.53331678475821587</c:v>
                </c:pt>
                <c:pt idx="48">
                  <c:v>-0.22344353677251572</c:v>
                </c:pt>
                <c:pt idx="49">
                  <c:v>-1.7210545454149941</c:v>
                </c:pt>
                <c:pt idx="50">
                  <c:v>0.47838631867247977</c:v>
                </c:pt>
                <c:pt idx="51">
                  <c:v>-9.6688539385141034E-2</c:v>
                </c:pt>
                <c:pt idx="52">
                  <c:v>0.34147390863165972</c:v>
                </c:pt>
                <c:pt idx="53">
                  <c:v>0.39378983255752198</c:v>
                </c:pt>
                <c:pt idx="54">
                  <c:v>0.44373258007964916</c:v>
                </c:pt>
                <c:pt idx="55">
                  <c:v>-9.9621902785847927E-2</c:v>
                </c:pt>
                <c:pt idx="56">
                  <c:v>0.30239367139642009</c:v>
                </c:pt>
                <c:pt idx="57">
                  <c:v>0.35607387942961627</c:v>
                </c:pt>
                <c:pt idx="58">
                  <c:v>5.1471326025379162E-2</c:v>
                </c:pt>
                <c:pt idx="59">
                  <c:v>0.62127829562906656</c:v>
                </c:pt>
                <c:pt idx="60">
                  <c:v>-0.36714337779295259</c:v>
                </c:pt>
                <c:pt idx="61">
                  <c:v>-0.16070206462061451</c:v>
                </c:pt>
                <c:pt idx="62">
                  <c:v>0.91737786552745659</c:v>
                </c:pt>
                <c:pt idx="63">
                  <c:v>0.64860443266835921</c:v>
                </c:pt>
                <c:pt idx="64">
                  <c:v>0.48795424793366027</c:v>
                </c:pt>
                <c:pt idx="65">
                  <c:v>0.38272817044565749</c:v>
                </c:pt>
                <c:pt idx="66">
                  <c:v>-0.1105934967284728</c:v>
                </c:pt>
                <c:pt idx="67">
                  <c:v>5.6247169938392329E-2</c:v>
                </c:pt>
                <c:pt idx="68">
                  <c:v>0</c:v>
                </c:pt>
                <c:pt idx="69">
                  <c:v>-0.17442549650936548</c:v>
                </c:pt>
                <c:pt idx="70">
                  <c:v>0.53125700507823992</c:v>
                </c:pt>
                <c:pt idx="71">
                  <c:v>0.53428006533357197</c:v>
                </c:pt>
                <c:pt idx="72">
                  <c:v>0.59823570315207242</c:v>
                </c:pt>
                <c:pt idx="73">
                  <c:v>0.1209872666841967</c:v>
                </c:pt>
                <c:pt idx="74">
                  <c:v>6.1443260807312605E-2</c:v>
                </c:pt>
                <c:pt idx="75">
                  <c:v>0.12443994725456058</c:v>
                </c:pt>
                <c:pt idx="76">
                  <c:v>6.3336516214171856E-2</c:v>
                </c:pt>
                <c:pt idx="77">
                  <c:v>0</c:v>
                </c:pt>
                <c:pt idx="78">
                  <c:v>-6.5415942453409107E-2</c:v>
                </c:pt>
                <c:pt idx="79">
                  <c:v>-0.13385387992022293</c:v>
                </c:pt>
                <c:pt idx="80">
                  <c:v>-0.27273233126827218</c:v>
                </c:pt>
                <c:pt idx="81">
                  <c:v>-0.48740952517356828</c:v>
                </c:pt>
                <c:pt idx="82">
                  <c:v>-0.71714555372460476</c:v>
                </c:pt>
                <c:pt idx="83">
                  <c:v>-0.44161563761413924</c:v>
                </c:pt>
                <c:pt idx="84">
                  <c:v>-7.5162376275333273E-2</c:v>
                </c:pt>
                <c:pt idx="85">
                  <c:v>0</c:v>
                </c:pt>
                <c:pt idx="86">
                  <c:v>0.15583512784181142</c:v>
                </c:pt>
                <c:pt idx="87">
                  <c:v>7.930966934312228E-2</c:v>
                </c:pt>
                <c:pt idx="88">
                  <c:v>-0.24208847672721287</c:v>
                </c:pt>
                <c:pt idx="89">
                  <c:v>-0.16491301093319644</c:v>
                </c:pt>
                <c:pt idx="90">
                  <c:v>-0.16790436253993782</c:v>
                </c:pt>
                <c:pt idx="91">
                  <c:v>8.5811933801493809E-2</c:v>
                </c:pt>
                <c:pt idx="92">
                  <c:v>0.86879882904493366</c:v>
                </c:pt>
                <c:pt idx="93">
                  <c:v>1.1360421031701784</c:v>
                </c:pt>
                <c:pt idx="94">
                  <c:v>0.88153057471938734</c:v>
                </c:pt>
                <c:pt idx="95">
                  <c:v>0.70902241010089218</c:v>
                </c:pt>
                <c:pt idx="96">
                  <c:v>0.4492983934876012</c:v>
                </c:pt>
                <c:pt idx="97">
                  <c:v>-0.18313503463791042</c:v>
                </c:pt>
                <c:pt idx="98">
                  <c:v>0</c:v>
                </c:pt>
                <c:pt idx="99">
                  <c:v>-0.19047951807549468</c:v>
                </c:pt>
                <c:pt idx="100">
                  <c:v>-9.7310536074015477E-2</c:v>
                </c:pt>
                <c:pt idx="101">
                  <c:v>0.49527934462220108</c:v>
                </c:pt>
                <c:pt idx="102">
                  <c:v>0.60275627930490072</c:v>
                </c:pt>
                <c:pt idx="103">
                  <c:v>0.71239719884808894</c:v>
                </c:pt>
                <c:pt idx="104">
                  <c:v>0.61855997456337208</c:v>
                </c:pt>
                <c:pt idx="105">
                  <c:v>0.10474256865488708</c:v>
                </c:pt>
                <c:pt idx="106">
                  <c:v>0.10702713850791659</c:v>
                </c:pt>
                <c:pt idx="107">
                  <c:v>0.65018629796951832</c:v>
                </c:pt>
                <c:pt idx="108">
                  <c:v>0.22151106612030161</c:v>
                </c:pt>
                <c:pt idx="109">
                  <c:v>0.56058499993721944</c:v>
                </c:pt>
                <c:pt idx="110">
                  <c:v>0.45816390128875217</c:v>
                </c:pt>
                <c:pt idx="111">
                  <c:v>0.46348633673276329</c:v>
                </c:pt>
                <c:pt idx="112">
                  <c:v>0.35551557222540653</c:v>
                </c:pt>
                <c:pt idx="113">
                  <c:v>0.60145374609958802</c:v>
                </c:pt>
                <c:pt idx="114">
                  <c:v>0</c:v>
                </c:pt>
                <c:pt idx="115">
                  <c:v>0</c:v>
                </c:pt>
                <c:pt idx="116">
                  <c:v>-0.64104808809387237</c:v>
                </c:pt>
                <c:pt idx="117">
                  <c:v>-1.0557856105177548</c:v>
                </c:pt>
                <c:pt idx="118">
                  <c:v>-0.67930016113655622</c:v>
                </c:pt>
                <c:pt idx="119">
                  <c:v>0</c:v>
                </c:pt>
                <c:pt idx="120">
                  <c:v>0.71086274264800053</c:v>
                </c:pt>
                <c:pt idx="121">
                  <c:v>1.438074973146285</c:v>
                </c:pt>
                <c:pt idx="122">
                  <c:v>0.29373663749771406</c:v>
                </c:pt>
                <c:pt idx="123">
                  <c:v>-0.60176416101243413</c:v>
                </c:pt>
                <c:pt idx="124">
                  <c:v>-0.92836522112849962</c:v>
                </c:pt>
                <c:pt idx="125">
                  <c:v>-0.63664519051091717</c:v>
                </c:pt>
                <c:pt idx="126">
                  <c:v>0.32620300595856028</c:v>
                </c:pt>
                <c:pt idx="127">
                  <c:v>1.8252698895985597</c:v>
                </c:pt>
                <c:pt idx="128">
                  <c:v>1.5144571018523858</c:v>
                </c:pt>
                <c:pt idx="129">
                  <c:v>0.85989986517048633</c:v>
                </c:pt>
                <c:pt idx="130">
                  <c:v>-0.35024576602408752</c:v>
                </c:pt>
                <c:pt idx="131">
                  <c:v>-0.90462021589204733</c:v>
                </c:pt>
                <c:pt idx="132">
                  <c:v>-0.18599262498010721</c:v>
                </c:pt>
                <c:pt idx="133">
                  <c:v>0.38311624413704976</c:v>
                </c:pt>
                <c:pt idx="134">
                  <c:v>0.77960704130510095</c:v>
                </c:pt>
                <c:pt idx="135">
                  <c:v>0.40080646022520777</c:v>
                </c:pt>
                <c:pt idx="136">
                  <c:v>-0.82346680219305346</c:v>
                </c:pt>
                <c:pt idx="137">
                  <c:v>0.85001501715722683</c:v>
                </c:pt>
                <c:pt idx="138">
                  <c:v>0.21651719589871479</c:v>
                </c:pt>
                <c:pt idx="139">
                  <c:v>0.66986232645204025</c:v>
                </c:pt>
                <c:pt idx="140">
                  <c:v>0</c:v>
                </c:pt>
                <c:pt idx="141">
                  <c:v>-0.47467106628895583</c:v>
                </c:pt>
                <c:pt idx="142">
                  <c:v>-1.2251703352156784</c:v>
                </c:pt>
                <c:pt idx="143">
                  <c:v>-1.5216269315669757</c:v>
                </c:pt>
                <c:pt idx="144">
                  <c:v>-0.78709809572211231</c:v>
                </c:pt>
                <c:pt idx="145">
                  <c:v>-0.54577628589963789</c:v>
                </c:pt>
                <c:pt idx="146">
                  <c:v>0</c:v>
                </c:pt>
                <c:pt idx="147">
                  <c:v>0.29272416133287188</c:v>
                </c:pt>
                <c:pt idx="148">
                  <c:v>-2.4096369842872116</c:v>
                </c:pt>
                <c:pt idx="149">
                  <c:v>-3.1650117075944375</c:v>
                </c:pt>
                <c:pt idx="150">
                  <c:v>-1.9962463303544526</c:v>
                </c:pt>
                <c:pt idx="151">
                  <c:v>-1.0301298895477058</c:v>
                </c:pt>
                <c:pt idx="152">
                  <c:v>3.2208843346586509</c:v>
                </c:pt>
                <c:pt idx="153">
                  <c:v>5.186647031359624</c:v>
                </c:pt>
                <c:pt idx="154">
                  <c:v>6.0160675171024991</c:v>
                </c:pt>
                <c:pt idx="155">
                  <c:v>6.9924998229252742</c:v>
                </c:pt>
                <c:pt idx="156">
                  <c:v>5.9779074385625481</c:v>
                </c:pt>
                <c:pt idx="157">
                  <c:v>3.3258777449854704</c:v>
                </c:pt>
                <c:pt idx="158">
                  <c:v>1.7293622694701249</c:v>
                </c:pt>
                <c:pt idx="159">
                  <c:v>0</c:v>
                </c:pt>
                <c:pt idx="160">
                  <c:v>-2.4070399935874667</c:v>
                </c:pt>
                <c:pt idx="161">
                  <c:v>-3.0178641692222574</c:v>
                </c:pt>
                <c:pt idx="162">
                  <c:v>-4.8713959716282984</c:v>
                </c:pt>
                <c:pt idx="163">
                  <c:v>-1.7525843793420894</c:v>
                </c:pt>
                <c:pt idx="164">
                  <c:v>-2.4533996062632428</c:v>
                </c:pt>
                <c:pt idx="165">
                  <c:v>-5.3408277837332827</c:v>
                </c:pt>
                <c:pt idx="166">
                  <c:v>-2.1929836548254733</c:v>
                </c:pt>
                <c:pt idx="167">
                  <c:v>-2.3244628614562095</c:v>
                </c:pt>
                <c:pt idx="168">
                  <c:v>-1.7139121446333554</c:v>
                </c:pt>
                <c:pt idx="169">
                  <c:v>4.6639469679555505</c:v>
                </c:pt>
                <c:pt idx="170">
                  <c:v>6.2692696904483238</c:v>
                </c:pt>
                <c:pt idx="171">
                  <c:v>5.6233444487307276</c:v>
                </c:pt>
                <c:pt idx="172">
                  <c:v>6.4762742910099584</c:v>
                </c:pt>
                <c:pt idx="173">
                  <c:v>-1.4785004993443414</c:v>
                </c:pt>
                <c:pt idx="174">
                  <c:v>-3.6070481845294466</c:v>
                </c:pt>
                <c:pt idx="175">
                  <c:v>0</c:v>
                </c:pt>
                <c:pt idx="176">
                  <c:v>0</c:v>
                </c:pt>
                <c:pt idx="177">
                  <c:v>15.087311348607679</c:v>
                </c:pt>
                <c:pt idx="178">
                  <c:v>34.435078664376007</c:v>
                </c:pt>
                <c:pt idx="179">
                  <c:v>27.460221107127882</c:v>
                </c:pt>
                <c:pt idx="180">
                  <c:v>41.209712312744635</c:v>
                </c:pt>
                <c:pt idx="181">
                  <c:v>13.767518978207756</c:v>
                </c:pt>
                <c:pt idx="182">
                  <c:v>0</c:v>
                </c:pt>
                <c:pt idx="183">
                  <c:v>13.806329761942253</c:v>
                </c:pt>
                <c:pt idx="184">
                  <c:v>10.947263821961165</c:v>
                </c:pt>
                <c:pt idx="185">
                  <c:v>7.262288768686413</c:v>
                </c:pt>
                <c:pt idx="186">
                  <c:v>11.992655154028583</c:v>
                </c:pt>
                <c:pt idx="187">
                  <c:v>1.3164759467261196</c:v>
                </c:pt>
                <c:pt idx="188">
                  <c:v>-3.4097407455072992</c:v>
                </c:pt>
                <c:pt idx="189">
                  <c:v>-3.1421526966259221</c:v>
                </c:pt>
                <c:pt idx="190">
                  <c:v>-9.2433899240693407</c:v>
                </c:pt>
                <c:pt idx="191">
                  <c:v>-8.3995254012759588</c:v>
                </c:pt>
                <c:pt idx="192">
                  <c:v>-3.0250770677081431</c:v>
                </c:pt>
                <c:pt idx="193">
                  <c:v>-4.2732520991054237</c:v>
                </c:pt>
                <c:pt idx="194">
                  <c:v>-6.4902602914611993</c:v>
                </c:pt>
                <c:pt idx="195">
                  <c:v>-3.571666656163027</c:v>
                </c:pt>
                <c:pt idx="196">
                  <c:v>-7.3311791692274779</c:v>
                </c:pt>
                <c:pt idx="197">
                  <c:v>-6.2343554001850148</c:v>
                </c:pt>
                <c:pt idx="198">
                  <c:v>-5.2930848355877833</c:v>
                </c:pt>
                <c:pt idx="199">
                  <c:v>-6.4093457465721873</c:v>
                </c:pt>
                <c:pt idx="200">
                  <c:v>-2.9888286731963545</c:v>
                </c:pt>
                <c:pt idx="201">
                  <c:v>-1.6224067139241922</c:v>
                </c:pt>
                <c:pt idx="202">
                  <c:v>-3.4709992286527886</c:v>
                </c:pt>
                <c:pt idx="203">
                  <c:v>-1.4547214248658678</c:v>
                </c:pt>
                <c:pt idx="204">
                  <c:v>-2.4313533972591479</c:v>
                </c:pt>
                <c:pt idx="205">
                  <c:v>-2.9561256624935655</c:v>
                </c:pt>
                <c:pt idx="206">
                  <c:v>-1.5850384438154819</c:v>
                </c:pt>
                <c:pt idx="207">
                  <c:v>-2.1085221274444494</c:v>
                </c:pt>
                <c:pt idx="208">
                  <c:v>-3.7146662870917866</c:v>
                </c:pt>
                <c:pt idx="209">
                  <c:v>-2.7546842933200573</c:v>
                </c:pt>
                <c:pt idx="210">
                  <c:v>-1.3125668592953426</c:v>
                </c:pt>
                <c:pt idx="211">
                  <c:v>-0.75368672495994793</c:v>
                </c:pt>
                <c:pt idx="212">
                  <c:v>-0.24459527492387198</c:v>
                </c:pt>
                <c:pt idx="213">
                  <c:v>-1.173614390463253</c:v>
                </c:pt>
                <c:pt idx="214">
                  <c:v>-1.8109907341959424</c:v>
                </c:pt>
                <c:pt idx="215">
                  <c:v>-0.21738279196974222</c:v>
                </c:pt>
                <c:pt idx="216">
                  <c:v>-1.472561711366311</c:v>
                </c:pt>
                <c:pt idx="217">
                  <c:v>-1.0167973877926579</c:v>
                </c:pt>
                <c:pt idx="218">
                  <c:v>-0.39416681559016736</c:v>
                </c:pt>
                <c:pt idx="219">
                  <c:v>-0.38038854647031245</c:v>
                </c:pt>
                <c:pt idx="220">
                  <c:v>2.9772047973348337</c:v>
                </c:pt>
                <c:pt idx="221">
                  <c:v>-2.7023654471264225</c:v>
                </c:pt>
                <c:pt idx="222">
                  <c:v>-0.70021145142353347</c:v>
                </c:pt>
                <c:pt idx="223">
                  <c:v>-1.3502269863724157</c:v>
                </c:pt>
                <c:pt idx="224">
                  <c:v>-1.3073663261685593</c:v>
                </c:pt>
                <c:pt idx="225">
                  <c:v>-3.1349069960855354</c:v>
                </c:pt>
                <c:pt idx="226">
                  <c:v>-0.6087228568145463</c:v>
                </c:pt>
                <c:pt idx="227">
                  <c:v>-0.88271476605080434</c:v>
                </c:pt>
                <c:pt idx="228">
                  <c:v>-0.99969065638501076</c:v>
                </c:pt>
                <c:pt idx="229">
                  <c:v>-0.27645349580429895</c:v>
                </c:pt>
                <c:pt idx="230">
                  <c:v>-0.67593905429832546</c:v>
                </c:pt>
                <c:pt idx="231">
                  <c:v>-2.6028074970290755</c:v>
                </c:pt>
                <c:pt idx="232">
                  <c:v>-2.3795081760857029</c:v>
                </c:pt>
                <c:pt idx="233">
                  <c:v>-3.1278744408761048</c:v>
                </c:pt>
                <c:pt idx="234">
                  <c:v>-0.9285380357578219</c:v>
                </c:pt>
                <c:pt idx="235">
                  <c:v>-1.3509588044538827</c:v>
                </c:pt>
                <c:pt idx="236">
                  <c:v>-1.9589584905198076</c:v>
                </c:pt>
                <c:pt idx="237">
                  <c:v>-0.52744516390073803</c:v>
                </c:pt>
                <c:pt idx="238">
                  <c:v>-1.5294945650798155</c:v>
                </c:pt>
                <c:pt idx="239">
                  <c:v>-1.4853767603863954</c:v>
                </c:pt>
                <c:pt idx="240">
                  <c:v>-0.95968103291465257</c:v>
                </c:pt>
                <c:pt idx="241">
                  <c:v>-1.7650026225067901</c:v>
                </c:pt>
                <c:pt idx="242">
                  <c:v>-2.0595006931676147</c:v>
                </c:pt>
                <c:pt idx="243">
                  <c:v>-0.95218030800570275</c:v>
                </c:pt>
                <c:pt idx="244">
                  <c:v>-1.5981874456494878</c:v>
                </c:pt>
                <c:pt idx="245">
                  <c:v>-1.4573919208455817</c:v>
                </c:pt>
                <c:pt idx="246">
                  <c:v>-1.4917822320603911</c:v>
                </c:pt>
                <c:pt idx="247">
                  <c:v>-2.050116833269211</c:v>
                </c:pt>
                <c:pt idx="248">
                  <c:v>-1.6752928086405758</c:v>
                </c:pt>
                <c:pt idx="249">
                  <c:v>-1.4154701458349785</c:v>
                </c:pt>
                <c:pt idx="250">
                  <c:v>-1.8357031452199741</c:v>
                </c:pt>
                <c:pt idx="251">
                  <c:v>-1.2542311691556109</c:v>
                </c:pt>
                <c:pt idx="252">
                  <c:v>-1.3350085953389881</c:v>
                </c:pt>
                <c:pt idx="253">
                  <c:v>-1.6045677558831326</c:v>
                </c:pt>
                <c:pt idx="254">
                  <c:v>-1.0723452280786581</c:v>
                </c:pt>
                <c:pt idx="255">
                  <c:v>-1.0985197306327705</c:v>
                </c:pt>
                <c:pt idx="256">
                  <c:v>-1.1216002341070379</c:v>
                </c:pt>
                <c:pt idx="257">
                  <c:v>-0.65401940761026323</c:v>
                </c:pt>
                <c:pt idx="258">
                  <c:v>-0.90117541013635383</c:v>
                </c:pt>
                <c:pt idx="259">
                  <c:v>-0.97770992628196773</c:v>
                </c:pt>
                <c:pt idx="260">
                  <c:v>-1.0974296102426613</c:v>
                </c:pt>
                <c:pt idx="261">
                  <c:v>-1.3548589499395547</c:v>
                </c:pt>
                <c:pt idx="262">
                  <c:v>-1.3082128812824485</c:v>
                </c:pt>
                <c:pt idx="263">
                  <c:v>-1.173632752824771</c:v>
                </c:pt>
                <c:pt idx="264">
                  <c:v>-1.3942046878086307</c:v>
                </c:pt>
                <c:pt idx="265">
                  <c:v>-1.2259200408098347</c:v>
                </c:pt>
                <c:pt idx="266">
                  <c:v>-1.3048602463867478</c:v>
                </c:pt>
                <c:pt idx="267">
                  <c:v>-1.4568528856572165</c:v>
                </c:pt>
                <c:pt idx="268">
                  <c:v>-1.1034576361585859</c:v>
                </c:pt>
                <c:pt idx="269">
                  <c:v>-1.2475532702782157</c:v>
                </c:pt>
                <c:pt idx="270">
                  <c:v>-1.279099433461012</c:v>
                </c:pt>
                <c:pt idx="271">
                  <c:v>-1.2685505446742473</c:v>
                </c:pt>
                <c:pt idx="272">
                  <c:v>-1.4901026493071852</c:v>
                </c:pt>
                <c:pt idx="273">
                  <c:v>-1.558718150574206</c:v>
                </c:pt>
                <c:pt idx="274">
                  <c:v>-1.4963792703449306</c:v>
                </c:pt>
                <c:pt idx="275">
                  <c:v>-1.5281307030226536</c:v>
                </c:pt>
                <c:pt idx="276">
                  <c:v>-1.4699240483729648</c:v>
                </c:pt>
                <c:pt idx="277">
                  <c:v>-1.2795306578633094</c:v>
                </c:pt>
                <c:pt idx="278">
                  <c:v>-1.3080060397509068</c:v>
                </c:pt>
                <c:pt idx="279">
                  <c:v>-1.1631087793162735</c:v>
                </c:pt>
                <c:pt idx="280">
                  <c:v>-1.1736630973780267</c:v>
                </c:pt>
                <c:pt idx="281">
                  <c:v>-1.2679534839883952</c:v>
                </c:pt>
                <c:pt idx="282">
                  <c:v>-1.316390033232109</c:v>
                </c:pt>
                <c:pt idx="283">
                  <c:v>-1.329416262216824</c:v>
                </c:pt>
                <c:pt idx="284">
                  <c:v>-1.4207560035414084</c:v>
                </c:pt>
                <c:pt idx="285">
                  <c:v>-1.4080105123623099</c:v>
                </c:pt>
                <c:pt idx="286">
                  <c:v>-1.3326355469661997</c:v>
                </c:pt>
                <c:pt idx="287">
                  <c:v>-1.3717424440904782</c:v>
                </c:pt>
                <c:pt idx="288">
                  <c:v>-1.3860939694295964</c:v>
                </c:pt>
                <c:pt idx="289">
                  <c:v>-1.4162855296919443</c:v>
                </c:pt>
                <c:pt idx="290">
                  <c:v>-1.371734451994707</c:v>
                </c:pt>
                <c:pt idx="291">
                  <c:v>-1.3047965357952287</c:v>
                </c:pt>
                <c:pt idx="292">
                  <c:v>-1.3240399893807764</c:v>
                </c:pt>
                <c:pt idx="293">
                  <c:v>-1.3271951088741185</c:v>
                </c:pt>
                <c:pt idx="294">
                  <c:v>-1.2621253161530019</c:v>
                </c:pt>
                <c:pt idx="295">
                  <c:v>-1.3025325259670955</c:v>
                </c:pt>
                <c:pt idx="296">
                  <c:v>-1.3139821028052874</c:v>
                </c:pt>
                <c:pt idx="297">
                  <c:v>-1.2813861418011565</c:v>
                </c:pt>
                <c:pt idx="298">
                  <c:v>-1.3102674817019933</c:v>
                </c:pt>
                <c:pt idx="299">
                  <c:v>-1.3549745001996589</c:v>
                </c:pt>
                <c:pt idx="300">
                  <c:v>-1.3173530343356441</c:v>
                </c:pt>
                <c:pt idx="301">
                  <c:v>-1.3652223244751958</c:v>
                </c:pt>
                <c:pt idx="302">
                  <c:v>-1.3522340543057143</c:v>
                </c:pt>
                <c:pt idx="303">
                  <c:v>-1.3092857348913973</c:v>
                </c:pt>
                <c:pt idx="304">
                  <c:v>-1.3066698559201926</c:v>
                </c:pt>
                <c:pt idx="305">
                  <c:v>-1.267366998780896</c:v>
                </c:pt>
                <c:pt idx="306">
                  <c:v>-1.2897380255126727</c:v>
                </c:pt>
                <c:pt idx="307">
                  <c:v>-1.3373901864010704</c:v>
                </c:pt>
                <c:pt idx="308">
                  <c:v>-1.3539290724876427</c:v>
                </c:pt>
                <c:pt idx="309">
                  <c:v>-1.3539786288695517</c:v>
                </c:pt>
                <c:pt idx="310">
                  <c:v>-1.3341983355776961</c:v>
                </c:pt>
                <c:pt idx="311">
                  <c:v>-1.2964108065163453</c:v>
                </c:pt>
                <c:pt idx="312">
                  <c:v>-1.2859284544071352</c:v>
                </c:pt>
                <c:pt idx="313">
                  <c:v>-1.2888878550046481</c:v>
                </c:pt>
                <c:pt idx="314">
                  <c:v>-1.2459688568383873</c:v>
                </c:pt>
                <c:pt idx="315">
                  <c:v>-1.3075801498354431</c:v>
                </c:pt>
                <c:pt idx="316">
                  <c:v>-1.3120017863648166</c:v>
                </c:pt>
                <c:pt idx="317">
                  <c:v>-1.3035301389210003</c:v>
                </c:pt>
                <c:pt idx="318">
                  <c:v>-1.3200879874387244</c:v>
                </c:pt>
                <c:pt idx="319">
                  <c:v>-1.3311203716353177</c:v>
                </c:pt>
                <c:pt idx="320">
                  <c:v>-1.3088115892802494</c:v>
                </c:pt>
                <c:pt idx="321">
                  <c:v>-1.3261073214865413</c:v>
                </c:pt>
                <c:pt idx="322">
                  <c:v>-1.3304504850136498</c:v>
                </c:pt>
                <c:pt idx="323">
                  <c:v>-1.2485450477936226</c:v>
                </c:pt>
                <c:pt idx="324">
                  <c:v>-1.3161976218761526</c:v>
                </c:pt>
                <c:pt idx="325">
                  <c:v>-1.2610522707596863</c:v>
                </c:pt>
                <c:pt idx="326">
                  <c:v>-1.2970782809043975</c:v>
                </c:pt>
                <c:pt idx="327">
                  <c:v>-1.3366500396258034</c:v>
                </c:pt>
                <c:pt idx="328">
                  <c:v>-1.2923287665152186</c:v>
                </c:pt>
                <c:pt idx="329">
                  <c:v>-1.2995597732835218</c:v>
                </c:pt>
                <c:pt idx="330">
                  <c:v>-1.2806331798232355</c:v>
                </c:pt>
                <c:pt idx="331">
                  <c:v>-1.2912528403334955</c:v>
                </c:pt>
                <c:pt idx="332">
                  <c:v>-1.302131460730019</c:v>
                </c:pt>
                <c:pt idx="333">
                  <c:v>-1.2983367268235861</c:v>
                </c:pt>
                <c:pt idx="334">
                  <c:v>-1.3096748742002211</c:v>
                </c:pt>
                <c:pt idx="335">
                  <c:v>-1.2730674358651486</c:v>
                </c:pt>
                <c:pt idx="336">
                  <c:v>-1.2583682314485374</c:v>
                </c:pt>
                <c:pt idx="337">
                  <c:v>-1.2810941086914922</c:v>
                </c:pt>
                <c:pt idx="338">
                  <c:v>-1.2812494249172519</c:v>
                </c:pt>
                <c:pt idx="339">
                  <c:v>-1.2965294040721766</c:v>
                </c:pt>
                <c:pt idx="340">
                  <c:v>-1.2999988175990811</c:v>
                </c:pt>
                <c:pt idx="341">
                  <c:v>-1.2873726855185526</c:v>
                </c:pt>
                <c:pt idx="342">
                  <c:v>-1.2580161963930487</c:v>
                </c:pt>
                <c:pt idx="343">
                  <c:v>-1.2680891137754351</c:v>
                </c:pt>
                <c:pt idx="344">
                  <c:v>-1.2896370321463331</c:v>
                </c:pt>
                <c:pt idx="345">
                  <c:v>-1.2737032524527756</c:v>
                </c:pt>
                <c:pt idx="346">
                  <c:v>-1.3227713103591818</c:v>
                </c:pt>
                <c:pt idx="347">
                  <c:v>-1.3150967456685905</c:v>
                </c:pt>
                <c:pt idx="348">
                  <c:v>-1.37261667286195</c:v>
                </c:pt>
                <c:pt idx="349">
                  <c:v>-1.3951277650212841</c:v>
                </c:pt>
                <c:pt idx="350">
                  <c:v>-1.515990035357105</c:v>
                </c:pt>
                <c:pt idx="351">
                  <c:v>-1.7016769870004598</c:v>
                </c:pt>
                <c:pt idx="352">
                  <c:v>-1.9280932035437315</c:v>
                </c:pt>
                <c:pt idx="353">
                  <c:v>-2.2761611175339698</c:v>
                </c:pt>
                <c:pt idx="354">
                  <c:v>-2.8755907713026985</c:v>
                </c:pt>
                <c:pt idx="355">
                  <c:v>-3.7521222702391932</c:v>
                </c:pt>
                <c:pt idx="356">
                  <c:v>-5.5794077819273085</c:v>
                </c:pt>
                <c:pt idx="357">
                  <c:v>-8.4163961687936819</c:v>
                </c:pt>
                <c:pt idx="358">
                  <c:v>-15.642460537933829</c:v>
                </c:pt>
                <c:pt idx="359">
                  <c:v>-51.539293869634953</c:v>
                </c:pt>
                <c:pt idx="360">
                  <c:v>55.238955668995459</c:v>
                </c:pt>
                <c:pt idx="361">
                  <c:v>19.527826110139447</c:v>
                </c:pt>
                <c:pt idx="362">
                  <c:v>12.087721019501831</c:v>
                </c:pt>
                <c:pt idx="363">
                  <c:v>9.1082268023777875</c:v>
                </c:pt>
                <c:pt idx="364">
                  <c:v>6.8245632960829621</c:v>
                </c:pt>
                <c:pt idx="365">
                  <c:v>5.6314704778170235</c:v>
                </c:pt>
                <c:pt idx="366">
                  <c:v>4.5869268702620554</c:v>
                </c:pt>
                <c:pt idx="367">
                  <c:v>3.7619232363254622</c:v>
                </c:pt>
                <c:pt idx="368">
                  <c:v>3.1288879117256339</c:v>
                </c:pt>
                <c:pt idx="369">
                  <c:v>2.4992388227231199</c:v>
                </c:pt>
                <c:pt idx="370">
                  <c:v>2.011902954663972</c:v>
                </c:pt>
                <c:pt idx="371">
                  <c:v>1.558897346109785</c:v>
                </c:pt>
                <c:pt idx="372">
                  <c:v>1.1226374055196375</c:v>
                </c:pt>
                <c:pt idx="373">
                  <c:v>0.78155141697057406</c:v>
                </c:pt>
                <c:pt idx="374">
                  <c:v>0.46923561007022618</c:v>
                </c:pt>
                <c:pt idx="375">
                  <c:v>0.20066099988933053</c:v>
                </c:pt>
                <c:pt idx="376">
                  <c:v>-2.337227088729979E-2</c:v>
                </c:pt>
                <c:pt idx="377">
                  <c:v>-0.22004827714150124</c:v>
                </c:pt>
                <c:pt idx="378">
                  <c:v>-0.39939883540220389</c:v>
                </c:pt>
                <c:pt idx="379">
                  <c:v>-0.55047696379594047</c:v>
                </c:pt>
                <c:pt idx="380">
                  <c:v>-0.68138295375826097</c:v>
                </c:pt>
                <c:pt idx="381">
                  <c:v>-0.8134507274886118</c:v>
                </c:pt>
                <c:pt idx="382">
                  <c:v>-0.91211191900503008</c:v>
                </c:pt>
                <c:pt idx="383">
                  <c:v>-1.0032843002285807</c:v>
                </c:pt>
                <c:pt idx="384">
                  <c:v>-1.068909270778909</c:v>
                </c:pt>
                <c:pt idx="385">
                  <c:v>-1.1113031711584695</c:v>
                </c:pt>
                <c:pt idx="386">
                  <c:v>-1.1611046335889617</c:v>
                </c:pt>
                <c:pt idx="387">
                  <c:v>-1.1791318673819189</c:v>
                </c:pt>
                <c:pt idx="388">
                  <c:v>-1.2119771252467417</c:v>
                </c:pt>
                <c:pt idx="389">
                  <c:v>-1.2268699268817929</c:v>
                </c:pt>
                <c:pt idx="390">
                  <c:v>-1.235907622323726</c:v>
                </c:pt>
                <c:pt idx="391">
                  <c:v>-1.2491537651652735</c:v>
                </c:pt>
                <c:pt idx="392">
                  <c:v>-1.257804576498003</c:v>
                </c:pt>
                <c:pt idx="393">
                  <c:v>-1.2717767468682264</c:v>
                </c:pt>
                <c:pt idx="394">
                  <c:v>-1.280320002098486</c:v>
                </c:pt>
                <c:pt idx="395">
                  <c:v>-1.2852057527441034</c:v>
                </c:pt>
                <c:pt idx="396">
                  <c:v>-1.279408549166309</c:v>
                </c:pt>
                <c:pt idx="397">
                  <c:v>-1.2901811560375789</c:v>
                </c:pt>
                <c:pt idx="398">
                  <c:v>-1.2904601722601328</c:v>
                </c:pt>
                <c:pt idx="399">
                  <c:v>-1.2874037419256688</c:v>
                </c:pt>
                <c:pt idx="400">
                  <c:v>-1.2839000942651415</c:v>
                </c:pt>
                <c:pt idx="401">
                  <c:v>-1.2911633820807913</c:v>
                </c:pt>
                <c:pt idx="402">
                  <c:v>-1.2907967564104439</c:v>
                </c:pt>
                <c:pt idx="403">
                  <c:v>-1.2992089637561692</c:v>
                </c:pt>
                <c:pt idx="404">
                  <c:v>-1.2949522789515819</c:v>
                </c:pt>
                <c:pt idx="405">
                  <c:v>-1.2968457606790844</c:v>
                </c:pt>
                <c:pt idx="406">
                  <c:v>-1.2982670798070977</c:v>
                </c:pt>
                <c:pt idx="407">
                  <c:v>-1.2988805590578694</c:v>
                </c:pt>
                <c:pt idx="408">
                  <c:v>-1.3079313205336294</c:v>
                </c:pt>
                <c:pt idx="409">
                  <c:v>-1.2961442479633234</c:v>
                </c:pt>
                <c:pt idx="410">
                  <c:v>-1.2940436851096093</c:v>
                </c:pt>
                <c:pt idx="411">
                  <c:v>-1.3014723584618173</c:v>
                </c:pt>
                <c:pt idx="412">
                  <c:v>-1.303811364755106</c:v>
                </c:pt>
                <c:pt idx="413">
                  <c:v>-1.308910512995316</c:v>
                </c:pt>
                <c:pt idx="414">
                  <c:v>-1.3023724313165173</c:v>
                </c:pt>
                <c:pt idx="415">
                  <c:v>-1.3068987577432729</c:v>
                </c:pt>
                <c:pt idx="416">
                  <c:v>-1.3106690459688068</c:v>
                </c:pt>
                <c:pt idx="417">
                  <c:v>-1.3127035635551829</c:v>
                </c:pt>
                <c:pt idx="418">
                  <c:v>-1.321118124089963</c:v>
                </c:pt>
                <c:pt idx="419">
                  <c:v>-1.3387855339676522</c:v>
                </c:pt>
                <c:pt idx="420">
                  <c:v>-1.3173822521446494</c:v>
                </c:pt>
                <c:pt idx="421">
                  <c:v>-1.2954435938201339</c:v>
                </c:pt>
                <c:pt idx="422">
                  <c:v>-1.3248870591906372</c:v>
                </c:pt>
                <c:pt idx="423">
                  <c:v>-1.3264712755810151</c:v>
                </c:pt>
                <c:pt idx="424">
                  <c:v>-1.3140318047174366</c:v>
                </c:pt>
                <c:pt idx="425">
                  <c:v>-1.3418702016964623</c:v>
                </c:pt>
                <c:pt idx="426">
                  <c:v>-1.333241971768832</c:v>
                </c:pt>
                <c:pt idx="427">
                  <c:v>-1.3391645107032364</c:v>
                </c:pt>
                <c:pt idx="428">
                  <c:v>-1.330330017965486</c:v>
                </c:pt>
                <c:pt idx="429">
                  <c:v>-1.3337142233285235</c:v>
                </c:pt>
                <c:pt idx="430">
                  <c:v>-1.3293277665242331</c:v>
                </c:pt>
                <c:pt idx="431">
                  <c:v>-1.356833992808262</c:v>
                </c:pt>
                <c:pt idx="432">
                  <c:v>-1.3696181385538506</c:v>
                </c:pt>
                <c:pt idx="433">
                  <c:v>-1.3611468391433164</c:v>
                </c:pt>
                <c:pt idx="434">
                  <c:v>-1.3682457816321931</c:v>
                </c:pt>
                <c:pt idx="435">
                  <c:v>-1.3535583414764263</c:v>
                </c:pt>
                <c:pt idx="436">
                  <c:v>-1.3850884443663996</c:v>
                </c:pt>
                <c:pt idx="437">
                  <c:v>-1.3884185328856968</c:v>
                </c:pt>
                <c:pt idx="438">
                  <c:v>-1.3635279102606743</c:v>
                </c:pt>
                <c:pt idx="439">
                  <c:v>-1.3266241364426032</c:v>
                </c:pt>
                <c:pt idx="440">
                  <c:v>-1.2688681339060845</c:v>
                </c:pt>
                <c:pt idx="441">
                  <c:v>-1.1969241106435125</c:v>
                </c:pt>
                <c:pt idx="442">
                  <c:v>-1.2307294573654886</c:v>
                </c:pt>
                <c:pt idx="443">
                  <c:v>-1.2896490369119529</c:v>
                </c:pt>
                <c:pt idx="444">
                  <c:v>-1.2863456994104872</c:v>
                </c:pt>
                <c:pt idx="445">
                  <c:v>-1.3479284095739485</c:v>
                </c:pt>
                <c:pt idx="446">
                  <c:v>-1.3542144002602743</c:v>
                </c:pt>
                <c:pt idx="447">
                  <c:v>-1.2933537448576815</c:v>
                </c:pt>
                <c:pt idx="448">
                  <c:v>-1.3211832647722619</c:v>
                </c:pt>
                <c:pt idx="449">
                  <c:v>-1.3096161655460477</c:v>
                </c:pt>
                <c:pt idx="450">
                  <c:v>-1.3177181295696454</c:v>
                </c:pt>
                <c:pt idx="451">
                  <c:v>-1.3787028749487951</c:v>
                </c:pt>
                <c:pt idx="452">
                  <c:v>-1.4192391473006374</c:v>
                </c:pt>
                <c:pt idx="453">
                  <c:v>-1.4107799675561143</c:v>
                </c:pt>
                <c:pt idx="454">
                  <c:v>-1.4343388814190332</c:v>
                </c:pt>
                <c:pt idx="455">
                  <c:v>-1.3412966075544754</c:v>
                </c:pt>
                <c:pt idx="456">
                  <c:v>-1.3019748127258888</c:v>
                </c:pt>
                <c:pt idx="457">
                  <c:v>-1.325877488151193</c:v>
                </c:pt>
                <c:pt idx="458">
                  <c:v>-1.3615009727286551</c:v>
                </c:pt>
                <c:pt idx="459">
                  <c:v>-1.4182880322899829</c:v>
                </c:pt>
                <c:pt idx="460">
                  <c:v>-1.4949821477329388</c:v>
                </c:pt>
                <c:pt idx="461">
                  <c:v>-1.4436702566754729</c:v>
                </c:pt>
                <c:pt idx="462">
                  <c:v>-1.412742199697671</c:v>
                </c:pt>
                <c:pt idx="463">
                  <c:v>-1.4051610174928026</c:v>
                </c:pt>
                <c:pt idx="464">
                  <c:v>-1.3216149815196232</c:v>
                </c:pt>
                <c:pt idx="465">
                  <c:v>-1.2897310825290826</c:v>
                </c:pt>
                <c:pt idx="466">
                  <c:v>-1.2420226263567304</c:v>
                </c:pt>
                <c:pt idx="467">
                  <c:v>-1.1966337029353826</c:v>
                </c:pt>
                <c:pt idx="468">
                  <c:v>-1.2417017542433155</c:v>
                </c:pt>
                <c:pt idx="469">
                  <c:v>-1.3269731959574327</c:v>
                </c:pt>
                <c:pt idx="470">
                  <c:v>-1.3602022259326212</c:v>
                </c:pt>
                <c:pt idx="471">
                  <c:v>-1.3796493404069066</c:v>
                </c:pt>
                <c:pt idx="472">
                  <c:v>-1.4327232054430954</c:v>
                </c:pt>
                <c:pt idx="473">
                  <c:v>-1.3212282580722496</c:v>
                </c:pt>
                <c:pt idx="474">
                  <c:v>-1.2805372638877488</c:v>
                </c:pt>
                <c:pt idx="475">
                  <c:v>-1.0987722775865525</c:v>
                </c:pt>
                <c:pt idx="476">
                  <c:v>-1.1292954419910144</c:v>
                </c:pt>
                <c:pt idx="477">
                  <c:v>-1.4745562966045103</c:v>
                </c:pt>
                <c:pt idx="478">
                  <c:v>-1.4106639975249073</c:v>
                </c:pt>
                <c:pt idx="479">
                  <c:v>-1.4107617036635458</c:v>
                </c:pt>
                <c:pt idx="480">
                  <c:v>-1.3114506035911413</c:v>
                </c:pt>
                <c:pt idx="481">
                  <c:v>-1.0729901212973081</c:v>
                </c:pt>
                <c:pt idx="482">
                  <c:v>-1.3179882832101284</c:v>
                </c:pt>
                <c:pt idx="483">
                  <c:v>-1.5483917974711592</c:v>
                </c:pt>
                <c:pt idx="484">
                  <c:v>-1.739626320802528</c:v>
                </c:pt>
                <c:pt idx="485">
                  <c:v>-1.9443822310692138</c:v>
                </c:pt>
                <c:pt idx="486">
                  <c:v>-1.3306372588512769</c:v>
                </c:pt>
                <c:pt idx="487">
                  <c:v>-1.0979481734819589</c:v>
                </c:pt>
                <c:pt idx="488">
                  <c:v>-1.4158761076043458</c:v>
                </c:pt>
                <c:pt idx="489">
                  <c:v>-1.4690044038413226</c:v>
                </c:pt>
                <c:pt idx="490">
                  <c:v>-1.4431197126026918</c:v>
                </c:pt>
                <c:pt idx="491">
                  <c:v>-1.4978128218930042</c:v>
                </c:pt>
                <c:pt idx="492">
                  <c:v>-1.5115918915193696</c:v>
                </c:pt>
                <c:pt idx="493">
                  <c:v>-0.93301457290752043</c:v>
                </c:pt>
                <c:pt idx="494">
                  <c:v>-1.6097025693984439</c:v>
                </c:pt>
                <c:pt idx="495">
                  <c:v>-1.0741803134917394</c:v>
                </c:pt>
                <c:pt idx="496">
                  <c:v>-1.5200337737240464</c:v>
                </c:pt>
                <c:pt idx="497">
                  <c:v>-1.4946198458296442</c:v>
                </c:pt>
                <c:pt idx="498">
                  <c:v>-1.4929393831733149</c:v>
                </c:pt>
                <c:pt idx="499">
                  <c:v>-1.4612975546743954</c:v>
                </c:pt>
                <c:pt idx="500">
                  <c:v>-1.4642153767533299</c:v>
                </c:pt>
                <c:pt idx="501">
                  <c:v>-1.4748849112773639</c:v>
                </c:pt>
                <c:pt idx="502">
                  <c:v>-1.7309901493295872</c:v>
                </c:pt>
                <c:pt idx="503">
                  <c:v>-1.7942601523332589</c:v>
                </c:pt>
                <c:pt idx="504">
                  <c:v>-1.6413269457649264</c:v>
                </c:pt>
                <c:pt idx="505">
                  <c:v>-1.5416300925764377</c:v>
                </c:pt>
                <c:pt idx="506">
                  <c:v>-1.6582853556534074</c:v>
                </c:pt>
                <c:pt idx="507">
                  <c:v>-1.5475539507442879</c:v>
                </c:pt>
                <c:pt idx="508">
                  <c:v>-2.1714818435972045</c:v>
                </c:pt>
                <c:pt idx="509">
                  <c:v>-2.5467477171044566</c:v>
                </c:pt>
                <c:pt idx="510">
                  <c:v>-2.8895783270647817</c:v>
                </c:pt>
                <c:pt idx="511">
                  <c:v>-2.7747981812111826</c:v>
                </c:pt>
                <c:pt idx="512">
                  <c:v>-3.0789489205816265</c:v>
                </c:pt>
                <c:pt idx="513">
                  <c:v>-3.170331893900006</c:v>
                </c:pt>
                <c:pt idx="514">
                  <c:v>-3.2932514629537737</c:v>
                </c:pt>
                <c:pt idx="515">
                  <c:v>-3.5784419936279179</c:v>
                </c:pt>
                <c:pt idx="516">
                  <c:v>-4.1404898183694785</c:v>
                </c:pt>
                <c:pt idx="517">
                  <c:v>-4.2080628568111402</c:v>
                </c:pt>
                <c:pt idx="518">
                  <c:v>-5.40020675876589</c:v>
                </c:pt>
                <c:pt idx="519">
                  <c:v>-6.0627184494013804</c:v>
                </c:pt>
                <c:pt idx="520">
                  <c:v>-6.5218008385380415</c:v>
                </c:pt>
                <c:pt idx="521">
                  <c:v>-6.993560753530045</c:v>
                </c:pt>
                <c:pt idx="522">
                  <c:v>-7.8487262473669102</c:v>
                </c:pt>
                <c:pt idx="523">
                  <c:v>-9.5968621781398031</c:v>
                </c:pt>
                <c:pt idx="524">
                  <c:v>-10.361595584516508</c:v>
                </c:pt>
                <c:pt idx="525">
                  <c:v>-12.457958738386857</c:v>
                </c:pt>
                <c:pt idx="526">
                  <c:v>-12.83420112611911</c:v>
                </c:pt>
                <c:pt idx="527">
                  <c:v>-13.586069755811671</c:v>
                </c:pt>
                <c:pt idx="528">
                  <c:v>-15.957412038925034</c:v>
                </c:pt>
                <c:pt idx="529">
                  <c:v>-17.449831769275811</c:v>
                </c:pt>
                <c:pt idx="530">
                  <c:v>-22.726862106399121</c:v>
                </c:pt>
                <c:pt idx="531">
                  <c:v>-25.114516975862596</c:v>
                </c:pt>
                <c:pt idx="532">
                  <c:v>-30.483613726551333</c:v>
                </c:pt>
                <c:pt idx="533">
                  <c:v>-36.583303501998444</c:v>
                </c:pt>
                <c:pt idx="534">
                  <c:v>-45.630900236235384</c:v>
                </c:pt>
                <c:pt idx="535">
                  <c:v>-55.189247160140418</c:v>
                </c:pt>
                <c:pt idx="536">
                  <c:v>-69.79028151292205</c:v>
                </c:pt>
                <c:pt idx="537">
                  <c:v>-97.52789210236584</c:v>
                </c:pt>
                <c:pt idx="538">
                  <c:v>-188.21193412849993</c:v>
                </c:pt>
                <c:pt idx="539">
                  <c:v>-391.44204928056831</c:v>
                </c:pt>
                <c:pt idx="540">
                  <c:v>412.54806950510817</c:v>
                </c:pt>
                <c:pt idx="541">
                  <c:v>206.93141926691274</c:v>
                </c:pt>
                <c:pt idx="542">
                  <c:v>110.1779293673964</c:v>
                </c:pt>
                <c:pt idx="543">
                  <c:v>90.946481855194193</c:v>
                </c:pt>
                <c:pt idx="544">
                  <c:v>74.079434850808752</c:v>
                </c:pt>
                <c:pt idx="545">
                  <c:v>59.284276019788457</c:v>
                </c:pt>
                <c:pt idx="546">
                  <c:v>50.234751343380438</c:v>
                </c:pt>
                <c:pt idx="547">
                  <c:v>44.785772565788918</c:v>
                </c:pt>
                <c:pt idx="548">
                  <c:v>36.272418257357543</c:v>
                </c:pt>
                <c:pt idx="549">
                  <c:v>33.567261505907119</c:v>
                </c:pt>
                <c:pt idx="550">
                  <c:v>28.425794746015921</c:v>
                </c:pt>
                <c:pt idx="551">
                  <c:v>24.229902903361886</c:v>
                </c:pt>
                <c:pt idx="552">
                  <c:v>25.032792340331046</c:v>
                </c:pt>
                <c:pt idx="553">
                  <c:v>22.843857760032162</c:v>
                </c:pt>
                <c:pt idx="554">
                  <c:v>19.730590435175341</c:v>
                </c:pt>
                <c:pt idx="555">
                  <c:v>16.608779555411331</c:v>
                </c:pt>
                <c:pt idx="556">
                  <c:v>13.48703863184579</c:v>
                </c:pt>
                <c:pt idx="557">
                  <c:v>14.181311377083384</c:v>
                </c:pt>
                <c:pt idx="558">
                  <c:v>15.211006244002016</c:v>
                </c:pt>
                <c:pt idx="559">
                  <c:v>14.740500299654515</c:v>
                </c:pt>
                <c:pt idx="560">
                  <c:v>13.665263614359471</c:v>
                </c:pt>
                <c:pt idx="561">
                  <c:v>13.722320278578067</c:v>
                </c:pt>
                <c:pt idx="562">
                  <c:v>9.6574563664683222</c:v>
                </c:pt>
                <c:pt idx="563">
                  <c:v>10.222670900177302</c:v>
                </c:pt>
                <c:pt idx="564">
                  <c:v>9.7702468469118049</c:v>
                </c:pt>
                <c:pt idx="565">
                  <c:v>8.9813530080422712</c:v>
                </c:pt>
                <c:pt idx="566">
                  <c:v>11.124544689057148</c:v>
                </c:pt>
                <c:pt idx="567">
                  <c:v>9.0560452829906897</c:v>
                </c:pt>
                <c:pt idx="568">
                  <c:v>7.0392676292024321</c:v>
                </c:pt>
                <c:pt idx="569">
                  <c:v>7.7816491601995441</c:v>
                </c:pt>
                <c:pt idx="570">
                  <c:v>6.3541106839178152</c:v>
                </c:pt>
                <c:pt idx="571">
                  <c:v>7.4851087431204517</c:v>
                </c:pt>
                <c:pt idx="572">
                  <c:v>9.2551555056152957</c:v>
                </c:pt>
                <c:pt idx="573">
                  <c:v>4.9298976677566078</c:v>
                </c:pt>
                <c:pt idx="574">
                  <c:v>6.5854157285925234</c:v>
                </c:pt>
                <c:pt idx="575">
                  <c:v>7.2325567237061739</c:v>
                </c:pt>
                <c:pt idx="576">
                  <c:v>4.0644804686772877</c:v>
                </c:pt>
                <c:pt idx="577">
                  <c:v>5.4413724673077386</c:v>
                </c:pt>
                <c:pt idx="578">
                  <c:v>4.4558377362066137</c:v>
                </c:pt>
                <c:pt idx="579">
                  <c:v>3.2241541997518341</c:v>
                </c:pt>
                <c:pt idx="580">
                  <c:v>3.6375320040345889</c:v>
                </c:pt>
                <c:pt idx="581">
                  <c:v>3.5766028881268959</c:v>
                </c:pt>
                <c:pt idx="582">
                  <c:v>1.7720871525280031</c:v>
                </c:pt>
                <c:pt idx="583">
                  <c:v>1.5136009515705546</c:v>
                </c:pt>
                <c:pt idx="584">
                  <c:v>0.42332369233764505</c:v>
                </c:pt>
                <c:pt idx="585">
                  <c:v>-0.20535869221265338</c:v>
                </c:pt>
                <c:pt idx="586">
                  <c:v>1.0083057737411683</c:v>
                </c:pt>
                <c:pt idx="587">
                  <c:v>-0.39201533147418344</c:v>
                </c:pt>
                <c:pt idx="588">
                  <c:v>0.95758741952907434</c:v>
                </c:pt>
                <c:pt idx="589">
                  <c:v>1.4980602885064271</c:v>
                </c:pt>
                <c:pt idx="590">
                  <c:v>0.55403781341400182</c:v>
                </c:pt>
                <c:pt idx="591">
                  <c:v>1.4440491423702486</c:v>
                </c:pt>
                <c:pt idx="592">
                  <c:v>0.3543722649877572</c:v>
                </c:pt>
                <c:pt idx="593">
                  <c:v>-1.0361169332633771</c:v>
                </c:pt>
                <c:pt idx="594">
                  <c:v>0.33665499317891617</c:v>
                </c:pt>
                <c:pt idx="595">
                  <c:v>0</c:v>
                </c:pt>
                <c:pt idx="596">
                  <c:v>-1.6001152747697573</c:v>
                </c:pt>
                <c:pt idx="597">
                  <c:v>0.62350403965909351</c:v>
                </c:pt>
                <c:pt idx="598">
                  <c:v>-0.1519661033480641</c:v>
                </c:pt>
                <c:pt idx="599">
                  <c:v>-0.74332574005096841</c:v>
                </c:pt>
                <c:pt idx="600">
                  <c:v>0.14502012126233901</c:v>
                </c:pt>
                <c:pt idx="601">
                  <c:v>-1.2706726773856558</c:v>
                </c:pt>
                <c:pt idx="602">
                  <c:v>-0.54844393156317484</c:v>
                </c:pt>
                <c:pt idx="603">
                  <c:v>0</c:v>
                </c:pt>
                <c:pt idx="604">
                  <c:v>-1.046035001417821</c:v>
                </c:pt>
                <c:pt idx="605">
                  <c:v>-1.0108450286021415</c:v>
                </c:pt>
                <c:pt idx="606">
                  <c:v>-0.73875727882464393</c:v>
                </c:pt>
                <c:pt idx="607">
                  <c:v>-1.079294378510973</c:v>
                </c:pt>
                <c:pt idx="608">
                  <c:v>-0.69591762508849075</c:v>
                </c:pt>
                <c:pt idx="609">
                  <c:v>-0.45455984947170891</c:v>
                </c:pt>
                <c:pt idx="610">
                  <c:v>-0.44122012930389354</c:v>
                </c:pt>
                <c:pt idx="611">
                  <c:v>-0.10832072352814273</c:v>
                </c:pt>
                <c:pt idx="612">
                  <c:v>-0.31605765233585081</c:v>
                </c:pt>
                <c:pt idx="613">
                  <c:v>-0.61940827464840398</c:v>
                </c:pt>
                <c:pt idx="614">
                  <c:v>0</c:v>
                </c:pt>
                <c:pt idx="615">
                  <c:v>0</c:v>
                </c:pt>
                <c:pt idx="616">
                  <c:v>-0.19340356598720079</c:v>
                </c:pt>
                <c:pt idx="617">
                  <c:v>0.37966376956012043</c:v>
                </c:pt>
                <c:pt idx="618">
                  <c:v>-9.3197785439516609E-2</c:v>
                </c:pt>
                <c:pt idx="619">
                  <c:v>-9.1278695575632687E-2</c:v>
                </c:pt>
                <c:pt idx="620">
                  <c:v>0.35841959037505933</c:v>
                </c:pt>
                <c:pt idx="621">
                  <c:v>0.17669704637710559</c:v>
                </c:pt>
                <c:pt idx="622">
                  <c:v>0.17297081622321922</c:v>
                </c:pt>
                <c:pt idx="623">
                  <c:v>8.5377280818321633E-2</c:v>
                </c:pt>
                <c:pt idx="624">
                  <c:v>-0.24993692153629488</c:v>
                </c:pt>
                <c:pt idx="625">
                  <c:v>0.24627633552706366</c:v>
                </c:pt>
                <c:pt idx="626">
                  <c:v>0.4845212919740296</c:v>
                </c:pt>
                <c:pt idx="627">
                  <c:v>0.23897097730762024</c:v>
                </c:pt>
                <c:pt idx="628">
                  <c:v>0.86381109073808859</c:v>
                </c:pt>
                <c:pt idx="629">
                  <c:v>0.70277447762410816</c:v>
                </c:pt>
                <c:pt idx="630">
                  <c:v>0.54081359072882895</c:v>
                </c:pt>
                <c:pt idx="631">
                  <c:v>0.38137274629435736</c:v>
                </c:pt>
                <c:pt idx="632">
                  <c:v>0.15062379865384923</c:v>
                </c:pt>
                <c:pt idx="633">
                  <c:v>-7.3908538347472644E-2</c:v>
                </c:pt>
                <c:pt idx="634">
                  <c:v>0.36312722545143611</c:v>
                </c:pt>
                <c:pt idx="635">
                  <c:v>7.1621700465894292E-2</c:v>
                </c:pt>
                <c:pt idx="636">
                  <c:v>0.14101460912562963</c:v>
                </c:pt>
                <c:pt idx="637">
                  <c:v>0.34768206822552078</c:v>
                </c:pt>
                <c:pt idx="638">
                  <c:v>0.27376647679403432</c:v>
                </c:pt>
                <c:pt idx="639">
                  <c:v>0.47455282361076456</c:v>
                </c:pt>
                <c:pt idx="640">
                  <c:v>0.53822463965281198</c:v>
                </c:pt>
                <c:pt idx="641">
                  <c:v>6.617378921407438E-2</c:v>
                </c:pt>
                <c:pt idx="642">
                  <c:v>0.3932625077906205</c:v>
                </c:pt>
                <c:pt idx="643">
                  <c:v>0.12880303943948596</c:v>
                </c:pt>
                <c:pt idx="644">
                  <c:v>0.12730204919367871</c:v>
                </c:pt>
                <c:pt idx="645">
                  <c:v>0.31410601509591879</c:v>
                </c:pt>
                <c:pt idx="646">
                  <c:v>0.24820592770094491</c:v>
                </c:pt>
                <c:pt idx="647">
                  <c:v>0.18362493204758987</c:v>
                </c:pt>
                <c:pt idx="648">
                  <c:v>0.18097857261211106</c:v>
                </c:pt>
                <c:pt idx="649">
                  <c:v>0.17881209996219005</c:v>
                </c:pt>
                <c:pt idx="650">
                  <c:v>-0.11710339560447805</c:v>
                </c:pt>
                <c:pt idx="651">
                  <c:v>0</c:v>
                </c:pt>
                <c:pt idx="652">
                  <c:v>-5.6612609121251253E-2</c:v>
                </c:pt>
                <c:pt idx="653">
                  <c:v>-5.562570164753481E-2</c:v>
                </c:pt>
                <c:pt idx="654">
                  <c:v>0.27485835240886158</c:v>
                </c:pt>
                <c:pt idx="655">
                  <c:v>0.2172215244644965</c:v>
                </c:pt>
                <c:pt idx="656">
                  <c:v>5.3665840649959995E-2</c:v>
                </c:pt>
                <c:pt idx="657">
                  <c:v>0.2644873018305115</c:v>
                </c:pt>
                <c:pt idx="658">
                  <c:v>-0.20851341400519455</c:v>
                </c:pt>
                <c:pt idx="659">
                  <c:v>-0.45868071549217937</c:v>
                </c:pt>
                <c:pt idx="660">
                  <c:v>-0.39765029698464377</c:v>
                </c:pt>
                <c:pt idx="661">
                  <c:v>-0.38909252721054927</c:v>
                </c:pt>
                <c:pt idx="662">
                  <c:v>-9.5187064411951267E-2</c:v>
                </c:pt>
                <c:pt idx="663">
                  <c:v>4.678161631098763E-2</c:v>
                </c:pt>
                <c:pt idx="664">
                  <c:v>-4.6130062400697863E-2</c:v>
                </c:pt>
                <c:pt idx="665">
                  <c:v>-0.18142341825834341</c:v>
                </c:pt>
                <c:pt idx="666">
                  <c:v>-0.22312915974857039</c:v>
                </c:pt>
                <c:pt idx="667">
                  <c:v>-0.348325965351232</c:v>
                </c:pt>
                <c:pt idx="668">
                  <c:v>0</c:v>
                </c:pt>
                <c:pt idx="669">
                  <c:v>-0.1263883431146772</c:v>
                </c:pt>
                <c:pt idx="670">
                  <c:v>-0.24850869618021953</c:v>
                </c:pt>
                <c:pt idx="671">
                  <c:v>-0.12174592778693702</c:v>
                </c:pt>
                <c:pt idx="672">
                  <c:v>-0.12022093898376342</c:v>
                </c:pt>
                <c:pt idx="673">
                  <c:v>-3.9351089445226611E-2</c:v>
                </c:pt>
                <c:pt idx="674">
                  <c:v>0</c:v>
                </c:pt>
                <c:pt idx="675">
                  <c:v>0</c:v>
                </c:pt>
                <c:pt idx="676">
                  <c:v>3.8082278316685612E-2</c:v>
                </c:pt>
                <c:pt idx="677">
                  <c:v>0.1506945707407964</c:v>
                </c:pt>
                <c:pt idx="678">
                  <c:v>-7.4677443443332228E-2</c:v>
                </c:pt>
                <c:pt idx="679">
                  <c:v>0.2585174054843597</c:v>
                </c:pt>
                <c:pt idx="680">
                  <c:v>0.18463369194476559</c:v>
                </c:pt>
                <c:pt idx="681">
                  <c:v>-3.6642085178102926E-2</c:v>
                </c:pt>
                <c:pt idx="682">
                  <c:v>-0.10863346785279579</c:v>
                </c:pt>
                <c:pt idx="683">
                  <c:v>0.39770710971325934</c:v>
                </c:pt>
                <c:pt idx="684">
                  <c:v>-7.1973141206966448E-2</c:v>
                </c:pt>
                <c:pt idx="685">
                  <c:v>0.28732387781700525</c:v>
                </c:pt>
                <c:pt idx="686">
                  <c:v>0.17996886936491666</c:v>
                </c:pt>
                <c:pt idx="687">
                  <c:v>0.28748941568857361</c:v>
                </c:pt>
                <c:pt idx="688">
                  <c:v>0.36143866618028436</c:v>
                </c:pt>
                <c:pt idx="689">
                  <c:v>0.32906952233955444</c:v>
                </c:pt>
                <c:pt idx="690">
                  <c:v>-0.10978319686233352</c:v>
                </c:pt>
                <c:pt idx="691">
                  <c:v>0.51455057126006709</c:v>
                </c:pt>
                <c:pt idx="692">
                  <c:v>0.29734721473232767</c:v>
                </c:pt>
                <c:pt idx="693">
                  <c:v>0.22590093985593915</c:v>
                </c:pt>
                <c:pt idx="694">
                  <c:v>0</c:v>
                </c:pt>
                <c:pt idx="695">
                  <c:v>0.38336206738261591</c:v>
                </c:pt>
                <c:pt idx="696">
                  <c:v>0.78736337431270464</c:v>
                </c:pt>
                <c:pt idx="697">
                  <c:v>0.89762937063930626</c:v>
                </c:pt>
                <c:pt idx="698">
                  <c:v>0.67673107700487267</c:v>
                </c:pt>
                <c:pt idx="699">
                  <c:v>0.39255437524421427</c:v>
                </c:pt>
                <c:pt idx="700">
                  <c:v>0.13422397555684212</c:v>
                </c:pt>
                <c:pt idx="701">
                  <c:v>-9.1422067103496152E-2</c:v>
                </c:pt>
                <c:pt idx="702">
                  <c:v>9.433776184139446E-2</c:v>
                </c:pt>
                <c:pt idx="703">
                  <c:v>-0.29028664367543455</c:v>
                </c:pt>
                <c:pt idx="704">
                  <c:v>-0.59267235188876755</c:v>
                </c:pt>
                <c:pt idx="705">
                  <c:v>-0.45491835164996203</c:v>
                </c:pt>
                <c:pt idx="706">
                  <c:v>-0.2660898315401381</c:v>
                </c:pt>
                <c:pt idx="707">
                  <c:v>0.27623654739802783</c:v>
                </c:pt>
                <c:pt idx="708">
                  <c:v>0.72231146603996699</c:v>
                </c:pt>
                <c:pt idx="709">
                  <c:v>0.19397477993574747</c:v>
                </c:pt>
                <c:pt idx="710">
                  <c:v>0.20902478697350124</c:v>
                </c:pt>
                <c:pt idx="711">
                  <c:v>-0.38889136801527147</c:v>
                </c:pt>
                <c:pt idx="712">
                  <c:v>-0.68033733512271999</c:v>
                </c:pt>
                <c:pt idx="713">
                  <c:v>-0.67344065358919003</c:v>
                </c:pt>
                <c:pt idx="714">
                  <c:v>-0.67153926921572682</c:v>
                </c:pt>
                <c:pt idx="715">
                  <c:v>0</c:v>
                </c:pt>
                <c:pt idx="716">
                  <c:v>0.34941229189316109</c:v>
                </c:pt>
                <c:pt idx="717">
                  <c:v>-0.46891974160646316</c:v>
                </c:pt>
                <c:pt idx="718">
                  <c:v>-1.5512231230856446</c:v>
                </c:pt>
                <c:pt idx="719">
                  <c:v>-4.490687428964571E-2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752-4646-92ED-2427C71AD6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4833008"/>
        <c:axId val="724825464"/>
      </c:scatterChart>
      <c:valAx>
        <c:axId val="724833008"/>
        <c:scaling>
          <c:orientation val="minMax"/>
          <c:max val="100"/>
          <c:min val="-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825464"/>
        <c:crosses val="autoZero"/>
        <c:crossBetween val="midCat"/>
      </c:valAx>
      <c:valAx>
        <c:axId val="724825464"/>
        <c:scaling>
          <c:orientation val="minMax"/>
          <c:max val="60"/>
          <c:min val="-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Polytropic</a:t>
                </a:r>
                <a:r>
                  <a:rPr lang="en-GB" baseline="0"/>
                  <a:t> Index, 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833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</a:t>
            </a:r>
            <a:r>
              <a:rPr lang="en-GB" baseline="0"/>
              <a:t> of Change of Volume against Crank Angle @ 3000rpm</a:t>
            </a:r>
            <a:endParaRPr lang="en-GB"/>
          </a:p>
        </c:rich>
      </c:tx>
      <c:layout>
        <c:manualLayout>
          <c:xMode val="edge"/>
          <c:yMode val="edge"/>
          <c:x val="0.10328455818022748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'3000'!$I$4:$I$722</c:f>
              <c:numCache>
                <c:formatCode>General</c:formatCode>
                <c:ptCount val="719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92-4D53-AC74-05CB374C08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2646008"/>
        <c:axId val="742649616"/>
      </c:scatterChart>
      <c:valAx>
        <c:axId val="742646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2649616"/>
        <c:crosses val="autoZero"/>
        <c:crossBetween val="midCat"/>
      </c:valAx>
      <c:valAx>
        <c:axId val="74264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 of 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2646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 and</a:t>
            </a:r>
            <a:r>
              <a:rPr lang="en-GB" baseline="0"/>
              <a:t> Burn Rate against Crank Angle @ 3000rpm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MFB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'3000'!$Q$5:$Q$106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'3000'!$R$5:$R$106</c:f>
              <c:numCache>
                <c:formatCode>General</c:formatCode>
                <c:ptCount val="102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61-4308-857F-C586157689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7741512"/>
        <c:axId val="647734624"/>
      </c:lineChart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'3000'!$Q$5:$Q$106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'3000'!$S$5:$S$106</c:f>
              <c:numCache>
                <c:formatCode>General</c:formatCode>
                <c:ptCount val="102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61-4308-857F-C586157689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2510592"/>
        <c:axId val="622508952"/>
      </c:lineChart>
      <c:catAx>
        <c:axId val="647741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734624"/>
        <c:crosses val="autoZero"/>
        <c:auto val="1"/>
        <c:lblAlgn val="ctr"/>
        <c:lblOffset val="100"/>
        <c:noMultiLvlLbl val="0"/>
      </c:catAx>
      <c:valAx>
        <c:axId val="64773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741512"/>
        <c:crosses val="autoZero"/>
        <c:crossBetween val="between"/>
      </c:valAx>
      <c:valAx>
        <c:axId val="6225089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510592"/>
        <c:crosses val="max"/>
        <c:crossBetween val="between"/>
      </c:valAx>
      <c:catAx>
        <c:axId val="6225105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225089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</a:t>
            </a:r>
            <a:r>
              <a:rPr lang="en-GB" baseline="0"/>
              <a:t> Position against Crank Angle @ 3000rpm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'3000'!$N$4:$N$723</c:f>
              <c:numCache>
                <c:formatCode>General</c:formatCode>
                <c:ptCount val="720"/>
                <c:pt idx="0">
                  <c:v>0</c:v>
                </c:pt>
                <c:pt idx="1">
                  <c:v>1.5514359038088066E-5</c:v>
                </c:pt>
                <c:pt idx="2">
                  <c:v>4.342879141329577E-5</c:v>
                </c:pt>
                <c:pt idx="3">
                  <c:v>8.3734800904415265E-5</c:v>
                </c:pt>
                <c:pt idx="4">
                  <c:v>1.3642011013189286E-4</c:v>
                </c:pt>
                <c:pt idx="5">
                  <c:v>2.0146866427198432E-4</c:v>
                </c:pt>
                <c:pt idx="6">
                  <c:v>2.788606359294929E-4</c:v>
                </c:pt>
                <c:pt idx="7">
                  <c:v>3.6857243116767438E-4</c:v>
                </c:pt>
                <c:pt idx="8">
                  <c:v>4.7057669669366299E-4</c:v>
                </c:pt>
                <c:pt idx="9">
                  <c:v>5.8484232819710743E-4</c:v>
                </c:pt>
                <c:pt idx="10">
                  <c:v>7.1133447983976709E-4</c:v>
                </c:pt>
                <c:pt idx="11">
                  <c:v>8.5001457489306096E-4</c:v>
                </c:pt>
                <c:pt idx="12">
                  <c:v>1.000840317520444E-3</c:v>
                </c:pt>
                <c:pt idx="13">
                  <c:v>1.1637657057010202E-3</c:v>
                </c:pt>
                <c:pt idx="14">
                  <c:v>1.3387410452905398E-3</c:v>
                </c:pt>
                <c:pt idx="15">
                  <c:v>1.5257129652154558E-3</c:v>
                </c:pt>
                <c:pt idx="16">
                  <c:v>1.7246244337953821E-3</c:v>
                </c:pt>
                <c:pt idx="17">
                  <c:v>1.9354147761890704E-3</c:v>
                </c:pt>
                <c:pt idx="18">
                  <c:v>2.158019692958433E-3</c:v>
                </c:pt>
                <c:pt idx="19">
                  <c:v>2.3923712797451063E-3</c:v>
                </c:pt>
                <c:pt idx="20">
                  <c:v>2.6383980480532937E-3</c:v>
                </c:pt>
                <c:pt idx="21">
                  <c:v>2.8960249471326719E-3</c:v>
                </c:pt>
                <c:pt idx="22">
                  <c:v>3.1651733869544965E-3</c:v>
                </c:pt>
                <c:pt idx="23">
                  <c:v>3.445761262274027E-3</c:v>
                </c:pt>
                <c:pt idx="24">
                  <c:v>3.7377029777715242E-3</c:v>
                </c:pt>
                <c:pt idx="25">
                  <c:v>4.0409094742643826E-3</c:v>
                </c:pt>
                <c:pt idx="26">
                  <c:v>4.3552882559820547E-3</c:v>
                </c:pt>
                <c:pt idx="27">
                  <c:v>4.6807434188954281E-3</c:v>
                </c:pt>
                <c:pt idx="28">
                  <c:v>5.0171756800919563E-3</c:v>
                </c:pt>
                <c:pt idx="29">
                  <c:v>5.3644824081872065E-3</c:v>
                </c:pt>
                <c:pt idx="30">
                  <c:v>5.7225576547636596E-3</c:v>
                </c:pt>
                <c:pt idx="31">
                  <c:v>6.0912921868267128E-3</c:v>
                </c:pt>
                <c:pt idx="32">
                  <c:v>6.4705735202681804E-3</c:v>
                </c:pt>
                <c:pt idx="33">
                  <c:v>6.8602859543264814E-3</c:v>
                </c:pt>
                <c:pt idx="34">
                  <c:v>7.2603106070330469E-3</c:v>
                </c:pt>
                <c:pt idx="35">
                  <c:v>7.6705254516339187E-3</c:v>
                </c:pt>
                <c:pt idx="36">
                  <c:v>8.0908053539749756E-3</c:v>
                </c:pt>
                <c:pt idx="37">
                  <c:v>8.5210221108395472E-3</c:v>
                </c:pt>
                <c:pt idx="38">
                  <c:v>8.9610444892259996E-3</c:v>
                </c:pt>
                <c:pt idx="39">
                  <c:v>9.4107382665534201E-3</c:v>
                </c:pt>
                <c:pt idx="40">
                  <c:v>9.8699662717825921E-3</c:v>
                </c:pt>
                <c:pt idx="41">
                  <c:v>1.0338588427439767E-2</c:v>
                </c:pt>
                <c:pt idx="42">
                  <c:v>1.0816461792529725E-2</c:v>
                </c:pt>
                <c:pt idx="43">
                  <c:v>1.1303440606325019E-2</c:v>
                </c:pt>
                <c:pt idx="44">
                  <c:v>1.1799376333017675E-2</c:v>
                </c:pt>
                <c:pt idx="45">
                  <c:v>1.2304117707219217E-2</c:v>
                </c:pt>
                <c:pt idx="46">
                  <c:v>1.2817510780295268E-2</c:v>
                </c:pt>
                <c:pt idx="47">
                  <c:v>1.333939896751968E-2</c:v>
                </c:pt>
                <c:pt idx="48">
                  <c:v>1.3869623096033925E-2</c:v>
                </c:pt>
                <c:pt idx="49">
                  <c:v>1.4408021453596452E-2</c:v>
                </c:pt>
                <c:pt idx="50">
                  <c:v>1.4954429838107177E-2</c:v>
                </c:pt>
                <c:pt idx="51">
                  <c:v>1.5508681607891145E-2</c:v>
                </c:pt>
                <c:pt idx="52">
                  <c:v>1.6070607732726047E-2</c:v>
                </c:pt>
                <c:pt idx="53">
                  <c:v>1.6640036845597551E-2</c:v>
                </c:pt>
                <c:pt idx="54">
                  <c:v>1.7216795295166076E-2</c:v>
                </c:pt>
                <c:pt idx="55">
                  <c:v>1.7800707198929167E-2</c:v>
                </c:pt>
                <c:pt idx="56">
                  <c:v>1.8391594497062229E-2</c:v>
                </c:pt>
                <c:pt idx="57">
                  <c:v>1.8989277006921254E-2</c:v>
                </c:pt>
                <c:pt idx="58">
                  <c:v>1.9593572478190314E-2</c:v>
                </c:pt>
                <c:pt idx="59">
                  <c:v>2.0204296648656934E-2</c:v>
                </c:pt>
                <c:pt idx="60">
                  <c:v>2.0821263300597533E-2</c:v>
                </c:pt>
                <c:pt idx="61">
                  <c:v>2.1444284317755597E-2</c:v>
                </c:pt>
                <c:pt idx="62">
                  <c:v>2.2073169742894898E-2</c:v>
                </c:pt>
                <c:pt idx="63">
                  <c:v>2.270772783590954E-2</c:v>
                </c:pt>
                <c:pt idx="64">
                  <c:v>2.3347765132473223E-2</c:v>
                </c:pt>
                <c:pt idx="65">
                  <c:v>2.3993086503208919E-2</c:v>
                </c:pt>
                <c:pt idx="66">
                  <c:v>2.4643495213360966E-2</c:v>
                </c:pt>
                <c:pt idx="67">
                  <c:v>2.5298792982950707E-2</c:v>
                </c:pt>
                <c:pt idx="68">
                  <c:v>2.59587800473975E-2</c:v>
                </c:pt>
                <c:pt idx="69">
                  <c:v>2.6623255218585554E-2</c:v>
                </c:pt>
                <c:pt idx="70">
                  <c:v>2.729201594635822E-2</c:v>
                </c:pt>
                <c:pt idx="71">
                  <c:v>2.796485838042043E-2</c:v>
                </c:pt>
                <c:pt idx="72">
                  <c:v>2.8641577432629933E-2</c:v>
                </c:pt>
                <c:pt idx="73">
                  <c:v>2.9321966839658594E-2</c:v>
                </c:pt>
                <c:pt idx="74">
                  <c:v>3.0005819226003573E-2</c:v>
                </c:pt>
                <c:pt idx="75">
                  <c:v>3.0692926167329534E-2</c:v>
                </c:pt>
                <c:pt idx="76">
                  <c:v>3.1383078254121823E-2</c:v>
                </c:pt>
                <c:pt idx="77">
                  <c:v>3.207606515563155E-2</c:v>
                </c:pt>
                <c:pt idx="78">
                  <c:v>3.2771675684092047E-2</c:v>
                </c:pt>
                <c:pt idx="79">
                  <c:v>3.3469697859187596E-2</c:v>
                </c:pt>
                <c:pt idx="80">
                  <c:v>3.4169918972754135E-2</c:v>
                </c:pt>
                <c:pt idx="81">
                  <c:v>3.487212565369207E-2</c:v>
                </c:pt>
                <c:pt idx="82">
                  <c:v>3.5576103933071618E-2</c:v>
                </c:pt>
                <c:pt idx="83">
                  <c:v>3.6281639309409891E-2</c:v>
                </c:pt>
                <c:pt idx="84">
                  <c:v>3.6988516814100501E-2</c:v>
                </c:pt>
                <c:pt idx="85">
                  <c:v>3.7696521076974819E-2</c:v>
                </c:pt>
                <c:pt idx="86">
                  <c:v>3.8405436391975654E-2</c:v>
                </c:pt>
                <c:pt idx="87">
                  <c:v>3.9115046782922283E-2</c:v>
                </c:pt>
                <c:pt idx="88">
                  <c:v>3.9825136069347462E-2</c:v>
                </c:pt>
                <c:pt idx="89">
                  <c:v>4.0535487932385872E-2</c:v>
                </c:pt>
                <c:pt idx="90">
                  <c:v>4.1245885980693855E-2</c:v>
                </c:pt>
                <c:pt idx="91">
                  <c:v>4.1956113816380737E-2</c:v>
                </c:pt>
                <c:pt idx="92">
                  <c:v>4.2665955100931047E-2</c:v>
                </c:pt>
                <c:pt idx="93">
                  <c:v>4.3375193621097943E-2</c:v>
                </c:pt>
                <c:pt idx="94">
                  <c:v>4.4083613354747461E-2</c:v>
                </c:pt>
                <c:pt idx="95">
                  <c:v>4.4790998536634187E-2</c:v>
                </c:pt>
                <c:pt idx="96">
                  <c:v>4.5497133724087466E-2</c:v>
                </c:pt>
                <c:pt idx="97">
                  <c:v>4.6201803862588889E-2</c:v>
                </c:pt>
                <c:pt idx="98">
                  <c:v>4.6904794351220955E-2</c:v>
                </c:pt>
                <c:pt idx="99">
                  <c:v>4.7605891107966862E-2</c:v>
                </c:pt>
                <c:pt idx="100">
                  <c:v>4.830488063484225E-2</c:v>
                </c:pt>
                <c:pt idx="101">
                  <c:v>4.9001550082838345E-2</c:v>
                </c:pt>
                <c:pt idx="102">
                  <c:v>4.9695687316657682E-2</c:v>
                </c:pt>
                <c:pt idx="103">
                  <c:v>5.0387080979222169E-2</c:v>
                </c:pt>
                <c:pt idx="104">
                  <c:v>5.107552055593477E-2</c:v>
                </c:pt>
                <c:pt idx="105">
                  <c:v>5.1760796438674699E-2</c:v>
                </c:pt>
                <c:pt idx="106">
                  <c:v>5.2442699989507298E-2</c:v>
                </c:pt>
                <c:pt idx="107">
                  <c:v>5.3121023604089386E-2</c:v>
                </c:pt>
                <c:pt idx="108">
                  <c:v>5.3795560774750645E-2</c:v>
                </c:pt>
                <c:pt idx="109">
                  <c:v>5.4466106153232961E-2</c:v>
                </c:pt>
                <c:pt idx="110">
                  <c:v>5.5132455613067649E-2</c:v>
                </c:pt>
                <c:pt idx="111">
                  <c:v>5.5794406311573015E-2</c:v>
                </c:pt>
                <c:pt idx="112">
                  <c:v>5.6451756751452746E-2</c:v>
                </c:pt>
                <c:pt idx="113">
                  <c:v>5.7104306841977585E-2</c:v>
                </c:pt>
                <c:pt idx="114">
                  <c:v>5.7751857959731076E-2</c:v>
                </c:pt>
                <c:pt idx="115">
                  <c:v>5.8394213008901852E-2</c:v>
                </c:pt>
                <c:pt idx="116">
                  <c:v>5.9031176481104147E-2</c:v>
                </c:pt>
                <c:pt idx="117">
                  <c:v>5.9662554514708643E-2</c:v>
                </c:pt>
                <c:pt idx="118">
                  <c:v>6.0288154953666399E-2</c:v>
                </c:pt>
                <c:pt idx="119">
                  <c:v>6.0907787405807434E-2</c:v>
                </c:pt>
                <c:pt idx="120">
                  <c:v>6.152126330059756E-2</c:v>
                </c:pt>
                <c:pt idx="121">
                  <c:v>6.212839594633536E-2</c:v>
                </c:pt>
                <c:pt idx="122">
                  <c:v>6.2729000586773193E-2</c:v>
                </c:pt>
                <c:pt idx="123">
                  <c:v>6.3322894457144438E-2</c:v>
                </c:pt>
                <c:pt idx="124">
                  <c:v>6.390989683958101E-2</c:v>
                </c:pt>
                <c:pt idx="125">
                  <c:v>6.4489829117904338E-2</c:v>
                </c:pt>
                <c:pt idx="126">
                  <c:v>6.5062514831773388E-2</c:v>
                </c:pt>
                <c:pt idx="127">
                  <c:v>6.5627779730174265E-2</c:v>
                </c:pt>
                <c:pt idx="128">
                  <c:v>6.6185451824234631E-2</c:v>
                </c:pt>
                <c:pt idx="129">
                  <c:v>6.6735361439347926E-2</c:v>
                </c:pt>
                <c:pt idx="130">
                  <c:v>6.7277341266591489E-2</c:v>
                </c:pt>
                <c:pt idx="131">
                  <c:v>6.7811226413423742E-2</c:v>
                </c:pt>
                <c:pt idx="132">
                  <c:v>6.8336854453644971E-2</c:v>
                </c:pt>
                <c:pt idx="133">
                  <c:v>6.8854065476607065E-2</c:v>
                </c:pt>
                <c:pt idx="134">
                  <c:v>6.9362702135657636E-2</c:v>
                </c:pt>
                <c:pt idx="135">
                  <c:v>6.9862609695804184E-2</c:v>
                </c:pt>
                <c:pt idx="136">
                  <c:v>7.035363608058387E-2</c:v>
                </c:pt>
                <c:pt idx="137">
                  <c:v>7.0835631918125516E-2</c:v>
                </c:pt>
                <c:pt idx="138">
                  <c:v>7.1308450586389613E-2</c:v>
                </c:pt>
                <c:pt idx="139">
                  <c:v>7.1771948257573409E-2</c:v>
                </c:pt>
                <c:pt idx="140">
                  <c:v>7.222598394166739E-2</c:v>
                </c:pt>
                <c:pt idx="141">
                  <c:v>7.2670419529150834E-2</c:v>
                </c:pt>
                <c:pt idx="142">
                  <c:v>7.3105119832813176E-2</c:v>
                </c:pt>
                <c:pt idx="143">
                  <c:v>7.352995262868918E-2</c:v>
                </c:pt>
                <c:pt idx="144">
                  <c:v>7.3944788696095692E-2</c:v>
                </c:pt>
                <c:pt idx="145">
                  <c:v>7.4349501856757844E-2</c:v>
                </c:pt>
                <c:pt idx="146">
                  <c:v>7.4743969013013445E-2</c:v>
                </c:pt>
                <c:pt idx="147">
                  <c:v>7.5128070185083995E-2</c:v>
                </c:pt>
                <c:pt idx="148">
                  <c:v>7.5501688547401261E-2</c:v>
                </c:pt>
                <c:pt idx="149">
                  <c:v>7.5864710463978649E-2</c:v>
                </c:pt>
                <c:pt idx="150">
                  <c:v>7.621702552281695E-2</c:v>
                </c:pt>
                <c:pt idx="151">
                  <c:v>7.6558526569334026E-2</c:v>
                </c:pt>
                <c:pt idx="152">
                  <c:v>7.6889109738808609E-2</c:v>
                </c:pt>
                <c:pt idx="153">
                  <c:v>7.7208674487828574E-2</c:v>
                </c:pt>
                <c:pt idx="154">
                  <c:v>7.751712362473423E-2</c:v>
                </c:pt>
                <c:pt idx="155">
                  <c:v>7.781436333904769E-2</c:v>
                </c:pt>
                <c:pt idx="156">
                  <c:v>7.8100303229879237E-2</c:v>
                </c:pt>
                <c:pt idx="157">
                  <c:v>7.8374856333302684E-2</c:v>
                </c:pt>
                <c:pt idx="158">
                  <c:v>7.863793914869098E-2</c:v>
                </c:pt>
                <c:pt idx="159">
                  <c:v>7.8889471664004882E-2</c:v>
                </c:pt>
                <c:pt idx="160">
                  <c:v>7.9129377380026247E-2</c:v>
                </c:pt>
                <c:pt idx="161">
                  <c:v>7.9357583333529491E-2</c:v>
                </c:pt>
                <c:pt idx="162">
                  <c:v>7.9574020119383942E-2</c:v>
                </c:pt>
                <c:pt idx="163">
                  <c:v>7.9778621911580153E-2</c:v>
                </c:pt>
                <c:pt idx="164">
                  <c:v>7.9971326483174537E-2</c:v>
                </c:pt>
                <c:pt idx="165">
                  <c:v>8.0152075225145614E-2</c:v>
                </c:pt>
                <c:pt idx="166">
                  <c:v>8.0320813164156651E-2</c:v>
                </c:pt>
                <c:pt idx="167">
                  <c:v>8.0477488979219178E-2</c:v>
                </c:pt>
                <c:pt idx="168">
                  <c:v>8.0622055017252225E-2</c:v>
                </c:pt>
                <c:pt idx="169">
                  <c:v>8.0754467307532912E-2</c:v>
                </c:pt>
                <c:pt idx="170">
                  <c:v>8.0874685575033509E-2</c:v>
                </c:pt>
                <c:pt idx="171">
                  <c:v>8.0982673252641316E-2</c:v>
                </c:pt>
                <c:pt idx="172">
                  <c:v>8.1078397492257481E-2</c:v>
                </c:pt>
                <c:pt idx="173">
                  <c:v>8.1161829174771286E-2</c:v>
                </c:pt>
                <c:pt idx="174">
                  <c:v>8.1232942918906939E-2</c:v>
                </c:pt>
                <c:pt idx="175">
                  <c:v>8.1291717088940077E-2</c:v>
                </c:pt>
                <c:pt idx="176">
                  <c:v>8.133813380128159E-2</c:v>
                </c:pt>
                <c:pt idx="177">
                  <c:v>8.1372178929926722E-2</c:v>
                </c:pt>
                <c:pt idx="178">
                  <c:v>8.1393842110767695E-2</c:v>
                </c:pt>
                <c:pt idx="179">
                  <c:v>8.1403116744768328E-2</c:v>
                </c:pt>
                <c:pt idx="180">
                  <c:v>8.14E-2</c:v>
                </c:pt>
                <c:pt idx="181">
                  <c:v>8.1384492812537609E-2</c:v>
                </c:pt>
                <c:pt idx="182">
                  <c:v>8.1356599886215811E-2</c:v>
                </c:pt>
                <c:pt idx="183">
                  <c:v>8.1316329691244957E-2</c:v>
                </c:pt>
                <c:pt idx="184">
                  <c:v>8.126369446168738E-2</c:v>
                </c:pt>
                <c:pt idx="185">
                  <c:v>8.1198710191794476E-2</c:v>
                </c:pt>
                <c:pt idx="186">
                  <c:v>8.1121396631205628E-2</c:v>
                </c:pt>
                <c:pt idx="187">
                  <c:v>8.1031777279010272E-2</c:v>
                </c:pt>
                <c:pt idx="188">
                  <c:v>8.0929879376674771E-2</c:v>
                </c:pt>
                <c:pt idx="189">
                  <c:v>8.0815733899836095E-2</c:v>
                </c:pt>
                <c:pt idx="190">
                  <c:v>8.0689375548964618E-2</c:v>
                </c:pt>
                <c:pt idx="191">
                  <c:v>8.055084273889869E-2</c:v>
                </c:pt>
                <c:pt idx="192">
                  <c:v>8.040017758725411E-2</c:v>
                </c:pt>
                <c:pt idx="193">
                  <c:v>8.0237425901711665E-2</c:v>
                </c:pt>
                <c:pt idx="194">
                  <c:v>8.0062637166186598E-2</c:v>
                </c:pt>
                <c:pt idx="195">
                  <c:v>7.9875864525883869E-2</c:v>
                </c:pt>
                <c:pt idx="196">
                  <c:v>7.9677164771243716E-2</c:v>
                </c:pt>
                <c:pt idx="197">
                  <c:v>7.9466598320782095E-2</c:v>
                </c:pt>
                <c:pt idx="198">
                  <c:v>7.9244229202831126E-2</c:v>
                </c:pt>
                <c:pt idx="199">
                  <c:v>7.9010125036184695E-2</c:v>
                </c:pt>
                <c:pt idx="200">
                  <c:v>7.876435700965527E-2</c:v>
                </c:pt>
                <c:pt idx="201">
                  <c:v>7.8506999860547502E-2</c:v>
                </c:pt>
                <c:pt idx="202">
                  <c:v>7.8238131852055345E-2</c:v>
                </c:pt>
                <c:pt idx="203">
                  <c:v>7.7957834749589019E-2</c:v>
                </c:pt>
                <c:pt idx="204">
                  <c:v>7.7666193796039229E-2</c:v>
                </c:pt>
                <c:pt idx="205">
                  <c:v>7.736329768598546E-2</c:v>
                </c:pt>
                <c:pt idx="206">
                  <c:v>7.704923853885641E-2</c:v>
                </c:pt>
                <c:pt idx="207">
                  <c:v>7.6724111871050257E-2</c:v>
                </c:pt>
                <c:pt idx="208">
                  <c:v>7.6388016567023168E-2</c:v>
                </c:pt>
                <c:pt idx="209">
                  <c:v>7.6041054849354542E-2</c:v>
                </c:pt>
                <c:pt idx="210">
                  <c:v>7.5683332247797969E-2</c:v>
                </c:pt>
                <c:pt idx="211">
                  <c:v>7.5314957567326965E-2</c:v>
                </c:pt>
                <c:pt idx="212">
                  <c:v>7.493604285518532E-2</c:v>
                </c:pt>
                <c:pt idx="213">
                  <c:v>7.4546703366951309E-2</c:v>
                </c:pt>
                <c:pt idx="214">
                  <c:v>7.4147057531626523E-2</c:v>
                </c:pt>
                <c:pt idx="215">
                  <c:v>7.3737226915759319E-2</c:v>
                </c:pt>
                <c:pt idx="216">
                  <c:v>7.3317336186613624E-2</c:v>
                </c:pt>
                <c:pt idx="217">
                  <c:v>7.2887513074394353E-2</c:v>
                </c:pt>
                <c:pt idx="218">
                  <c:v>7.2447888333540406E-2</c:v>
                </c:pt>
                <c:pt idx="219">
                  <c:v>7.1998595703097079E-2</c:v>
                </c:pt>
                <c:pt idx="220">
                  <c:v>7.1539771866179477E-2</c:v>
                </c:pt>
                <c:pt idx="221">
                  <c:v>7.1071556408539474E-2</c:v>
                </c:pt>
                <c:pt idx="222">
                  <c:v>7.0594091776248133E-2</c:v>
                </c:pt>
                <c:pt idx="223">
                  <c:v>7.0107523232506699E-2</c:v>
                </c:pt>
                <c:pt idx="224">
                  <c:v>6.9611998813598766E-2</c:v>
                </c:pt>
                <c:pt idx="225">
                  <c:v>6.910766928399717E-2</c:v>
                </c:pt>
                <c:pt idx="226">
                  <c:v>6.8594688090638803E-2</c:v>
                </c:pt>
                <c:pt idx="227">
                  <c:v>6.8073211316381194E-2</c:v>
                </c:pt>
                <c:pt idx="228">
                  <c:v>6.7543397632654878E-2</c:v>
                </c:pt>
                <c:pt idx="229">
                  <c:v>6.7005408251325685E-2</c:v>
                </c:pt>
                <c:pt idx="230">
                  <c:v>6.6459406875781529E-2</c:v>
                </c:pt>
                <c:pt idx="231">
                  <c:v>6.5905559651258327E-2</c:v>
                </c:pt>
                <c:pt idx="232">
                  <c:v>6.5344035114420052E-2</c:v>
                </c:pt>
                <c:pt idx="233">
                  <c:v>6.4775004142208034E-2</c:v>
                </c:pt>
                <c:pt idx="234">
                  <c:v>6.4198639899974902E-2</c:v>
                </c:pt>
                <c:pt idx="235">
                  <c:v>6.3615117788919151E-2</c:v>
                </c:pt>
                <c:pt idx="236">
                  <c:v>6.3024615392835395E-2</c:v>
                </c:pt>
                <c:pt idx="237">
                  <c:v>6.2427312424197252E-2</c:v>
                </c:pt>
                <c:pt idx="238">
                  <c:v>6.1823390669588509E-2</c:v>
                </c:pt>
                <c:pt idx="239">
                  <c:v>6.1213033934499325E-2</c:v>
                </c:pt>
                <c:pt idx="240">
                  <c:v>6.0596427987503906E-2</c:v>
                </c:pt>
                <c:pt idx="241">
                  <c:v>5.9973760503836911E-2</c:v>
                </c:pt>
                <c:pt idx="242">
                  <c:v>5.934522100838506E-2</c:v>
                </c:pt>
                <c:pt idx="243">
                  <c:v>5.8711000818111682E-2</c:v>
                </c:pt>
                <c:pt idx="244">
                  <c:v>5.8071292983931426E-2</c:v>
                </c:pt>
                <c:pt idx="245">
                  <c:v>5.7426292232052416E-2</c:v>
                </c:pt>
                <c:pt idx="246">
                  <c:v>5.6776194904804247E-2</c:v>
                </c:pt>
                <c:pt idx="247">
                  <c:v>5.6121198900968963E-2</c:v>
                </c:pt>
                <c:pt idx="248">
                  <c:v>5.5461503615633664E-2</c:v>
                </c:pt>
                <c:pt idx="249">
                  <c:v>5.4797309879582735E-2</c:v>
                </c:pt>
                <c:pt idx="250">
                  <c:v>5.4128819898247839E-2</c:v>
                </c:pt>
                <c:pt idx="251">
                  <c:v>5.3456237190234623E-2</c:v>
                </c:pt>
                <c:pt idx="252">
                  <c:v>5.2779766525444291E-2</c:v>
                </c:pt>
                <c:pt idx="253">
                  <c:v>5.209961386280916E-2</c:v>
                </c:pt>
                <c:pt idx="254">
                  <c:v>5.1415986287660857E-2</c:v>
                </c:pt>
                <c:pt idx="255">
                  <c:v>5.0729091948750166E-2</c:v>
                </c:pt>
                <c:pt idx="256">
                  <c:v>5.0039139994937809E-2</c:v>
                </c:pt>
                <c:pt idx="257">
                  <c:v>4.9346340511575056E-2</c:v>
                </c:pt>
                <c:pt idx="258">
                  <c:v>4.8650904456593799E-2</c:v>
                </c:pt>
                <c:pt idx="259">
                  <c:v>4.7953043596325268E-2</c:v>
                </c:pt>
                <c:pt idx="260">
                  <c:v>4.7252970441066917E-2</c:v>
                </c:pt>
                <c:pt idx="261">
                  <c:v>4.6550898180417112E-2</c:v>
                </c:pt>
                <c:pt idx="262">
                  <c:v>4.5847040618397214E-2</c:v>
                </c:pt>
                <c:pt idx="263">
                  <c:v>4.5141612108380795E-2</c:v>
                </c:pt>
                <c:pt idx="264">
                  <c:v>4.4434827487849687E-2</c:v>
                </c:pt>
                <c:pt idx="265">
                  <c:v>4.3726902012996796E-2</c:v>
                </c:pt>
                <c:pt idx="266">
                  <c:v>4.3018051293195587E-2</c:v>
                </c:pt>
                <c:pt idx="267">
                  <c:v>4.2308491225355967E-2</c:v>
                </c:pt>
                <c:pt idx="268">
                  <c:v>4.1598437928186842E-2</c:v>
                </c:pt>
                <c:pt idx="269">
                  <c:v>4.0888107676385031E-2</c:v>
                </c:pt>
                <c:pt idx="270">
                  <c:v>4.0177716834770831E-2</c:v>
                </c:pt>
                <c:pt idx="271">
                  <c:v>3.9467481792390152E-2</c:v>
                </c:pt>
                <c:pt idx="272">
                  <c:v>3.8757618896603264E-2</c:v>
                </c:pt>
                <c:pt idx="273">
                  <c:v>3.8048344387180341E-2</c:v>
                </c:pt>
                <c:pt idx="274">
                  <c:v>3.7339874330423788E-2</c:v>
                </c:pt>
                <c:pt idx="275">
                  <c:v>3.6632424553337428E-2</c:v>
                </c:pt>
                <c:pt idx="276">
                  <c:v>3.5926210577862695E-2</c:v>
                </c:pt>
                <c:pt idx="277">
                  <c:v>3.5221447555201797E-2</c:v>
                </c:pt>
                <c:pt idx="278">
                  <c:v>3.4518350200247898E-2</c:v>
                </c:pt>
                <c:pt idx="279">
                  <c:v>3.3817132726142313E-2</c:v>
                </c:pt>
                <c:pt idx="280">
                  <c:v>3.3118008778978782E-2</c:v>
                </c:pt>
                <c:pt idx="281">
                  <c:v>3.2421191372674518E-2</c:v>
                </c:pt>
                <c:pt idx="282">
                  <c:v>3.1726892824028186E-2</c:v>
                </c:pt>
                <c:pt idx="283">
                  <c:v>3.1035324687984447E-2</c:v>
                </c:pt>
                <c:pt idx="284">
                  <c:v>3.0346697693124855E-2</c:v>
                </c:pt>
                <c:pt idx="285">
                  <c:v>2.9661221677404984E-2</c:v>
                </c:pt>
                <c:pt idx="286">
                  <c:v>2.8979105524157129E-2</c:v>
                </c:pt>
                <c:pt idx="287">
                  <c:v>2.8300557098378393E-2</c:v>
                </c:pt>
                <c:pt idx="288">
                  <c:v>2.7625783183323566E-2</c:v>
                </c:pt>
                <c:pt idx="289">
                  <c:v>2.6954989417422064E-2</c:v>
                </c:pt>
                <c:pt idx="290">
                  <c:v>2.6288380231538403E-2</c:v>
                </c:pt>
                <c:pt idx="291">
                  <c:v>2.5626158786595292E-2</c:v>
                </c:pt>
                <c:pt idx="292">
                  <c:v>2.4968526911578439E-2</c:v>
                </c:pt>
                <c:pt idx="293">
                  <c:v>2.4315685041942075E-2</c:v>
                </c:pt>
                <c:pt idx="294">
                  <c:v>2.3667832158434113E-2</c:v>
                </c:pt>
                <c:pt idx="295">
                  <c:v>2.3025165726359487E-2</c:v>
                </c:pt>
                <c:pt idx="296">
                  <c:v>2.2387881635300519E-2</c:v>
                </c:pt>
                <c:pt idx="297">
                  <c:v>2.1756174139312582E-2</c:v>
                </c:pt>
                <c:pt idx="298">
                  <c:v>2.1130235797613542E-2</c:v>
                </c:pt>
                <c:pt idx="299">
                  <c:v>2.051025741578507E-2</c:v>
                </c:pt>
                <c:pt idx="300">
                  <c:v>1.9896427987503906E-2</c:v>
                </c:pt>
                <c:pt idx="301">
                  <c:v>1.9288934636820913E-2</c:v>
                </c:pt>
                <c:pt idx="302">
                  <c:v>1.8687962561005637E-2</c:v>
                </c:pt>
                <c:pt idx="303">
                  <c:v>1.8093694973974051E-2</c:v>
                </c:pt>
                <c:pt idx="304">
                  <c:v>1.7506313050316608E-2</c:v>
                </c:pt>
                <c:pt idx="305">
                  <c:v>1.6925995869943998E-2</c:v>
                </c:pt>
                <c:pt idx="306">
                  <c:v>1.63529203633676E-2</c:v>
                </c:pt>
                <c:pt idx="307">
                  <c:v>1.5787261257631288E-2</c:v>
                </c:pt>
                <c:pt idx="308">
                  <c:v>1.5229191022911478E-2</c:v>
                </c:pt>
                <c:pt idx="309">
                  <c:v>1.4678879819801566E-2</c:v>
                </c:pt>
                <c:pt idx="310">
                  <c:v>1.4136495447297221E-2</c:v>
                </c:pt>
                <c:pt idx="311">
                  <c:v>1.3602203291498383E-2</c:v>
                </c:pt>
                <c:pt idx="312">
                  <c:v>1.3076166275043816E-2</c:v>
                </c:pt>
                <c:pt idx="313">
                  <c:v>1.2558544807293822E-2</c:v>
                </c:pt>
                <c:pt idx="314">
                  <c:v>1.2049496735276433E-2</c:v>
                </c:pt>
                <c:pt idx="315">
                  <c:v>1.1549177295412208E-2</c:v>
                </c:pt>
                <c:pt idx="316">
                  <c:v>1.1057739066032562E-2</c:v>
                </c:pt>
                <c:pt idx="317">
                  <c:v>1.057533192070622E-2</c:v>
                </c:pt>
                <c:pt idx="318">
                  <c:v>1.0102102982388249E-2</c:v>
                </c:pt>
                <c:pt idx="319">
                  <c:v>9.6381965784058266E-3</c:v>
                </c:pt>
                <c:pt idx="320">
                  <c:v>9.1837541962946617E-3</c:v>
                </c:pt>
                <c:pt idx="321">
                  <c:v>8.7389144404996406E-3</c:v>
                </c:pt>
                <c:pt idx="322">
                  <c:v>8.3038129899532503E-3</c:v>
                </c:pt>
                <c:pt idx="323">
                  <c:v>7.8785825565447151E-3</c:v>
                </c:pt>
                <c:pt idx="324">
                  <c:v>7.4633528444928952E-3</c:v>
                </c:pt>
                <c:pt idx="325">
                  <c:v>7.0582505106353754E-3</c:v>
                </c:pt>
                <c:pt idx="326">
                  <c:v>6.6633991256461311E-3</c:v>
                </c:pt>
                <c:pt idx="327">
                  <c:v>6.278919136193788E-3</c:v>
                </c:pt>
                <c:pt idx="328">
                  <c:v>5.9049278280522473E-3</c:v>
                </c:pt>
                <c:pt idx="329">
                  <c:v>5.5415392901750323E-3</c:v>
                </c:pt>
                <c:pt idx="330">
                  <c:v>5.1888643797446529E-3</c:v>
                </c:pt>
                <c:pt idx="331">
                  <c:v>4.8470106882077275E-3</c:v>
                </c:pt>
                <c:pt idx="332">
                  <c:v>4.5160825083065109E-3</c:v>
                </c:pt>
                <c:pt idx="333">
                  <c:v>4.1961808021171079E-3</c:v>
                </c:pt>
                <c:pt idx="334">
                  <c:v>3.8874031701042122E-3</c:v>
                </c:pt>
                <c:pt idx="335">
                  <c:v>3.5898438212021537E-3</c:v>
                </c:pt>
                <c:pt idx="336">
                  <c:v>3.3035935439315153E-3</c:v>
                </c:pt>
                <c:pt idx="337">
                  <c:v>3.0287396785603745E-3</c:v>
                </c:pt>
                <c:pt idx="338">
                  <c:v>2.7653660903188423E-3</c:v>
                </c:pt>
                <c:pt idx="339">
                  <c:v>2.5135531436752856E-3</c:v>
                </c:pt>
                <c:pt idx="340">
                  <c:v>2.2733776776823261E-3</c:v>
                </c:pt>
                <c:pt idx="341">
                  <c:v>2.0449129824003025E-3</c:v>
                </c:pt>
                <c:pt idx="342">
                  <c:v>1.8282287764056161E-3</c:v>
                </c:pt>
                <c:pt idx="343">
                  <c:v>1.6233911853910106E-3</c:v>
                </c:pt>
                <c:pt idx="344">
                  <c:v>1.4304627218645531E-3</c:v>
                </c:pt>
                <c:pt idx="345">
                  <c:v>1.2495022659537094E-3</c:v>
                </c:pt>
                <c:pt idx="346">
                  <c:v>1.0805650473204866E-3</c:v>
                </c:pt>
                <c:pt idx="347">
                  <c:v>9.2370262819352117E-4</c:v>
                </c:pt>
                <c:pt idx="348">
                  <c:v>7.7896288752232377E-4</c:v>
                </c:pt>
                <c:pt idx="349">
                  <c:v>6.463900062588366E-4</c:v>
                </c:pt>
                <c:pt idx="350">
                  <c:v>5.2602445377087812E-4</c:v>
                </c:pt>
                <c:pt idx="351">
                  <c:v>4.1790297539188315E-4</c:v>
                </c:pt>
                <c:pt idx="352">
                  <c:v>3.2205858111094833E-4</c:v>
                </c:pt>
                <c:pt idx="353">
                  <c:v>2.3852053540666208E-4</c:v>
                </c:pt>
                <c:pt idx="354">
                  <c:v>1.6731434822818211E-4</c:v>
                </c:pt>
                <c:pt idx="355">
                  <c:v>1.0846176712639259E-4</c:v>
                </c:pt>
                <c:pt idx="356">
                  <c:v>6.1980770537687353E-5</c:v>
                </c:pt>
                <c:pt idx="357">
                  <c:v>2.7885562222642453E-5</c:v>
                </c:pt>
                <c:pt idx="358">
                  <c:v>6.1865668614134005E-6</c:v>
                </c:pt>
                <c:pt idx="359">
                  <c:v>-3.1095731926375054E-6</c:v>
                </c:pt>
                <c:pt idx="360">
                  <c:v>0</c:v>
                </c:pt>
                <c:pt idx="361">
                  <c:v>1.5514359038088066E-5</c:v>
                </c:pt>
                <c:pt idx="362">
                  <c:v>4.342879141329577E-5</c:v>
                </c:pt>
                <c:pt idx="363">
                  <c:v>8.3734800904415265E-5</c:v>
                </c:pt>
                <c:pt idx="364">
                  <c:v>1.3642011013189286E-4</c:v>
                </c:pt>
                <c:pt idx="365">
                  <c:v>2.0146866427198432E-4</c:v>
                </c:pt>
                <c:pt idx="366">
                  <c:v>2.788606359294929E-4</c:v>
                </c:pt>
                <c:pt idx="367">
                  <c:v>3.6857243116767893E-4</c:v>
                </c:pt>
                <c:pt idx="368">
                  <c:v>4.705766966936585E-4</c:v>
                </c:pt>
                <c:pt idx="369">
                  <c:v>5.8484232819710157E-4</c:v>
                </c:pt>
                <c:pt idx="370">
                  <c:v>7.1133447983976709E-4</c:v>
                </c:pt>
                <c:pt idx="371">
                  <c:v>8.5001457489306096E-4</c:v>
                </c:pt>
                <c:pt idx="372">
                  <c:v>1.0008403175204383E-3</c:v>
                </c:pt>
                <c:pt idx="373">
                  <c:v>1.1637657057010143E-3</c:v>
                </c:pt>
                <c:pt idx="374">
                  <c:v>1.3387410452905398E-3</c:v>
                </c:pt>
                <c:pt idx="375">
                  <c:v>1.5257129652154558E-3</c:v>
                </c:pt>
                <c:pt idx="376">
                  <c:v>1.7246244337953834E-3</c:v>
                </c:pt>
                <c:pt idx="377">
                  <c:v>1.9354147761890658E-3</c:v>
                </c:pt>
                <c:pt idx="378">
                  <c:v>2.158019692958433E-3</c:v>
                </c:pt>
                <c:pt idx="379">
                  <c:v>2.3923712797451063E-3</c:v>
                </c:pt>
                <c:pt idx="380">
                  <c:v>2.6383980480532937E-3</c:v>
                </c:pt>
                <c:pt idx="381">
                  <c:v>2.8960249471326627E-3</c:v>
                </c:pt>
                <c:pt idx="382">
                  <c:v>3.1651733869544922E-3</c:v>
                </c:pt>
                <c:pt idx="383">
                  <c:v>3.4457612622740223E-3</c:v>
                </c:pt>
                <c:pt idx="384">
                  <c:v>3.7377029777715285E-3</c:v>
                </c:pt>
                <c:pt idx="385">
                  <c:v>4.040909474264387E-3</c:v>
                </c:pt>
                <c:pt idx="386">
                  <c:v>4.355288255982046E-3</c:v>
                </c:pt>
                <c:pt idx="387">
                  <c:v>4.6807434188954238E-3</c:v>
                </c:pt>
                <c:pt idx="388">
                  <c:v>5.017175680091952E-3</c:v>
                </c:pt>
                <c:pt idx="389">
                  <c:v>5.3644824081872117E-3</c:v>
                </c:pt>
                <c:pt idx="390">
                  <c:v>5.7225576547636466E-3</c:v>
                </c:pt>
                <c:pt idx="391">
                  <c:v>6.0912921868267042E-3</c:v>
                </c:pt>
                <c:pt idx="392">
                  <c:v>6.4705735202681804E-3</c:v>
                </c:pt>
                <c:pt idx="393">
                  <c:v>6.8602859543264814E-3</c:v>
                </c:pt>
                <c:pt idx="394">
                  <c:v>7.2603106070330565E-3</c:v>
                </c:pt>
                <c:pt idx="395">
                  <c:v>7.6705254516339092E-3</c:v>
                </c:pt>
                <c:pt idx="396">
                  <c:v>8.0908053539749721E-3</c:v>
                </c:pt>
                <c:pt idx="397">
                  <c:v>8.5210221108395472E-3</c:v>
                </c:pt>
                <c:pt idx="398">
                  <c:v>8.9610444892260048E-3</c:v>
                </c:pt>
                <c:pt idx="399">
                  <c:v>9.4107382665534062E-3</c:v>
                </c:pt>
                <c:pt idx="400">
                  <c:v>9.8699662717825834E-3</c:v>
                </c:pt>
                <c:pt idx="401">
                  <c:v>1.0338588427439762E-2</c:v>
                </c:pt>
                <c:pt idx="402">
                  <c:v>1.0816461792529725E-2</c:v>
                </c:pt>
                <c:pt idx="403">
                  <c:v>1.130344060632503E-2</c:v>
                </c:pt>
                <c:pt idx="404">
                  <c:v>1.1799376333017661E-2</c:v>
                </c:pt>
                <c:pt idx="405">
                  <c:v>1.2304117707219208E-2</c:v>
                </c:pt>
                <c:pt idx="406">
                  <c:v>1.2817510780295268E-2</c:v>
                </c:pt>
                <c:pt idx="407">
                  <c:v>1.3339398967519685E-2</c:v>
                </c:pt>
                <c:pt idx="408">
                  <c:v>1.3869623096033908E-2</c:v>
                </c:pt>
                <c:pt idx="409">
                  <c:v>1.4408021453596443E-2</c:v>
                </c:pt>
                <c:pt idx="410">
                  <c:v>1.4954429838107174E-2</c:v>
                </c:pt>
                <c:pt idx="411">
                  <c:v>1.5508681607891145E-2</c:v>
                </c:pt>
                <c:pt idx="412">
                  <c:v>1.6070607732726058E-2</c:v>
                </c:pt>
                <c:pt idx="413">
                  <c:v>1.664003684559753E-2</c:v>
                </c:pt>
                <c:pt idx="414">
                  <c:v>1.7216795295166065E-2</c:v>
                </c:pt>
                <c:pt idx="415">
                  <c:v>1.7800707198929164E-2</c:v>
                </c:pt>
                <c:pt idx="416">
                  <c:v>1.8391594497062239E-2</c:v>
                </c:pt>
                <c:pt idx="417">
                  <c:v>1.8989277006921237E-2</c:v>
                </c:pt>
                <c:pt idx="418">
                  <c:v>1.9593572478190303E-2</c:v>
                </c:pt>
                <c:pt idx="419">
                  <c:v>2.0204296648656934E-2</c:v>
                </c:pt>
                <c:pt idx="420">
                  <c:v>2.0821263300597533E-2</c:v>
                </c:pt>
                <c:pt idx="421">
                  <c:v>2.1444284317755604E-2</c:v>
                </c:pt>
                <c:pt idx="422">
                  <c:v>2.2073169742894881E-2</c:v>
                </c:pt>
                <c:pt idx="423">
                  <c:v>2.2707727835909537E-2</c:v>
                </c:pt>
                <c:pt idx="424">
                  <c:v>2.3347765132473223E-2</c:v>
                </c:pt>
                <c:pt idx="425">
                  <c:v>2.3993086503208923E-2</c:v>
                </c:pt>
                <c:pt idx="426">
                  <c:v>2.4643495213360948E-2</c:v>
                </c:pt>
                <c:pt idx="427">
                  <c:v>2.5298792982950697E-2</c:v>
                </c:pt>
                <c:pt idx="428">
                  <c:v>2.59587800473975E-2</c:v>
                </c:pt>
                <c:pt idx="429">
                  <c:v>2.6623255218585554E-2</c:v>
                </c:pt>
                <c:pt idx="430">
                  <c:v>2.7292015946358227E-2</c:v>
                </c:pt>
                <c:pt idx="431">
                  <c:v>2.7964858380420413E-2</c:v>
                </c:pt>
                <c:pt idx="432">
                  <c:v>2.8641577432629923E-2</c:v>
                </c:pt>
                <c:pt idx="433">
                  <c:v>2.9321966839658594E-2</c:v>
                </c:pt>
                <c:pt idx="434">
                  <c:v>3.000581922600358E-2</c:v>
                </c:pt>
                <c:pt idx="435">
                  <c:v>3.0692926167329517E-2</c:v>
                </c:pt>
                <c:pt idx="436">
                  <c:v>3.1383078254121816E-2</c:v>
                </c:pt>
                <c:pt idx="437">
                  <c:v>3.207606515563155E-2</c:v>
                </c:pt>
                <c:pt idx="438">
                  <c:v>3.2771675684092047E-2</c:v>
                </c:pt>
                <c:pt idx="439">
                  <c:v>3.3469697859187596E-2</c:v>
                </c:pt>
                <c:pt idx="440">
                  <c:v>3.4169918972754114E-2</c:v>
                </c:pt>
                <c:pt idx="441">
                  <c:v>3.4872125653692063E-2</c:v>
                </c:pt>
                <c:pt idx="442">
                  <c:v>3.5576103933071618E-2</c:v>
                </c:pt>
                <c:pt idx="443">
                  <c:v>3.6281639309409905E-2</c:v>
                </c:pt>
                <c:pt idx="444">
                  <c:v>3.6988516814100481E-2</c:v>
                </c:pt>
                <c:pt idx="445">
                  <c:v>3.7696521076974812E-2</c:v>
                </c:pt>
                <c:pt idx="446">
                  <c:v>3.8405436391975654E-2</c:v>
                </c:pt>
                <c:pt idx="447">
                  <c:v>3.9115046782922283E-2</c:v>
                </c:pt>
                <c:pt idx="448">
                  <c:v>3.9825136069347469E-2</c:v>
                </c:pt>
                <c:pt idx="449">
                  <c:v>4.0535487932385858E-2</c:v>
                </c:pt>
                <c:pt idx="450">
                  <c:v>4.1245885980693842E-2</c:v>
                </c:pt>
                <c:pt idx="451">
                  <c:v>4.1956113816380737E-2</c:v>
                </c:pt>
                <c:pt idx="452">
                  <c:v>4.2665955100931054E-2</c:v>
                </c:pt>
                <c:pt idx="453">
                  <c:v>4.3375193621097916E-2</c:v>
                </c:pt>
                <c:pt idx="454">
                  <c:v>4.4083613354747454E-2</c:v>
                </c:pt>
                <c:pt idx="455">
                  <c:v>4.4790998536634187E-2</c:v>
                </c:pt>
                <c:pt idx="456">
                  <c:v>4.549713372408748E-2</c:v>
                </c:pt>
                <c:pt idx="457">
                  <c:v>4.6201803862588896E-2</c:v>
                </c:pt>
                <c:pt idx="458">
                  <c:v>4.6904794351220934E-2</c:v>
                </c:pt>
                <c:pt idx="459">
                  <c:v>4.7605891107966848E-2</c:v>
                </c:pt>
                <c:pt idx="460">
                  <c:v>4.830488063484225E-2</c:v>
                </c:pt>
                <c:pt idx="461">
                  <c:v>4.9001550082838352E-2</c:v>
                </c:pt>
                <c:pt idx="462">
                  <c:v>4.9695687316657668E-2</c:v>
                </c:pt>
                <c:pt idx="463">
                  <c:v>5.0387080979222162E-2</c:v>
                </c:pt>
                <c:pt idx="464">
                  <c:v>5.107552055593477E-2</c:v>
                </c:pt>
                <c:pt idx="465">
                  <c:v>5.1760796438674699E-2</c:v>
                </c:pt>
                <c:pt idx="466">
                  <c:v>5.2442699989507312E-2</c:v>
                </c:pt>
                <c:pt idx="467">
                  <c:v>5.3121023604089365E-2</c:v>
                </c:pt>
                <c:pt idx="468">
                  <c:v>5.3795560774750645E-2</c:v>
                </c:pt>
                <c:pt idx="469">
                  <c:v>5.4466106153232961E-2</c:v>
                </c:pt>
                <c:pt idx="470">
                  <c:v>5.5132455613067663E-2</c:v>
                </c:pt>
                <c:pt idx="471">
                  <c:v>5.5794406311573001E-2</c:v>
                </c:pt>
                <c:pt idx="472">
                  <c:v>5.6451756751452732E-2</c:v>
                </c:pt>
                <c:pt idx="473">
                  <c:v>5.7104306841977585E-2</c:v>
                </c:pt>
                <c:pt idx="474">
                  <c:v>5.7751857959731076E-2</c:v>
                </c:pt>
                <c:pt idx="475">
                  <c:v>5.8394213008901852E-2</c:v>
                </c:pt>
                <c:pt idx="476">
                  <c:v>5.9031176481104126E-2</c:v>
                </c:pt>
                <c:pt idx="477">
                  <c:v>5.9662554514708636E-2</c:v>
                </c:pt>
                <c:pt idx="478">
                  <c:v>6.0288154953666406E-2</c:v>
                </c:pt>
                <c:pt idx="479">
                  <c:v>6.0907787405807441E-2</c:v>
                </c:pt>
                <c:pt idx="480">
                  <c:v>6.1521263300597533E-2</c:v>
                </c:pt>
                <c:pt idx="481">
                  <c:v>6.2128395946335346E-2</c:v>
                </c:pt>
                <c:pt idx="482">
                  <c:v>6.2729000586773179E-2</c:v>
                </c:pt>
                <c:pt idx="483">
                  <c:v>6.3322894457144438E-2</c:v>
                </c:pt>
                <c:pt idx="484">
                  <c:v>6.390989683958101E-2</c:v>
                </c:pt>
                <c:pt idx="485">
                  <c:v>6.4489829117904324E-2</c:v>
                </c:pt>
                <c:pt idx="486">
                  <c:v>6.5062514831773374E-2</c:v>
                </c:pt>
                <c:pt idx="487">
                  <c:v>6.5627779730174265E-2</c:v>
                </c:pt>
                <c:pt idx="488">
                  <c:v>6.6185451824234631E-2</c:v>
                </c:pt>
                <c:pt idx="489">
                  <c:v>6.6735361439347912E-2</c:v>
                </c:pt>
                <c:pt idx="490">
                  <c:v>6.7277341266591476E-2</c:v>
                </c:pt>
                <c:pt idx="491">
                  <c:v>6.7811226413423742E-2</c:v>
                </c:pt>
                <c:pt idx="492">
                  <c:v>6.8336854453644971E-2</c:v>
                </c:pt>
                <c:pt idx="493">
                  <c:v>6.8854065476607051E-2</c:v>
                </c:pt>
                <c:pt idx="494">
                  <c:v>6.9362702135657636E-2</c:v>
                </c:pt>
                <c:pt idx="495">
                  <c:v>6.9862609695804184E-2</c:v>
                </c:pt>
                <c:pt idx="496">
                  <c:v>7.035363608058387E-2</c:v>
                </c:pt>
                <c:pt idx="497">
                  <c:v>7.0835631918125502E-2</c:v>
                </c:pt>
                <c:pt idx="498">
                  <c:v>7.1308450586389613E-2</c:v>
                </c:pt>
                <c:pt idx="499">
                  <c:v>7.1771948257573409E-2</c:v>
                </c:pt>
                <c:pt idx="500">
                  <c:v>7.222598394166739E-2</c:v>
                </c:pt>
                <c:pt idx="501">
                  <c:v>7.2670419529150834E-2</c:v>
                </c:pt>
                <c:pt idx="502">
                  <c:v>7.3105119832813162E-2</c:v>
                </c:pt>
                <c:pt idx="503">
                  <c:v>7.352995262868918E-2</c:v>
                </c:pt>
                <c:pt idx="504">
                  <c:v>7.3944788696095692E-2</c:v>
                </c:pt>
                <c:pt idx="505">
                  <c:v>7.4349501856757844E-2</c:v>
                </c:pt>
                <c:pt idx="506">
                  <c:v>7.4743969013013445E-2</c:v>
                </c:pt>
                <c:pt idx="507">
                  <c:v>7.5128070185083995E-2</c:v>
                </c:pt>
                <c:pt idx="508">
                  <c:v>7.5501688547401247E-2</c:v>
                </c:pt>
                <c:pt idx="509">
                  <c:v>7.5864710463978635E-2</c:v>
                </c:pt>
                <c:pt idx="510">
                  <c:v>7.6217025522816964E-2</c:v>
                </c:pt>
                <c:pt idx="511">
                  <c:v>7.6558526569334026E-2</c:v>
                </c:pt>
                <c:pt idx="512">
                  <c:v>7.6889109738808609E-2</c:v>
                </c:pt>
                <c:pt idx="513">
                  <c:v>7.7208674487828574E-2</c:v>
                </c:pt>
                <c:pt idx="514">
                  <c:v>7.7517123624734244E-2</c:v>
                </c:pt>
                <c:pt idx="515">
                  <c:v>7.781436333904769E-2</c:v>
                </c:pt>
                <c:pt idx="516">
                  <c:v>7.8100303229879237E-2</c:v>
                </c:pt>
                <c:pt idx="517">
                  <c:v>7.8374856333302684E-2</c:v>
                </c:pt>
                <c:pt idx="518">
                  <c:v>7.863793914869098E-2</c:v>
                </c:pt>
                <c:pt idx="519">
                  <c:v>7.8889471664004882E-2</c:v>
                </c:pt>
                <c:pt idx="520">
                  <c:v>7.9129377380026247E-2</c:v>
                </c:pt>
                <c:pt idx="521">
                  <c:v>7.9357583333529505E-2</c:v>
                </c:pt>
                <c:pt idx="522">
                  <c:v>7.9574020119383942E-2</c:v>
                </c:pt>
                <c:pt idx="523">
                  <c:v>7.9778621911580153E-2</c:v>
                </c:pt>
                <c:pt idx="524">
                  <c:v>7.9971326483174537E-2</c:v>
                </c:pt>
                <c:pt idx="525">
                  <c:v>8.0152075225145614E-2</c:v>
                </c:pt>
                <c:pt idx="526">
                  <c:v>8.0320813164156651E-2</c:v>
                </c:pt>
                <c:pt idx="527">
                  <c:v>8.0477488979219164E-2</c:v>
                </c:pt>
                <c:pt idx="528">
                  <c:v>8.0622055017252225E-2</c:v>
                </c:pt>
                <c:pt idx="529">
                  <c:v>8.0754467307532912E-2</c:v>
                </c:pt>
                <c:pt idx="530">
                  <c:v>8.0874685575033509E-2</c:v>
                </c:pt>
                <c:pt idx="531">
                  <c:v>8.0982673252641316E-2</c:v>
                </c:pt>
                <c:pt idx="532">
                  <c:v>8.1078397492257481E-2</c:v>
                </c:pt>
                <c:pt idx="533">
                  <c:v>8.1161829174771286E-2</c:v>
                </c:pt>
                <c:pt idx="534">
                  <c:v>8.1232942918906939E-2</c:v>
                </c:pt>
                <c:pt idx="535">
                  <c:v>8.1291717088940077E-2</c:v>
                </c:pt>
                <c:pt idx="536">
                  <c:v>8.133813380128159E-2</c:v>
                </c:pt>
                <c:pt idx="537">
                  <c:v>8.1372178929926722E-2</c:v>
                </c:pt>
                <c:pt idx="538">
                  <c:v>8.1393842110767695E-2</c:v>
                </c:pt>
                <c:pt idx="539">
                  <c:v>8.1403116744768328E-2</c:v>
                </c:pt>
                <c:pt idx="540">
                  <c:v>8.14E-2</c:v>
                </c:pt>
                <c:pt idx="541">
                  <c:v>8.1384492812537609E-2</c:v>
                </c:pt>
                <c:pt idx="542">
                  <c:v>8.1356599886215811E-2</c:v>
                </c:pt>
                <c:pt idx="543">
                  <c:v>8.1316329691244957E-2</c:v>
                </c:pt>
                <c:pt idx="544">
                  <c:v>8.126369446168738E-2</c:v>
                </c:pt>
                <c:pt idx="545">
                  <c:v>8.1198710191794476E-2</c:v>
                </c:pt>
                <c:pt idx="546">
                  <c:v>8.1121396631205628E-2</c:v>
                </c:pt>
                <c:pt idx="547">
                  <c:v>8.1031777279010272E-2</c:v>
                </c:pt>
                <c:pt idx="548">
                  <c:v>8.0929879376674771E-2</c:v>
                </c:pt>
                <c:pt idx="549">
                  <c:v>8.0815733899836095E-2</c:v>
                </c:pt>
                <c:pt idx="550">
                  <c:v>8.0689375548964618E-2</c:v>
                </c:pt>
                <c:pt idx="551">
                  <c:v>8.055084273889869E-2</c:v>
                </c:pt>
                <c:pt idx="552">
                  <c:v>8.040017758725411E-2</c:v>
                </c:pt>
                <c:pt idx="553">
                  <c:v>8.0237425901711679E-2</c:v>
                </c:pt>
                <c:pt idx="554">
                  <c:v>8.0062637166186598E-2</c:v>
                </c:pt>
                <c:pt idx="555">
                  <c:v>7.9875864525883869E-2</c:v>
                </c:pt>
                <c:pt idx="556">
                  <c:v>7.9677164771243716E-2</c:v>
                </c:pt>
                <c:pt idx="557">
                  <c:v>7.9466598320782095E-2</c:v>
                </c:pt>
                <c:pt idx="558">
                  <c:v>7.9244229202831126E-2</c:v>
                </c:pt>
                <c:pt idx="559">
                  <c:v>7.9010125036184681E-2</c:v>
                </c:pt>
                <c:pt idx="560">
                  <c:v>7.876435700965527E-2</c:v>
                </c:pt>
                <c:pt idx="561">
                  <c:v>7.8506999860547502E-2</c:v>
                </c:pt>
                <c:pt idx="562">
                  <c:v>7.8238131852055345E-2</c:v>
                </c:pt>
                <c:pt idx="563">
                  <c:v>7.7957834749589019E-2</c:v>
                </c:pt>
                <c:pt idx="564">
                  <c:v>7.7666193796039229E-2</c:v>
                </c:pt>
                <c:pt idx="565">
                  <c:v>7.736329768598546E-2</c:v>
                </c:pt>
                <c:pt idx="566">
                  <c:v>7.7049238538856396E-2</c:v>
                </c:pt>
                <c:pt idx="567">
                  <c:v>7.6724111871050257E-2</c:v>
                </c:pt>
                <c:pt idx="568">
                  <c:v>7.6388016567023168E-2</c:v>
                </c:pt>
                <c:pt idx="569">
                  <c:v>7.6041054849354542E-2</c:v>
                </c:pt>
                <c:pt idx="570">
                  <c:v>7.5683332247797955E-2</c:v>
                </c:pt>
                <c:pt idx="571">
                  <c:v>7.5314957567326979E-2</c:v>
                </c:pt>
                <c:pt idx="572">
                  <c:v>7.493604285518532E-2</c:v>
                </c:pt>
                <c:pt idx="573">
                  <c:v>7.4546703366951309E-2</c:v>
                </c:pt>
                <c:pt idx="574">
                  <c:v>7.4147057531626523E-2</c:v>
                </c:pt>
                <c:pt idx="575">
                  <c:v>7.3737226915759319E-2</c:v>
                </c:pt>
                <c:pt idx="576">
                  <c:v>7.3317336186613624E-2</c:v>
                </c:pt>
                <c:pt idx="577">
                  <c:v>7.2887513074394353E-2</c:v>
                </c:pt>
                <c:pt idx="578">
                  <c:v>7.2447888333540419E-2</c:v>
                </c:pt>
                <c:pt idx="579">
                  <c:v>7.1998595703097079E-2</c:v>
                </c:pt>
                <c:pt idx="580">
                  <c:v>7.1539771866179477E-2</c:v>
                </c:pt>
                <c:pt idx="581">
                  <c:v>7.1071556408539474E-2</c:v>
                </c:pt>
                <c:pt idx="582">
                  <c:v>7.0594091776248147E-2</c:v>
                </c:pt>
                <c:pt idx="583">
                  <c:v>7.0107523232506713E-2</c:v>
                </c:pt>
                <c:pt idx="584">
                  <c:v>6.9611998813598766E-2</c:v>
                </c:pt>
                <c:pt idx="585">
                  <c:v>6.9107669283997183E-2</c:v>
                </c:pt>
                <c:pt idx="586">
                  <c:v>6.8594688090638803E-2</c:v>
                </c:pt>
                <c:pt idx="587">
                  <c:v>6.8073211316381207E-2</c:v>
                </c:pt>
                <c:pt idx="588">
                  <c:v>6.7543397632654878E-2</c:v>
                </c:pt>
                <c:pt idx="589">
                  <c:v>6.7005408251325685E-2</c:v>
                </c:pt>
                <c:pt idx="590">
                  <c:v>6.6459406875781529E-2</c:v>
                </c:pt>
                <c:pt idx="591">
                  <c:v>6.5905559651258341E-2</c:v>
                </c:pt>
                <c:pt idx="592">
                  <c:v>6.5344035114420052E-2</c:v>
                </c:pt>
                <c:pt idx="593">
                  <c:v>6.477500414220802E-2</c:v>
                </c:pt>
                <c:pt idx="594">
                  <c:v>6.4198639899974916E-2</c:v>
                </c:pt>
                <c:pt idx="595">
                  <c:v>6.3615117788919165E-2</c:v>
                </c:pt>
                <c:pt idx="596">
                  <c:v>6.3024615392835395E-2</c:v>
                </c:pt>
                <c:pt idx="597">
                  <c:v>6.2427312424197252E-2</c:v>
                </c:pt>
                <c:pt idx="598">
                  <c:v>6.1823390669588522E-2</c:v>
                </c:pt>
                <c:pt idx="599">
                  <c:v>6.1213033934499332E-2</c:v>
                </c:pt>
                <c:pt idx="600">
                  <c:v>6.0596427987503934E-2</c:v>
                </c:pt>
                <c:pt idx="601">
                  <c:v>5.9973760503836904E-2</c:v>
                </c:pt>
                <c:pt idx="602">
                  <c:v>5.9345221008385046E-2</c:v>
                </c:pt>
                <c:pt idx="603">
                  <c:v>5.8711000818111696E-2</c:v>
                </c:pt>
                <c:pt idx="604">
                  <c:v>5.807129298393144E-2</c:v>
                </c:pt>
                <c:pt idx="605">
                  <c:v>5.7426292232052416E-2</c:v>
                </c:pt>
                <c:pt idx="606">
                  <c:v>5.6776194904804247E-2</c:v>
                </c:pt>
                <c:pt idx="607">
                  <c:v>5.6121198900968963E-2</c:v>
                </c:pt>
                <c:pt idx="608">
                  <c:v>5.5461503615633685E-2</c:v>
                </c:pt>
                <c:pt idx="609">
                  <c:v>5.4797309879582756E-2</c:v>
                </c:pt>
                <c:pt idx="610">
                  <c:v>5.4128819898247832E-2</c:v>
                </c:pt>
                <c:pt idx="611">
                  <c:v>5.3456237190234623E-2</c:v>
                </c:pt>
                <c:pt idx="612">
                  <c:v>5.2779766525444291E-2</c:v>
                </c:pt>
                <c:pt idx="613">
                  <c:v>5.2099613862809181E-2</c:v>
                </c:pt>
                <c:pt idx="614">
                  <c:v>5.1415986287660843E-2</c:v>
                </c:pt>
                <c:pt idx="615">
                  <c:v>5.0729091948750166E-2</c:v>
                </c:pt>
                <c:pt idx="616">
                  <c:v>5.0039139994937809E-2</c:v>
                </c:pt>
                <c:pt idx="617">
                  <c:v>4.9346340511575063E-2</c:v>
                </c:pt>
                <c:pt idx="618">
                  <c:v>4.865090445659382E-2</c:v>
                </c:pt>
                <c:pt idx="619">
                  <c:v>4.7953043596325254E-2</c:v>
                </c:pt>
                <c:pt idx="620">
                  <c:v>4.7252970441066917E-2</c:v>
                </c:pt>
                <c:pt idx="621">
                  <c:v>4.6550898180417119E-2</c:v>
                </c:pt>
                <c:pt idx="622">
                  <c:v>4.5847040618397235E-2</c:v>
                </c:pt>
                <c:pt idx="623">
                  <c:v>4.5141612108380788E-2</c:v>
                </c:pt>
                <c:pt idx="624">
                  <c:v>4.4434827487849674E-2</c:v>
                </c:pt>
                <c:pt idx="625">
                  <c:v>4.3726902012996796E-2</c:v>
                </c:pt>
                <c:pt idx="626">
                  <c:v>4.3018051293195594E-2</c:v>
                </c:pt>
                <c:pt idx="627">
                  <c:v>4.2308491225355994E-2</c:v>
                </c:pt>
                <c:pt idx="628">
                  <c:v>4.1598437928186835E-2</c:v>
                </c:pt>
                <c:pt idx="629">
                  <c:v>4.0888107676385031E-2</c:v>
                </c:pt>
                <c:pt idx="630">
                  <c:v>4.0177716834770845E-2</c:v>
                </c:pt>
                <c:pt idx="631">
                  <c:v>3.9467481792390166E-2</c:v>
                </c:pt>
                <c:pt idx="632">
                  <c:v>3.8757618896603258E-2</c:v>
                </c:pt>
                <c:pt idx="633">
                  <c:v>3.8048344387180341E-2</c:v>
                </c:pt>
                <c:pt idx="634">
                  <c:v>3.7339874330423788E-2</c:v>
                </c:pt>
                <c:pt idx="635">
                  <c:v>3.6632424553337435E-2</c:v>
                </c:pt>
                <c:pt idx="636">
                  <c:v>3.5926210577862709E-2</c:v>
                </c:pt>
                <c:pt idx="637">
                  <c:v>3.5221447555201783E-2</c:v>
                </c:pt>
                <c:pt idx="638">
                  <c:v>3.4518350200247898E-2</c:v>
                </c:pt>
                <c:pt idx="639">
                  <c:v>3.3817132726142327E-2</c:v>
                </c:pt>
                <c:pt idx="640">
                  <c:v>3.3118008778978802E-2</c:v>
                </c:pt>
                <c:pt idx="641">
                  <c:v>3.2421191372674511E-2</c:v>
                </c:pt>
                <c:pt idx="642">
                  <c:v>3.1726892824028186E-2</c:v>
                </c:pt>
                <c:pt idx="643">
                  <c:v>3.1035324687984447E-2</c:v>
                </c:pt>
                <c:pt idx="644">
                  <c:v>3.0346697693124865E-2</c:v>
                </c:pt>
                <c:pt idx="645">
                  <c:v>2.9661221677405002E-2</c:v>
                </c:pt>
                <c:pt idx="646">
                  <c:v>2.8979105524157119E-2</c:v>
                </c:pt>
                <c:pt idx="647">
                  <c:v>2.8300557098378393E-2</c:v>
                </c:pt>
                <c:pt idx="648">
                  <c:v>2.7625783183323576E-2</c:v>
                </c:pt>
                <c:pt idx="649">
                  <c:v>2.6954989417422082E-2</c:v>
                </c:pt>
                <c:pt idx="650">
                  <c:v>2.62883802315384E-2</c:v>
                </c:pt>
                <c:pt idx="651">
                  <c:v>2.5626158786595292E-2</c:v>
                </c:pt>
                <c:pt idx="652">
                  <c:v>2.4968526911578439E-2</c:v>
                </c:pt>
                <c:pt idx="653">
                  <c:v>2.4315685041942085E-2</c:v>
                </c:pt>
                <c:pt idx="654">
                  <c:v>2.366783215843413E-2</c:v>
                </c:pt>
                <c:pt idx="655">
                  <c:v>2.302516572635948E-2</c:v>
                </c:pt>
                <c:pt idx="656">
                  <c:v>2.2387881635300519E-2</c:v>
                </c:pt>
                <c:pt idx="657">
                  <c:v>2.1756174139312589E-2</c:v>
                </c:pt>
                <c:pt idx="658">
                  <c:v>2.1130235797613559E-2</c:v>
                </c:pt>
                <c:pt idx="659">
                  <c:v>2.0510257415785067E-2</c:v>
                </c:pt>
                <c:pt idx="660">
                  <c:v>1.9896427987503906E-2</c:v>
                </c:pt>
                <c:pt idx="661">
                  <c:v>1.9288934636820913E-2</c:v>
                </c:pt>
                <c:pt idx="662">
                  <c:v>1.8687962561005647E-2</c:v>
                </c:pt>
                <c:pt idx="663">
                  <c:v>1.8093694973974069E-2</c:v>
                </c:pt>
                <c:pt idx="664">
                  <c:v>1.7506313050316597E-2</c:v>
                </c:pt>
                <c:pt idx="665">
                  <c:v>1.6925995869944001E-2</c:v>
                </c:pt>
                <c:pt idx="666">
                  <c:v>1.635292036336761E-2</c:v>
                </c:pt>
                <c:pt idx="667">
                  <c:v>1.5787261257631306E-2</c:v>
                </c:pt>
                <c:pt idx="668">
                  <c:v>1.5229191022911469E-2</c:v>
                </c:pt>
                <c:pt idx="669">
                  <c:v>1.4678879819801566E-2</c:v>
                </c:pt>
                <c:pt idx="670">
                  <c:v>1.4136495447297226E-2</c:v>
                </c:pt>
                <c:pt idx="671">
                  <c:v>1.3602203291498393E-2</c:v>
                </c:pt>
                <c:pt idx="672">
                  <c:v>1.3076166275043835E-2</c:v>
                </c:pt>
                <c:pt idx="673">
                  <c:v>1.2558544807293816E-2</c:v>
                </c:pt>
                <c:pt idx="674">
                  <c:v>1.2049496735276433E-2</c:v>
                </c:pt>
                <c:pt idx="675">
                  <c:v>1.1549177295412218E-2</c:v>
                </c:pt>
                <c:pt idx="676">
                  <c:v>1.1057739066032576E-2</c:v>
                </c:pt>
                <c:pt idx="677">
                  <c:v>1.0575331920706213E-2</c:v>
                </c:pt>
                <c:pt idx="678">
                  <c:v>1.0102102982388249E-2</c:v>
                </c:pt>
                <c:pt idx="679">
                  <c:v>9.6381965784058318E-3</c:v>
                </c:pt>
                <c:pt idx="680">
                  <c:v>9.1837541962946721E-3</c:v>
                </c:pt>
                <c:pt idx="681">
                  <c:v>8.7389144404996528E-3</c:v>
                </c:pt>
                <c:pt idx="682">
                  <c:v>8.3038129899532451E-3</c:v>
                </c:pt>
                <c:pt idx="683">
                  <c:v>7.8785825565447151E-3</c:v>
                </c:pt>
                <c:pt idx="684">
                  <c:v>7.4633528444928996E-3</c:v>
                </c:pt>
                <c:pt idx="685">
                  <c:v>7.0582505106353841E-3</c:v>
                </c:pt>
                <c:pt idx="686">
                  <c:v>6.6633991256461224E-3</c:v>
                </c:pt>
                <c:pt idx="687">
                  <c:v>6.278919136193788E-3</c:v>
                </c:pt>
                <c:pt idx="688">
                  <c:v>5.9049278280522473E-3</c:v>
                </c:pt>
                <c:pt idx="689">
                  <c:v>5.541539290175041E-3</c:v>
                </c:pt>
                <c:pt idx="690">
                  <c:v>5.1888643797446668E-3</c:v>
                </c:pt>
                <c:pt idx="691">
                  <c:v>4.8470106882077231E-3</c:v>
                </c:pt>
                <c:pt idx="692">
                  <c:v>4.5160825083065161E-3</c:v>
                </c:pt>
                <c:pt idx="693">
                  <c:v>4.1961808021171122E-3</c:v>
                </c:pt>
                <c:pt idx="694">
                  <c:v>3.8874031701042209E-3</c:v>
                </c:pt>
                <c:pt idx="695">
                  <c:v>3.5898438212021494E-3</c:v>
                </c:pt>
                <c:pt idx="696">
                  <c:v>3.303593543931511E-3</c:v>
                </c:pt>
                <c:pt idx="697">
                  <c:v>3.0287396785603788E-3</c:v>
                </c:pt>
                <c:pt idx="698">
                  <c:v>2.7653660903188466E-3</c:v>
                </c:pt>
                <c:pt idx="699">
                  <c:v>2.5135531436752947E-3</c:v>
                </c:pt>
                <c:pt idx="700">
                  <c:v>2.2733776776823261E-3</c:v>
                </c:pt>
                <c:pt idx="701">
                  <c:v>2.0449129824003025E-3</c:v>
                </c:pt>
                <c:pt idx="702">
                  <c:v>1.8282287764056161E-3</c:v>
                </c:pt>
                <c:pt idx="703">
                  <c:v>1.6233911853910125E-3</c:v>
                </c:pt>
                <c:pt idx="704">
                  <c:v>1.4304627218645531E-3</c:v>
                </c:pt>
                <c:pt idx="705">
                  <c:v>1.2495022659537094E-3</c:v>
                </c:pt>
                <c:pt idx="706">
                  <c:v>1.0805650473204866E-3</c:v>
                </c:pt>
                <c:pt idx="707">
                  <c:v>9.2370262819352572E-4</c:v>
                </c:pt>
                <c:pt idx="708">
                  <c:v>7.7896288752232832E-4</c:v>
                </c:pt>
                <c:pt idx="709">
                  <c:v>6.463900062588366E-4</c:v>
                </c:pt>
                <c:pt idx="710">
                  <c:v>5.2602445377087812E-4</c:v>
                </c:pt>
                <c:pt idx="711">
                  <c:v>4.1790297539188765E-4</c:v>
                </c:pt>
                <c:pt idx="712">
                  <c:v>3.2205858111095288E-4</c:v>
                </c:pt>
                <c:pt idx="713">
                  <c:v>2.3852053540665755E-4</c:v>
                </c:pt>
                <c:pt idx="714">
                  <c:v>1.6731434822818211E-4</c:v>
                </c:pt>
                <c:pt idx="715">
                  <c:v>1.0846176712639259E-4</c:v>
                </c:pt>
                <c:pt idx="716">
                  <c:v>6.1980770537687353E-5</c:v>
                </c:pt>
                <c:pt idx="717">
                  <c:v>2.7885562222642453E-5</c:v>
                </c:pt>
                <c:pt idx="718">
                  <c:v>6.1865668614134005E-6</c:v>
                </c:pt>
                <c:pt idx="719">
                  <c:v>-3.1095731926375054E-6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81-4E51-AC68-FA09BFFE3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426672"/>
        <c:axId val="697430280"/>
      </c:scatterChart>
      <c:valAx>
        <c:axId val="697426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430280"/>
        <c:crosses val="autoZero"/>
        <c:crossBetween val="midCat"/>
      </c:valAx>
      <c:valAx>
        <c:axId val="697430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Position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426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Volume against Crank Angle @ 3000rpm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'3000'!$B$4:$B$723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7D-4A20-83EC-31731F6CD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2660112"/>
        <c:axId val="742658144"/>
      </c:scatterChart>
      <c:valAx>
        <c:axId val="742660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2658144"/>
        <c:crosses val="autoZero"/>
        <c:crossBetween val="midCat"/>
      </c:valAx>
      <c:valAx>
        <c:axId val="74265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2660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</a:t>
            </a:r>
            <a:r>
              <a:rPr lang="en-GB" baseline="0"/>
              <a:t> of Pressure against Change of Volume @ 3000rpm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'3000'!$I$4:$I$722</c:f>
              <c:numCache>
                <c:formatCode>General</c:formatCode>
                <c:ptCount val="719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xVal>
          <c:yVal>
            <c:numRef>
              <c:f>'3000'!$J$4:$J$722</c:f>
              <c:numCache>
                <c:formatCode>General</c:formatCode>
                <c:ptCount val="719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5C6-4AB8-8E16-1CB855C993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3262424"/>
        <c:axId val="773258160"/>
      </c:scatterChart>
      <c:valAx>
        <c:axId val="773262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of Volume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3258160"/>
        <c:crosses val="autoZero"/>
        <c:crossBetween val="midCat"/>
      </c:valAx>
      <c:valAx>
        <c:axId val="773258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of Pressure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3262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</a:t>
            </a:r>
            <a:r>
              <a:rPr lang="en-GB" baseline="0"/>
              <a:t> Pressure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Pressure (B)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2'!$F$3:$F$363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2'!$I$3:$I$363</c:f>
              <c:numCache>
                <c:formatCode>General</c:formatCode>
                <c:ptCount val="361"/>
                <c:pt idx="0">
                  <c:v>1</c:v>
                </c:pt>
                <c:pt idx="1">
                  <c:v>1.0000903828184815</c:v>
                </c:pt>
                <c:pt idx="2">
                  <c:v>1.0003615903644061</c:v>
                </c:pt>
                <c:pt idx="3">
                  <c:v>1.0008137999840947</c:v>
                </c:pt>
                <c:pt idx="4">
                  <c:v>1.0014473075045212</c:v>
                </c:pt>
                <c:pt idx="5">
                  <c:v>1.0022625276084862</c:v>
                </c:pt>
                <c:pt idx="6">
                  <c:v>1.0032599943609126</c:v>
                </c:pt>
                <c:pt idx="7">
                  <c:v>1.0044403618873028</c:v>
                </c:pt>
                <c:pt idx="8">
                  <c:v>1.0058044052057136</c:v>
                </c:pt>
                <c:pt idx="9">
                  <c:v>1.0073530212139179</c:v>
                </c:pt>
                <c:pt idx="10">
                  <c:v>1.009087229833715</c:v>
                </c:pt>
                <c:pt idx="11">
                  <c:v>1.0110081753146933</c:v>
                </c:pt>
                <c:pt idx="12">
                  <c:v>1.0131171277000632</c:v>
                </c:pt>
                <c:pt idx="13">
                  <c:v>1.0154154844575023</c:v>
                </c:pt>
                <c:pt idx="14">
                  <c:v>1.0179047722783141</c:v>
                </c:pt>
                <c:pt idx="15">
                  <c:v>1.0205866490485345</c:v>
                </c:pt>
                <c:pt idx="16">
                  <c:v>1.023462905995985</c:v>
                </c:pt>
                <c:pt idx="17">
                  <c:v>1.0265354700176517</c:v>
                </c:pt>
                <c:pt idx="18">
                  <c:v>1.0298064061921319</c:v>
                </c:pt>
                <c:pt idx="19">
                  <c:v>1.0332779204823133</c:v>
                </c:pt>
                <c:pt idx="20">
                  <c:v>1.0369523626338333</c:v>
                </c:pt>
                <c:pt idx="21">
                  <c:v>1.0408322292753247</c:v>
                </c:pt>
                <c:pt idx="22">
                  <c:v>1.0449201672268624</c:v>
                </c:pt>
                <c:pt idx="23">
                  <c:v>1.0492189770235234</c:v>
                </c:pt>
                <c:pt idx="24">
                  <c:v>1.0537316166614283</c:v>
                </c:pt>
                <c:pt idx="25">
                  <c:v>1.0584612055741516</c:v>
                </c:pt>
                <c:pt idx="26">
                  <c:v>1.0634110288479037</c:v>
                </c:pt>
                <c:pt idx="27">
                  <c:v>1.0685845416844515</c:v>
                </c:pt>
                <c:pt idx="28">
                  <c:v>1.0739853741213019</c:v>
                </c:pt>
                <c:pt idx="29">
                  <c:v>1.0796173360193073</c:v>
                </c:pt>
                <c:pt idx="30">
                  <c:v>1.085484422328441</c:v>
                </c:pt>
                <c:pt idx="31">
                  <c:v>1.0915908186432177</c:v>
                </c:pt>
                <c:pt idx="32">
                  <c:v>1.0979409070598671</c:v>
                </c:pt>
                <c:pt idx="33">
                  <c:v>1.1045392723481677</c:v>
                </c:pt>
                <c:pt idx="34">
                  <c:v>1.1113907084515731</c:v>
                </c:pt>
                <c:pt idx="35">
                  <c:v>1.1185002253301117</c:v>
                </c:pt>
                <c:pt idx="36">
                  <c:v>1.1258730561613832</c:v>
                </c:pt>
                <c:pt idx="37">
                  <c:v>1.1335146649158856</c:v>
                </c:pt>
                <c:pt idx="38">
                  <c:v>1.1414307543238629</c:v>
                </c:pt>
                <c:pt idx="39">
                  <c:v>1.1496272742518703</c:v>
                </c:pt>
                <c:pt idx="40">
                  <c:v>1.1581104305083127</c:v>
                </c:pt>
                <c:pt idx="41">
                  <c:v>1.166886694098336</c:v>
                </c:pt>
                <c:pt idx="42">
                  <c:v>1.1759628109496478</c:v>
                </c:pt>
                <c:pt idx="43">
                  <c:v>1.1853458121320684</c:v>
                </c:pt>
                <c:pt idx="44">
                  <c:v>1.1950430245949619</c:v>
                </c:pt>
                <c:pt idx="45">
                  <c:v>1.2050620824480816</c:v>
                </c:pt>
                <c:pt idx="46">
                  <c:v>1.21541093881284</c:v>
                </c:pt>
                <c:pt idx="47">
                  <c:v>1.2260978782725787</c:v>
                </c:pt>
                <c:pt idx="48">
                  <c:v>1.2371315299520593</c:v>
                </c:pt>
                <c:pt idx="49">
                  <c:v>1.2485208812581527</c:v>
                </c:pt>
                <c:pt idx="50">
                  <c:v>1.2602752923155289</c:v>
                </c:pt>
                <c:pt idx="51">
                  <c:v>1.2724045111331279</c:v>
                </c:pt>
                <c:pt idx="52">
                  <c:v>1.2849186895392257</c:v>
                </c:pt>
                <c:pt idx="53">
                  <c:v>1.2978283999251325</c:v>
                </c:pt>
                <c:pt idx="54">
                  <c:v>1.3111446528398203</c:v>
                </c:pt>
                <c:pt idx="55">
                  <c:v>1.3248789154802654</c:v>
                </c:pt>
                <c:pt idx="56">
                  <c:v>1.339043131124849</c:v>
                </c:pt>
                <c:pt idx="57">
                  <c:v>1.3536497395598852</c:v>
                </c:pt>
                <c:pt idx="58">
                  <c:v>1.3687116985522578</c:v>
                </c:pt>
                <c:pt idx="59">
                  <c:v>1.3842425064241746</c:v>
                </c:pt>
                <c:pt idx="60">
                  <c:v>1.4002562257892819</c:v>
                </c:pt>
                <c:pt idx="61">
                  <c:v>1.4167675085127984</c:v>
                </c:pt>
                <c:pt idx="62">
                  <c:v>1.4337916219619136</c:v>
                </c:pt>
                <c:pt idx="63">
                  <c:v>1.4513444766164991</c:v>
                </c:pt>
                <c:pt idx="64">
                  <c:v>1.4694426551142112</c:v>
                </c:pt>
                <c:pt idx="65">
                  <c:v>1.4881034428082627</c:v>
                </c:pt>
                <c:pt idx="66">
                  <c:v>1.5073448599206303</c:v>
                </c:pt>
                <c:pt idx="67">
                  <c:v>1.5271856953781608</c:v>
                </c:pt>
                <c:pt idx="68">
                  <c:v>1.5476455424239801</c:v>
                </c:pt>
                <c:pt idx="69">
                  <c:v>1.568744836101831</c:v>
                </c:pt>
                <c:pt idx="70">
                  <c:v>1.5905048927164473</c:v>
                </c:pt>
                <c:pt idx="71">
                  <c:v>1.6129479513788125</c:v>
                </c:pt>
                <c:pt idx="72">
                  <c:v>1.6360972177511999</c:v>
                </c:pt>
                <c:pt idx="73">
                  <c:v>1.6599769101132156</c:v>
                </c:pt>
                <c:pt idx="74">
                  <c:v>1.6846123078766932</c:v>
                </c:pt>
                <c:pt idx="75">
                  <c:v>1.7100298026841978</c:v>
                </c:pt>
                <c:pt idx="76">
                  <c:v>1.7362569522331268</c:v>
                </c:pt>
                <c:pt idx="77">
                  <c:v>1.763322536974901</c:v>
                </c:pt>
                <c:pt idx="78">
                  <c:v>1.7912566198465467</c:v>
                </c:pt>
                <c:pt idx="79">
                  <c:v>1.8200906092000708</c:v>
                </c:pt>
                <c:pt idx="80">
                  <c:v>1.8498573251033426</c:v>
                </c:pt>
                <c:pt idx="81">
                  <c:v>1.8805910691948748</c:v>
                </c:pt>
                <c:pt idx="82">
                  <c:v>1.9123276982836093</c:v>
                </c:pt>
                <c:pt idx="83">
                  <c:v>1.945104701893932</c:v>
                </c:pt>
                <c:pt idx="84">
                  <c:v>1.9789612839651822</c:v>
                </c:pt>
                <c:pt idx="85">
                  <c:v>2.013938448924232</c:v>
                </c:pt>
                <c:pt idx="86">
                  <c:v>2.0500790923588732</c:v>
                </c:pt>
                <c:pt idx="87">
                  <c:v>2.0874280965289453</c:v>
                </c:pt>
                <c:pt idx="88">
                  <c:v>2.1260324309611156</c:v>
                </c:pt>
                <c:pt idx="89">
                  <c:v>2.1659412583818556</c:v>
                </c:pt>
                <c:pt idx="90">
                  <c:v>2.2072060462513794</c:v>
                </c:pt>
                <c:pt idx="91">
                  <c:v>2.249880684168843</c:v>
                </c:pt>
                <c:pt idx="92">
                  <c:v>2.294021607425802</c:v>
                </c:pt>
                <c:pt idx="93">
                  <c:v>2.3396879269904547</c:v>
                </c:pt>
                <c:pt idx="94">
                  <c:v>2.3869415662093298</c:v>
                </c:pt>
                <c:pt idx="95">
                  <c:v>2.4358474045153908</c:v>
                </c:pt>
                <c:pt idx="96">
                  <c:v>2.4864734284316641</c:v>
                </c:pt>
                <c:pt idx="97">
                  <c:v>2.5388908901568246</c:v>
                </c:pt>
                <c:pt idx="98">
                  <c:v>2.5931744740133071</c:v>
                </c:pt>
                <c:pt idx="99">
                  <c:v>2.6494024710286515</c:v>
                </c:pt>
                <c:pt idx="100">
                  <c:v>2.7076569619060158</c:v>
                </c:pt>
                <c:pt idx="101">
                  <c:v>2.7680240086196273</c:v>
                </c:pt>
                <c:pt idx="102">
                  <c:v>2.8305938548437153</c:v>
                </c:pt>
                <c:pt idx="103">
                  <c:v>2.8954611353884667</c:v>
                </c:pt>
                <c:pt idx="104">
                  <c:v>2.962725094772118</c:v>
                </c:pt>
                <c:pt idx="105">
                  <c:v>3.03248981500272</c:v>
                </c:pt>
                <c:pt idx="106">
                  <c:v>3.1048644525747244</c:v>
                </c:pt>
                <c:pt idx="107">
                  <c:v>3.1799634846019686</c:v>
                </c:pt>
                <c:pt idx="108">
                  <c:v>3.2579069639074807</c:v>
                </c:pt>
                <c:pt idx="109">
                  <c:v>3.3388207827689498</c:v>
                </c:pt>
                <c:pt idx="110">
                  <c:v>3.4228369448732407</c:v>
                </c:pt>
                <c:pt idx="111">
                  <c:v>3.5100938448607089</c:v>
                </c:pt>
                <c:pt idx="112">
                  <c:v>3.6007365546354135</c:v>
                </c:pt>
                <c:pt idx="113">
                  <c:v>3.6949171153764966</c:v>
                </c:pt>
                <c:pt idx="114">
                  <c:v>3.7927948339028661</c:v>
                </c:pt>
                <c:pt idx="115">
                  <c:v>3.8945365817125603</c:v>
                </c:pt>
                <c:pt idx="116">
                  <c:v>4.0003170946319182</c:v>
                </c:pt>
                <c:pt idx="117">
                  <c:v>4.110319270561237</c:v>
                </c:pt>
                <c:pt idx="118">
                  <c:v>4.2247344622832559</c:v>
                </c:pt>
                <c:pt idx="119">
                  <c:v>4.3437627617001207</c:v>
                </c:pt>
                <c:pt idx="120">
                  <c:v>4.4676132711719241</c:v>
                </c:pt>
                <c:pt idx="121">
                  <c:v>4.5965043568343873</c:v>
                </c:pt>
                <c:pt idx="122">
                  <c:v>4.730663877862364</c:v>
                </c:pt>
                <c:pt idx="123">
                  <c:v>4.8703293846053892</c:v>
                </c:pt>
                <c:pt idx="124">
                  <c:v>5.0157482773376119</c:v>
                </c:pt>
                <c:pt idx="125">
                  <c:v>5.1671779160218794</c:v>
                </c:pt>
                <c:pt idx="126">
                  <c:v>5.3248856699704001</c:v>
                </c:pt>
                <c:pt idx="127">
                  <c:v>5.4891488945770757</c:v>
                </c:pt>
                <c:pt idx="128">
                  <c:v>5.6602548203837024</c:v>
                </c:pt>
                <c:pt idx="129">
                  <c:v>5.8385003376093065</c:v>
                </c:pt>
                <c:pt idx="130">
                  <c:v>6.0241916569071332</c:v>
                </c:pt>
                <c:pt idx="131">
                  <c:v>6.2176438245077783</c:v>
                </c:pt>
                <c:pt idx="132">
                  <c:v>6.4191800670558985</c:v>
                </c:pt>
                <c:pt idx="133">
                  <c:v>6.6291309383545602</c:v>
                </c:pt>
                <c:pt idx="134">
                  <c:v>6.8478332369070261</c:v>
                </c:pt>
                <c:pt idx="135">
                  <c:v>7.075628659616048</c:v>
                </c:pt>
                <c:pt idx="136">
                  <c:v>7.3128621533052787</c:v>
                </c:pt>
                <c:pt idx="137">
                  <c:v>7.5598799219275845</c:v>
                </c:pt>
                <c:pt idx="138">
                  <c:v>7.8170270435082383</c:v>
                </c:pt>
                <c:pt idx="139">
                  <c:v>8.084644647156189</c:v>
                </c:pt>
                <c:pt idx="140">
                  <c:v>8.3630665970215485</c:v>
                </c:pt>
                <c:pt idx="141">
                  <c:v>8.6526156270875596</c:v>
                </c:pt>
                <c:pt idx="142">
                  <c:v>8.9535988684196859</c:v>
                </c:pt>
                <c:pt idx="143">
                  <c:v>9.2663027092770527</c:v>
                </c:pt>
                <c:pt idx="144">
                  <c:v>9.5909869287157861</c:v>
                </c:pt>
                <c:pt idx="145">
                  <c:v>9.9278780464547509</c:v>
                </c:pt>
                <c:pt idx="146">
                  <c:v>10.277161836387673</c:v>
                </c:pt>
                <c:pt idx="147">
                  <c:v>10.63897495885403</c:v>
                </c:pt>
                <c:pt idx="148">
                  <c:v>11.013395678347971</c:v>
                </c:pt>
                <c:pt idx="149">
                  <c:v>11.400433649539117</c:v>
                </c:pt>
                <c:pt idx="150">
                  <c:v>11.800018776141806</c:v>
                </c:pt>
                <c:pt idx="151">
                  <c:v>12.21198917514236</c:v>
                </c:pt>
                <c:pt idx="152">
                  <c:v>12.636078313982521</c:v>
                </c:pt>
                <c:pt idx="153">
                  <c:v>13.07190143117862</c:v>
                </c:pt>
                <c:pt idx="154">
                  <c:v>13.518941401995409</c:v>
                </c:pt>
                <c:pt idx="155">
                  <c:v>13.976534270311724</c:v>
                </c:pt>
                <c:pt idx="156">
                  <c:v>14.443854735341118</c:v>
                </c:pt>
                <c:pt idx="157">
                  <c:v>14.919901956381189</c:v>
                </c:pt>
                <c:pt idx="158">
                  <c:v>15.403486118392909</c:v>
                </c:pt>
                <c:pt idx="159">
                  <c:v>15.893216283080623</c:v>
                </c:pt>
                <c:pt idx="160">
                  <c:v>16.387490130204927</c:v>
                </c:pt>
                <c:pt idx="161">
                  <c:v>16.884486266808537</c:v>
                </c:pt>
                <c:pt idx="162">
                  <c:v>17.382159841288438</c:v>
                </c:pt>
                <c:pt idx="163">
                  <c:v>17.878242237077494</c:v>
                </c:pt>
                <c:pt idx="164">
                  <c:v>18.370245628537095</c:v>
                </c:pt>
                <c:pt idx="165">
                  <c:v>18.85547315060272</c:v>
                </c:pt>
                <c:pt idx="166">
                  <c:v>19.331035355263062</c:v>
                </c:pt>
                <c:pt idx="167">
                  <c:v>19.793873494965553</c:v>
                </c:pt>
                <c:pt idx="168">
                  <c:v>20.240789980917224</c:v>
                </c:pt>
                <c:pt idx="169">
                  <c:v>20.66848611212933</c:v>
                </c:pt>
                <c:pt idx="170">
                  <c:v>21.073606863029532</c:v>
                </c:pt>
                <c:pt idx="171">
                  <c:v>21.452792163499311</c:v>
                </c:pt>
                <c:pt idx="172">
                  <c:v>21.802733721635175</c:v>
                </c:pt>
                <c:pt idx="173">
                  <c:v>22.120236048930671</c:v>
                </c:pt>
                <c:pt idx="174">
                  <c:v>22.402279977670943</c:v>
                </c:pt>
                <c:pt idx="175">
                  <c:v>22.646086642163418</c:v>
                </c:pt>
                <c:pt idx="176">
                  <c:v>22.849179660530464</c:v>
                </c:pt>
                <c:pt idx="177">
                  <c:v>23.009443130880939</c:v>
                </c:pt>
                <c:pt idx="178">
                  <c:v>23.125173066959022</c:v>
                </c:pt>
                <c:pt idx="179">
                  <c:v>23.195120056245159</c:v>
                </c:pt>
                <c:pt idx="180">
                  <c:v>23.218521227989392</c:v>
                </c:pt>
                <c:pt idx="181">
                  <c:v>23.195120056245155</c:v>
                </c:pt>
                <c:pt idx="182">
                  <c:v>23.125173066959018</c:v>
                </c:pt>
                <c:pt idx="183">
                  <c:v>23.009443130880936</c:v>
                </c:pt>
                <c:pt idx="184">
                  <c:v>22.849179660530464</c:v>
                </c:pt>
                <c:pt idx="185">
                  <c:v>22.646086642163418</c:v>
                </c:pt>
                <c:pt idx="186">
                  <c:v>22.402279977670947</c:v>
                </c:pt>
                <c:pt idx="187">
                  <c:v>22.120236048930671</c:v>
                </c:pt>
                <c:pt idx="188">
                  <c:v>21.802733721635178</c:v>
                </c:pt>
                <c:pt idx="189">
                  <c:v>21.452792163499311</c:v>
                </c:pt>
                <c:pt idx="190">
                  <c:v>21.073606863029532</c:v>
                </c:pt>
                <c:pt idx="191">
                  <c:v>20.668486112129333</c:v>
                </c:pt>
                <c:pt idx="192">
                  <c:v>20.240789980917228</c:v>
                </c:pt>
                <c:pt idx="193">
                  <c:v>19.793873494965549</c:v>
                </c:pt>
                <c:pt idx="194">
                  <c:v>19.331035355263058</c:v>
                </c:pt>
                <c:pt idx="195">
                  <c:v>18.855473150602712</c:v>
                </c:pt>
                <c:pt idx="196">
                  <c:v>18.370245628537088</c:v>
                </c:pt>
                <c:pt idx="197">
                  <c:v>17.87824223707749</c:v>
                </c:pt>
                <c:pt idx="198">
                  <c:v>17.382159841288434</c:v>
                </c:pt>
                <c:pt idx="199">
                  <c:v>16.884486266808533</c:v>
                </c:pt>
                <c:pt idx="200">
                  <c:v>16.387490130204927</c:v>
                </c:pt>
                <c:pt idx="201">
                  <c:v>15.893216283080623</c:v>
                </c:pt>
                <c:pt idx="202">
                  <c:v>15.403486118392907</c:v>
                </c:pt>
                <c:pt idx="203">
                  <c:v>14.919901956381185</c:v>
                </c:pt>
                <c:pt idx="204">
                  <c:v>14.443854735341114</c:v>
                </c:pt>
                <c:pt idx="205">
                  <c:v>13.976534270311719</c:v>
                </c:pt>
                <c:pt idx="206">
                  <c:v>13.518941401995408</c:v>
                </c:pt>
                <c:pt idx="207">
                  <c:v>13.071901431178619</c:v>
                </c:pt>
                <c:pt idx="208">
                  <c:v>12.636078313982519</c:v>
                </c:pt>
                <c:pt idx="209">
                  <c:v>12.211989175142357</c:v>
                </c:pt>
                <c:pt idx="210">
                  <c:v>11.800018776141805</c:v>
                </c:pt>
                <c:pt idx="211">
                  <c:v>11.400433649539117</c:v>
                </c:pt>
                <c:pt idx="212">
                  <c:v>11.013395678347971</c:v>
                </c:pt>
                <c:pt idx="213">
                  <c:v>10.63897495885403</c:v>
                </c:pt>
                <c:pt idx="214">
                  <c:v>10.277161836387675</c:v>
                </c:pt>
                <c:pt idx="215">
                  <c:v>9.9278780464547527</c:v>
                </c:pt>
                <c:pt idx="216">
                  <c:v>9.5909869287157861</c:v>
                </c:pt>
                <c:pt idx="217">
                  <c:v>9.2663027092770527</c:v>
                </c:pt>
                <c:pt idx="218">
                  <c:v>8.9535988684196859</c:v>
                </c:pt>
                <c:pt idx="219">
                  <c:v>8.6526156270875596</c:v>
                </c:pt>
                <c:pt idx="220">
                  <c:v>8.3630665970215485</c:v>
                </c:pt>
                <c:pt idx="221">
                  <c:v>8.0846446471561908</c:v>
                </c:pt>
                <c:pt idx="222">
                  <c:v>7.8170270435082401</c:v>
                </c:pt>
                <c:pt idx="223">
                  <c:v>7.5598799219275854</c:v>
                </c:pt>
                <c:pt idx="224">
                  <c:v>7.3128621533052804</c:v>
                </c:pt>
                <c:pt idx="225">
                  <c:v>7.0756286596160498</c:v>
                </c:pt>
                <c:pt idx="226">
                  <c:v>6.8478332369070278</c:v>
                </c:pt>
                <c:pt idx="227">
                  <c:v>6.6291309383545602</c:v>
                </c:pt>
                <c:pt idx="228">
                  <c:v>6.4191800670558985</c:v>
                </c:pt>
                <c:pt idx="229">
                  <c:v>6.2176438245077783</c:v>
                </c:pt>
                <c:pt idx="230">
                  <c:v>6.0241916569071341</c:v>
                </c:pt>
                <c:pt idx="231">
                  <c:v>5.8385003376093074</c:v>
                </c:pt>
                <c:pt idx="232">
                  <c:v>5.6602548203837033</c:v>
                </c:pt>
                <c:pt idx="233">
                  <c:v>5.4891488945770766</c:v>
                </c:pt>
                <c:pt idx="234">
                  <c:v>5.324885669970401</c:v>
                </c:pt>
                <c:pt idx="235">
                  <c:v>5.1671779160218811</c:v>
                </c:pt>
                <c:pt idx="236">
                  <c:v>5.0157482773376145</c:v>
                </c:pt>
                <c:pt idx="237">
                  <c:v>4.8703293846053919</c:v>
                </c:pt>
                <c:pt idx="238">
                  <c:v>4.7306638778623658</c:v>
                </c:pt>
                <c:pt idx="239">
                  <c:v>4.5965043568343891</c:v>
                </c:pt>
                <c:pt idx="240">
                  <c:v>4.467613271171925</c:v>
                </c:pt>
                <c:pt idx="241">
                  <c:v>4.3437627617001224</c:v>
                </c:pt>
                <c:pt idx="242">
                  <c:v>4.2247344622832568</c:v>
                </c:pt>
                <c:pt idx="243">
                  <c:v>4.1103192705612379</c:v>
                </c:pt>
                <c:pt idx="244">
                  <c:v>4.0003170946319191</c:v>
                </c:pt>
                <c:pt idx="245">
                  <c:v>3.8945365817125621</c:v>
                </c:pt>
                <c:pt idx="246">
                  <c:v>3.7927948339028679</c:v>
                </c:pt>
                <c:pt idx="247">
                  <c:v>3.6949171153764979</c:v>
                </c:pt>
                <c:pt idx="248">
                  <c:v>3.6007365546354144</c:v>
                </c:pt>
                <c:pt idx="249">
                  <c:v>3.5100938448607097</c:v>
                </c:pt>
                <c:pt idx="250">
                  <c:v>3.4228369448732412</c:v>
                </c:pt>
                <c:pt idx="251">
                  <c:v>3.3388207827689502</c:v>
                </c:pt>
                <c:pt idx="252">
                  <c:v>3.2579069639074807</c:v>
                </c:pt>
                <c:pt idx="253">
                  <c:v>3.1799634846019682</c:v>
                </c:pt>
                <c:pt idx="254">
                  <c:v>3.104864452574724</c:v>
                </c:pt>
                <c:pt idx="255">
                  <c:v>3.0324898150027195</c:v>
                </c:pt>
                <c:pt idx="256">
                  <c:v>2.962725094772118</c:v>
                </c:pt>
                <c:pt idx="257">
                  <c:v>2.8954611353884667</c:v>
                </c:pt>
                <c:pt idx="258">
                  <c:v>2.8305938548437153</c:v>
                </c:pt>
                <c:pt idx="259">
                  <c:v>2.7680240086196268</c:v>
                </c:pt>
                <c:pt idx="260">
                  <c:v>2.7076569619060153</c:v>
                </c:pt>
                <c:pt idx="261">
                  <c:v>2.649402471028651</c:v>
                </c:pt>
                <c:pt idx="262">
                  <c:v>2.5931744740133071</c:v>
                </c:pt>
                <c:pt idx="263">
                  <c:v>2.5388908901568246</c:v>
                </c:pt>
                <c:pt idx="264">
                  <c:v>2.4864734284316641</c:v>
                </c:pt>
                <c:pt idx="265">
                  <c:v>2.4358474045153904</c:v>
                </c:pt>
                <c:pt idx="266">
                  <c:v>2.3869415662093294</c:v>
                </c:pt>
                <c:pt idx="267">
                  <c:v>2.3396879269904547</c:v>
                </c:pt>
                <c:pt idx="268">
                  <c:v>2.2940216074258024</c:v>
                </c:pt>
                <c:pt idx="269">
                  <c:v>2.2498806841688435</c:v>
                </c:pt>
                <c:pt idx="270">
                  <c:v>2.2072060462513807</c:v>
                </c:pt>
                <c:pt idx="271">
                  <c:v>2.1659412583818569</c:v>
                </c:pt>
                <c:pt idx="272">
                  <c:v>2.1260324309611169</c:v>
                </c:pt>
                <c:pt idx="273">
                  <c:v>2.0874280965289467</c:v>
                </c:pt>
                <c:pt idx="274">
                  <c:v>2.050079092358875</c:v>
                </c:pt>
                <c:pt idx="275">
                  <c:v>2.0139384489242338</c:v>
                </c:pt>
                <c:pt idx="276">
                  <c:v>1.978961283965184</c:v>
                </c:pt>
                <c:pt idx="277">
                  <c:v>1.9451047018939338</c:v>
                </c:pt>
                <c:pt idx="278">
                  <c:v>1.912327698283611</c:v>
                </c:pt>
                <c:pt idx="279">
                  <c:v>1.8805910691948766</c:v>
                </c:pt>
                <c:pt idx="280">
                  <c:v>1.8498573251033441</c:v>
                </c:pt>
                <c:pt idx="281">
                  <c:v>1.8200906092000724</c:v>
                </c:pt>
                <c:pt idx="282">
                  <c:v>1.7912566198465485</c:v>
                </c:pt>
                <c:pt idx="283">
                  <c:v>1.7633225369749026</c:v>
                </c:pt>
                <c:pt idx="284">
                  <c:v>1.7362569522331281</c:v>
                </c:pt>
                <c:pt idx="285">
                  <c:v>1.7100298026841989</c:v>
                </c:pt>
                <c:pt idx="286">
                  <c:v>1.6846123078766944</c:v>
                </c:pt>
                <c:pt idx="287">
                  <c:v>1.6599769101132169</c:v>
                </c:pt>
                <c:pt idx="288">
                  <c:v>1.6360972177512014</c:v>
                </c:pt>
                <c:pt idx="289">
                  <c:v>1.6129479513788143</c:v>
                </c:pt>
                <c:pt idx="290">
                  <c:v>1.5905048927164491</c:v>
                </c:pt>
                <c:pt idx="291">
                  <c:v>1.5687448361018326</c:v>
                </c:pt>
                <c:pt idx="292">
                  <c:v>1.5476455424239819</c:v>
                </c:pt>
                <c:pt idx="293">
                  <c:v>1.5271856953781628</c:v>
                </c:pt>
                <c:pt idx="294">
                  <c:v>1.5073448599206323</c:v>
                </c:pt>
                <c:pt idx="295">
                  <c:v>1.4881034428082647</c:v>
                </c:pt>
                <c:pt idx="296">
                  <c:v>1.4694426551142128</c:v>
                </c:pt>
                <c:pt idx="297">
                  <c:v>1.4513444766165009</c:v>
                </c:pt>
                <c:pt idx="298">
                  <c:v>1.4337916219619151</c:v>
                </c:pt>
                <c:pt idx="299">
                  <c:v>1.4167675085128004</c:v>
                </c:pt>
                <c:pt idx="300">
                  <c:v>1.4002562257892837</c:v>
                </c:pt>
                <c:pt idx="301">
                  <c:v>1.3842425064241766</c:v>
                </c:pt>
                <c:pt idx="302">
                  <c:v>1.3687116985522596</c:v>
                </c:pt>
                <c:pt idx="303">
                  <c:v>1.353649739559887</c:v>
                </c:pt>
                <c:pt idx="304">
                  <c:v>1.3390431311248507</c:v>
                </c:pt>
                <c:pt idx="305">
                  <c:v>1.3248789154802671</c:v>
                </c:pt>
                <c:pt idx="306">
                  <c:v>1.3111446528398221</c:v>
                </c:pt>
                <c:pt idx="307">
                  <c:v>1.2978283999251343</c:v>
                </c:pt>
                <c:pt idx="308">
                  <c:v>1.2849186895392275</c:v>
                </c:pt>
                <c:pt idx="309">
                  <c:v>1.2724045111331299</c:v>
                </c:pt>
                <c:pt idx="310">
                  <c:v>1.2602752923155309</c:v>
                </c:pt>
                <c:pt idx="311">
                  <c:v>1.2485208812581547</c:v>
                </c:pt>
                <c:pt idx="312">
                  <c:v>1.2371315299520615</c:v>
                </c:pt>
                <c:pt idx="313">
                  <c:v>1.2260978782725811</c:v>
                </c:pt>
                <c:pt idx="314">
                  <c:v>1.2154109388128427</c:v>
                </c:pt>
                <c:pt idx="315">
                  <c:v>1.205062082448084</c:v>
                </c:pt>
                <c:pt idx="316">
                  <c:v>1.1950430245949644</c:v>
                </c:pt>
                <c:pt idx="317">
                  <c:v>1.1853458121320706</c:v>
                </c:pt>
                <c:pt idx="318">
                  <c:v>1.1759628109496501</c:v>
                </c:pt>
                <c:pt idx="319">
                  <c:v>1.166886694098338</c:v>
                </c:pt>
                <c:pt idx="320">
                  <c:v>1.1581104305083143</c:v>
                </c:pt>
                <c:pt idx="321">
                  <c:v>1.1496272742518721</c:v>
                </c:pt>
                <c:pt idx="322">
                  <c:v>1.1414307543238649</c:v>
                </c:pt>
                <c:pt idx="323">
                  <c:v>1.1335146649158876</c:v>
                </c:pt>
                <c:pt idx="324">
                  <c:v>1.1258730561613854</c:v>
                </c:pt>
                <c:pt idx="325">
                  <c:v>1.1185002253301142</c:v>
                </c:pt>
                <c:pt idx="326">
                  <c:v>1.1113907084515755</c:v>
                </c:pt>
                <c:pt idx="327">
                  <c:v>1.1045392723481702</c:v>
                </c:pt>
                <c:pt idx="328">
                  <c:v>1.0979409070598696</c:v>
                </c:pt>
                <c:pt idx="329">
                  <c:v>1.0915908186432202</c:v>
                </c:pt>
                <c:pt idx="330">
                  <c:v>1.0854844223284434</c:v>
                </c:pt>
                <c:pt idx="331">
                  <c:v>1.0796173360193095</c:v>
                </c:pt>
                <c:pt idx="332">
                  <c:v>1.0739853741213043</c:v>
                </c:pt>
                <c:pt idx="333">
                  <c:v>1.0685845416844539</c:v>
                </c:pt>
                <c:pt idx="334">
                  <c:v>1.0634110288479062</c:v>
                </c:pt>
                <c:pt idx="335">
                  <c:v>1.0584612055741542</c:v>
                </c:pt>
                <c:pt idx="336">
                  <c:v>1.053731616661431</c:v>
                </c:pt>
                <c:pt idx="337">
                  <c:v>1.0492189770235258</c:v>
                </c:pt>
                <c:pt idx="338">
                  <c:v>1.0449201672268646</c:v>
                </c:pt>
                <c:pt idx="339">
                  <c:v>1.0408322292753269</c:v>
                </c:pt>
                <c:pt idx="340">
                  <c:v>1.0369523626338353</c:v>
                </c:pt>
                <c:pt idx="341">
                  <c:v>1.0332779204823155</c:v>
                </c:pt>
                <c:pt idx="342">
                  <c:v>1.0298064061921344</c:v>
                </c:pt>
                <c:pt idx="343">
                  <c:v>1.0265354700176541</c:v>
                </c:pt>
                <c:pt idx="344">
                  <c:v>1.0234629059959877</c:v>
                </c:pt>
                <c:pt idx="345">
                  <c:v>1.0205866490485369</c:v>
                </c:pt>
                <c:pt idx="346">
                  <c:v>1.0179047722783163</c:v>
                </c:pt>
                <c:pt idx="347">
                  <c:v>1.0154154844575041</c:v>
                </c:pt>
                <c:pt idx="348">
                  <c:v>1.0131171277000652</c:v>
                </c:pt>
                <c:pt idx="349">
                  <c:v>1.0110081753146953</c:v>
                </c:pt>
                <c:pt idx="350">
                  <c:v>1.009087229833717</c:v>
                </c:pt>
                <c:pt idx="351">
                  <c:v>1.0073530212139201</c:v>
                </c:pt>
                <c:pt idx="352">
                  <c:v>1.0058044052057158</c:v>
                </c:pt>
                <c:pt idx="353">
                  <c:v>1.004440361887305</c:v>
                </c:pt>
                <c:pt idx="354">
                  <c:v>1.0032599943609146</c:v>
                </c:pt>
                <c:pt idx="355">
                  <c:v>1.0022625276084882</c:v>
                </c:pt>
                <c:pt idx="356">
                  <c:v>1.0014473075045229</c:v>
                </c:pt>
                <c:pt idx="357">
                  <c:v>1.0008137999840967</c:v>
                </c:pt>
                <c:pt idx="358">
                  <c:v>1.0003615903644083</c:v>
                </c:pt>
                <c:pt idx="359">
                  <c:v>1.0000903828184835</c:v>
                </c:pt>
                <c:pt idx="360">
                  <c:v>1.000000000000002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DF-43B7-B427-E5917A82834D}"/>
            </c:ext>
          </c:extLst>
        </c:ser>
        <c:ser>
          <c:idx val="1"/>
          <c:order val="1"/>
          <c:tx>
            <c:v>Combustion Pressure (B)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2'!$F$3:$F$363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2'!$J$3:$J$363</c:f>
              <c:numCache>
                <c:formatCode>General</c:formatCode>
                <c:ptCount val="361"/>
                <c:pt idx="0">
                  <c:v>1</c:v>
                </c:pt>
                <c:pt idx="1">
                  <c:v>1.0000903828184815</c:v>
                </c:pt>
                <c:pt idx="2">
                  <c:v>1.0003615903644061</c:v>
                </c:pt>
                <c:pt idx="3">
                  <c:v>1.0008137999840947</c:v>
                </c:pt>
                <c:pt idx="4">
                  <c:v>1.0014473075045209</c:v>
                </c:pt>
                <c:pt idx="5">
                  <c:v>1.002262527608486</c:v>
                </c:pt>
                <c:pt idx="6">
                  <c:v>1.0032599943609124</c:v>
                </c:pt>
                <c:pt idx="7">
                  <c:v>1.0044403618873026</c:v>
                </c:pt>
                <c:pt idx="8">
                  <c:v>1.0058044052057133</c:v>
                </c:pt>
                <c:pt idx="9">
                  <c:v>1.0073530212139177</c:v>
                </c:pt>
                <c:pt idx="10">
                  <c:v>1.0090872298337148</c:v>
                </c:pt>
                <c:pt idx="11">
                  <c:v>1.0110081753146931</c:v>
                </c:pt>
                <c:pt idx="12">
                  <c:v>1.0131171277000628</c:v>
                </c:pt>
                <c:pt idx="13">
                  <c:v>1.0154154844575018</c:v>
                </c:pt>
                <c:pt idx="14">
                  <c:v>1.0179047722783137</c:v>
                </c:pt>
                <c:pt idx="15">
                  <c:v>1.020586649048534</c:v>
                </c:pt>
                <c:pt idx="16">
                  <c:v>1.0234629059959846</c:v>
                </c:pt>
                <c:pt idx="17">
                  <c:v>1.0265354700176514</c:v>
                </c:pt>
                <c:pt idx="18">
                  <c:v>1.0298064061921317</c:v>
                </c:pt>
                <c:pt idx="19">
                  <c:v>1.0332779204823128</c:v>
                </c:pt>
                <c:pt idx="20">
                  <c:v>1.0369523626338326</c:v>
                </c:pt>
                <c:pt idx="21">
                  <c:v>1.040832229275324</c:v>
                </c:pt>
                <c:pt idx="22">
                  <c:v>1.0449201672268618</c:v>
                </c:pt>
                <c:pt idx="23">
                  <c:v>1.0492189770235227</c:v>
                </c:pt>
                <c:pt idx="24">
                  <c:v>1.0537316166614279</c:v>
                </c:pt>
                <c:pt idx="25">
                  <c:v>1.0584612055741511</c:v>
                </c:pt>
                <c:pt idx="26">
                  <c:v>1.0634110288479033</c:v>
                </c:pt>
                <c:pt idx="27">
                  <c:v>1.0685845416844511</c:v>
                </c:pt>
                <c:pt idx="28">
                  <c:v>1.0739853741213015</c:v>
                </c:pt>
                <c:pt idx="29">
                  <c:v>1.0796173360193069</c:v>
                </c:pt>
                <c:pt idx="30">
                  <c:v>1.0854844223284406</c:v>
                </c:pt>
                <c:pt idx="31">
                  <c:v>1.0915908186432173</c:v>
                </c:pt>
                <c:pt idx="32">
                  <c:v>1.0979409070598667</c:v>
                </c:pt>
                <c:pt idx="33">
                  <c:v>1.1045392723481673</c:v>
                </c:pt>
                <c:pt idx="34">
                  <c:v>1.1113907084515726</c:v>
                </c:pt>
                <c:pt idx="35">
                  <c:v>1.1185002253301113</c:v>
                </c:pt>
                <c:pt idx="36">
                  <c:v>1.1258730561613828</c:v>
                </c:pt>
                <c:pt idx="37">
                  <c:v>1.1335146649158852</c:v>
                </c:pt>
                <c:pt idx="38">
                  <c:v>1.1414307543238624</c:v>
                </c:pt>
                <c:pt idx="39">
                  <c:v>1.1496272742518698</c:v>
                </c:pt>
                <c:pt idx="40">
                  <c:v>1.1581104305083123</c:v>
                </c:pt>
                <c:pt idx="41">
                  <c:v>1.1668866940983356</c:v>
                </c:pt>
                <c:pt idx="42">
                  <c:v>1.1759628109496474</c:v>
                </c:pt>
                <c:pt idx="43">
                  <c:v>1.1853458121320679</c:v>
                </c:pt>
                <c:pt idx="44">
                  <c:v>1.1950430245949617</c:v>
                </c:pt>
                <c:pt idx="45">
                  <c:v>1.2050620824480813</c:v>
                </c:pt>
                <c:pt idx="46">
                  <c:v>1.2154109388128398</c:v>
                </c:pt>
                <c:pt idx="47">
                  <c:v>1.2260978782725784</c:v>
                </c:pt>
                <c:pt idx="48">
                  <c:v>1.2371315299520589</c:v>
                </c:pt>
                <c:pt idx="49">
                  <c:v>1.2485208812581523</c:v>
                </c:pt>
                <c:pt idx="50">
                  <c:v>1.2602752923155285</c:v>
                </c:pt>
                <c:pt idx="51">
                  <c:v>1.2724045111331275</c:v>
                </c:pt>
                <c:pt idx="52">
                  <c:v>1.2849186895392253</c:v>
                </c:pt>
                <c:pt idx="53">
                  <c:v>1.2978283999251323</c:v>
                </c:pt>
                <c:pt idx="54">
                  <c:v>1.3111446528398198</c:v>
                </c:pt>
                <c:pt idx="55">
                  <c:v>1.3248789154802649</c:v>
                </c:pt>
                <c:pt idx="56">
                  <c:v>1.3390431311248485</c:v>
                </c:pt>
                <c:pt idx="57">
                  <c:v>1.3536497395598848</c:v>
                </c:pt>
                <c:pt idx="58">
                  <c:v>1.3687116985522574</c:v>
                </c:pt>
                <c:pt idx="59">
                  <c:v>1.3842425064241743</c:v>
                </c:pt>
                <c:pt idx="60">
                  <c:v>1.4002562257892819</c:v>
                </c:pt>
                <c:pt idx="61">
                  <c:v>1.4167675085127982</c:v>
                </c:pt>
                <c:pt idx="62">
                  <c:v>1.4337916219619136</c:v>
                </c:pt>
                <c:pt idx="63">
                  <c:v>1.4513444766164991</c:v>
                </c:pt>
                <c:pt idx="64">
                  <c:v>1.469442655114211</c:v>
                </c:pt>
                <c:pt idx="65">
                  <c:v>1.4881034428082625</c:v>
                </c:pt>
                <c:pt idx="66">
                  <c:v>1.5073448599206301</c:v>
                </c:pt>
                <c:pt idx="67">
                  <c:v>1.5271856953781604</c:v>
                </c:pt>
                <c:pt idx="68">
                  <c:v>1.5476455424239799</c:v>
                </c:pt>
                <c:pt idx="69">
                  <c:v>1.5687448361018306</c:v>
                </c:pt>
                <c:pt idx="70">
                  <c:v>1.5905048927164471</c:v>
                </c:pt>
                <c:pt idx="71">
                  <c:v>1.6129479513788121</c:v>
                </c:pt>
                <c:pt idx="72">
                  <c:v>1.6360972177511994</c:v>
                </c:pt>
                <c:pt idx="73">
                  <c:v>1.6599769101132154</c:v>
                </c:pt>
                <c:pt idx="74">
                  <c:v>1.6846123078766928</c:v>
                </c:pt>
                <c:pt idx="75">
                  <c:v>1.7100298026841976</c:v>
                </c:pt>
                <c:pt idx="76">
                  <c:v>1.7362569522331266</c:v>
                </c:pt>
                <c:pt idx="77">
                  <c:v>1.7633225369749008</c:v>
                </c:pt>
                <c:pt idx="78">
                  <c:v>1.7912566198465463</c:v>
                </c:pt>
                <c:pt idx="79">
                  <c:v>1.8200906092000706</c:v>
                </c:pt>
                <c:pt idx="80">
                  <c:v>1.8498573251033423</c:v>
                </c:pt>
                <c:pt idx="81">
                  <c:v>1.8805910691948746</c:v>
                </c:pt>
                <c:pt idx="82">
                  <c:v>1.912327698283609</c:v>
                </c:pt>
                <c:pt idx="83">
                  <c:v>1.9451047018939318</c:v>
                </c:pt>
                <c:pt idx="84">
                  <c:v>1.978961283965182</c:v>
                </c:pt>
                <c:pt idx="85">
                  <c:v>2.013938448924232</c:v>
                </c:pt>
                <c:pt idx="86">
                  <c:v>2.0500790923588728</c:v>
                </c:pt>
                <c:pt idx="87">
                  <c:v>2.0874280965289449</c:v>
                </c:pt>
                <c:pt idx="88">
                  <c:v>2.1260324309611152</c:v>
                </c:pt>
                <c:pt idx="89">
                  <c:v>2.1659412583818547</c:v>
                </c:pt>
                <c:pt idx="90">
                  <c:v>2.2072060462513785</c:v>
                </c:pt>
                <c:pt idx="91">
                  <c:v>2.2498806841688417</c:v>
                </c:pt>
                <c:pt idx="92">
                  <c:v>2.2940216074258006</c:v>
                </c:pt>
                <c:pt idx="93">
                  <c:v>2.3396879269904534</c:v>
                </c:pt>
                <c:pt idx="94">
                  <c:v>2.3869415662093285</c:v>
                </c:pt>
                <c:pt idx="95">
                  <c:v>2.4358474045153895</c:v>
                </c:pt>
                <c:pt idx="96">
                  <c:v>2.4864734284316627</c:v>
                </c:pt>
                <c:pt idx="97">
                  <c:v>2.5388908901568228</c:v>
                </c:pt>
                <c:pt idx="98">
                  <c:v>2.5931744740133054</c:v>
                </c:pt>
                <c:pt idx="99">
                  <c:v>2.6494024710286497</c:v>
                </c:pt>
                <c:pt idx="100">
                  <c:v>2.707656961906014</c:v>
                </c:pt>
                <c:pt idx="101">
                  <c:v>2.7680240086196251</c:v>
                </c:pt>
                <c:pt idx="102">
                  <c:v>2.8305938548437135</c:v>
                </c:pt>
                <c:pt idx="103">
                  <c:v>2.8954611353884649</c:v>
                </c:pt>
                <c:pt idx="104">
                  <c:v>2.9627250947721162</c:v>
                </c:pt>
                <c:pt idx="105">
                  <c:v>3.0324898150027182</c:v>
                </c:pt>
                <c:pt idx="106">
                  <c:v>3.1048644525747222</c:v>
                </c:pt>
                <c:pt idx="107">
                  <c:v>3.1799634846019664</c:v>
                </c:pt>
                <c:pt idx="108">
                  <c:v>3.2579069639074785</c:v>
                </c:pt>
                <c:pt idx="109">
                  <c:v>3.3388207827689476</c:v>
                </c:pt>
                <c:pt idx="110">
                  <c:v>3.4228369448732385</c:v>
                </c:pt>
                <c:pt idx="111">
                  <c:v>3.5100938448607066</c:v>
                </c:pt>
                <c:pt idx="112">
                  <c:v>3.6007365546354109</c:v>
                </c:pt>
                <c:pt idx="113">
                  <c:v>3.6949171153764939</c:v>
                </c:pt>
                <c:pt idx="114">
                  <c:v>3.7927948339028634</c:v>
                </c:pt>
                <c:pt idx="115">
                  <c:v>3.8945365817125572</c:v>
                </c:pt>
                <c:pt idx="116">
                  <c:v>4.0003170946319155</c:v>
                </c:pt>
                <c:pt idx="117">
                  <c:v>4.1103192705612344</c:v>
                </c:pt>
                <c:pt idx="118">
                  <c:v>4.2247344622832532</c:v>
                </c:pt>
                <c:pt idx="119">
                  <c:v>4.343762761700118</c:v>
                </c:pt>
                <c:pt idx="120">
                  <c:v>4.4676132711719205</c:v>
                </c:pt>
                <c:pt idx="121">
                  <c:v>4.5965043568343829</c:v>
                </c:pt>
                <c:pt idx="122">
                  <c:v>4.7306638778623595</c:v>
                </c:pt>
                <c:pt idx="123">
                  <c:v>4.8703293846053848</c:v>
                </c:pt>
                <c:pt idx="124">
                  <c:v>5.0157482773376074</c:v>
                </c:pt>
                <c:pt idx="125">
                  <c:v>5.1671779160218749</c:v>
                </c:pt>
                <c:pt idx="126">
                  <c:v>5.3248856699703957</c:v>
                </c:pt>
                <c:pt idx="127">
                  <c:v>5.4891488945770721</c:v>
                </c:pt>
                <c:pt idx="128">
                  <c:v>5.6602548203836989</c:v>
                </c:pt>
                <c:pt idx="129">
                  <c:v>5.838500337609303</c:v>
                </c:pt>
                <c:pt idx="130">
                  <c:v>6.0241916569071288</c:v>
                </c:pt>
                <c:pt idx="131">
                  <c:v>6.217643824507773</c:v>
                </c:pt>
                <c:pt idx="132">
                  <c:v>6.4191800670558932</c:v>
                </c:pt>
                <c:pt idx="133">
                  <c:v>6.6291309383545558</c:v>
                </c:pt>
                <c:pt idx="134">
                  <c:v>6.8478332369070225</c:v>
                </c:pt>
                <c:pt idx="135">
                  <c:v>7.0756286596160436</c:v>
                </c:pt>
                <c:pt idx="136">
                  <c:v>7.3128621533052751</c:v>
                </c:pt>
                <c:pt idx="137">
                  <c:v>7.5598799219275801</c:v>
                </c:pt>
                <c:pt idx="138">
                  <c:v>7.8170270435082339</c:v>
                </c:pt>
                <c:pt idx="139">
                  <c:v>8.0846446471561855</c:v>
                </c:pt>
                <c:pt idx="140">
                  <c:v>8.3630665970215432</c:v>
                </c:pt>
                <c:pt idx="141">
                  <c:v>8.6526156270875543</c:v>
                </c:pt>
                <c:pt idx="142">
                  <c:v>8.9535988684196806</c:v>
                </c:pt>
                <c:pt idx="143">
                  <c:v>9.2663027092770456</c:v>
                </c:pt>
                <c:pt idx="144">
                  <c:v>9.5909869287157772</c:v>
                </c:pt>
                <c:pt idx="145">
                  <c:v>9.927878046454742</c:v>
                </c:pt>
                <c:pt idx="146">
                  <c:v>10.277161836387664</c:v>
                </c:pt>
                <c:pt idx="147">
                  <c:v>10.638974958854019</c:v>
                </c:pt>
                <c:pt idx="148">
                  <c:v>11.013395678347962</c:v>
                </c:pt>
                <c:pt idx="149">
                  <c:v>11.400433649539107</c:v>
                </c:pt>
                <c:pt idx="150">
                  <c:v>11.800018776141796</c:v>
                </c:pt>
                <c:pt idx="151">
                  <c:v>12.211989175142349</c:v>
                </c:pt>
                <c:pt idx="152">
                  <c:v>12.636078313982511</c:v>
                </c:pt>
                <c:pt idx="153">
                  <c:v>13.07190143117861</c:v>
                </c:pt>
                <c:pt idx="154">
                  <c:v>13.518941401995397</c:v>
                </c:pt>
                <c:pt idx="155">
                  <c:v>13.97653427031171</c:v>
                </c:pt>
                <c:pt idx="156">
                  <c:v>14.443854735341105</c:v>
                </c:pt>
                <c:pt idx="157">
                  <c:v>14.919901956381176</c:v>
                </c:pt>
                <c:pt idx="158">
                  <c:v>15.403486118392895</c:v>
                </c:pt>
                <c:pt idx="159">
                  <c:v>15.893216283080609</c:v>
                </c:pt>
                <c:pt idx="160">
                  <c:v>16.38749013020491</c:v>
                </c:pt>
                <c:pt idx="161">
                  <c:v>16.884486266808519</c:v>
                </c:pt>
                <c:pt idx="162">
                  <c:v>17.382159841288416</c:v>
                </c:pt>
                <c:pt idx="163">
                  <c:v>17.878242237077473</c:v>
                </c:pt>
                <c:pt idx="164">
                  <c:v>18.370245628537074</c:v>
                </c:pt>
                <c:pt idx="165">
                  <c:v>18.855473150602698</c:v>
                </c:pt>
                <c:pt idx="166">
                  <c:v>19.33103535526304</c:v>
                </c:pt>
                <c:pt idx="167">
                  <c:v>19.793873494965531</c:v>
                </c:pt>
                <c:pt idx="168">
                  <c:v>20.240789980917206</c:v>
                </c:pt>
                <c:pt idx="169">
                  <c:v>20.668486112129312</c:v>
                </c:pt>
                <c:pt idx="170">
                  <c:v>21.073606863029511</c:v>
                </c:pt>
                <c:pt idx="171">
                  <c:v>21.452792163499286</c:v>
                </c:pt>
                <c:pt idx="172">
                  <c:v>21.80273372163515</c:v>
                </c:pt>
                <c:pt idx="173">
                  <c:v>22.123381362113772</c:v>
                </c:pt>
                <c:pt idx="174">
                  <c:v>22.427695544215016</c:v>
                </c:pt>
                <c:pt idx="175">
                  <c:v>22.732602545863852</c:v>
                </c:pt>
                <c:pt idx="176">
                  <c:v>23.055654344679365</c:v>
                </c:pt>
                <c:pt idx="177">
                  <c:v>23.414689077149067</c:v>
                </c:pt>
                <c:pt idx="178">
                  <c:v>23.827440073230335</c:v>
                </c:pt>
                <c:pt idx="179">
                  <c:v>24.311105566634847</c:v>
                </c:pt>
                <c:pt idx="180">
                  <c:v>24.881894097481318</c:v>
                </c:pt>
                <c:pt idx="181">
                  <c:v>25.554562868151677</c:v>
                </c:pt>
                <c:pt idx="182">
                  <c:v>26.341967672046145</c:v>
                </c:pt>
                <c:pt idx="183">
                  <c:v>27.254643343417303</c:v>
                </c:pt>
                <c:pt idx="184">
                  <c:v>28.300432915498003</c:v>
                </c:pt>
                <c:pt idx="185">
                  <c:v>29.484181858478415</c:v>
                </c:pt>
                <c:pt idx="186">
                  <c:v>30.807511023413987</c:v>
                </c:pt>
                <c:pt idx="187">
                  <c:v>32.26867844314134</c:v>
                </c:pt>
                <c:pt idx="188">
                  <c:v>33.862536189151982</c:v>
                </c:pt>
                <c:pt idx="189">
                  <c:v>35.580584330449973</c:v>
                </c:pt>
                <c:pt idx="190">
                  <c:v>37.411119958150856</c:v>
                </c:pt>
                <c:pt idx="191">
                  <c:v>39.339475469146372</c:v>
                </c:pt>
                <c:pt idx="192">
                  <c:v>41.348337035475893</c:v>
                </c:pt>
                <c:pt idx="193">
                  <c:v>43.418131555076179</c:v>
                </c:pt>
                <c:pt idx="194">
                  <c:v>45.527468453804779</c:v>
                </c:pt>
                <c:pt idx="195">
                  <c:v>47.653621500008164</c:v>
                </c:pt>
                <c:pt idx="196">
                  <c:v>49.773035265962889</c:v>
                </c:pt>
                <c:pt idx="197">
                  <c:v>51.861840955482904</c:v>
                </c:pt>
                <c:pt idx="198">
                  <c:v>53.896366923507955</c:v>
                </c:pt>
                <c:pt idx="199">
                  <c:v>55.853630243057424</c:v>
                </c:pt>
                <c:pt idx="200">
                  <c:v>57.711797030878635</c:v>
                </c:pt>
                <c:pt idx="201">
                  <c:v>59.450600837302197</c:v>
                </c:pt>
                <c:pt idx="202">
                  <c:v>61.051710162290995</c:v>
                </c:pt>
                <c:pt idx="203">
                  <c:v>62.499038015510656</c:v>
                </c:pt>
                <c:pt idx="204">
                  <c:v>63.77898834231214</c:v>
                </c:pt>
                <c:pt idx="205">
                  <c:v>64.880636047942417</c:v>
                </c:pt>
                <c:pt idx="206">
                  <c:v>65.795839233512282</c:v>
                </c:pt>
                <c:pt idx="207">
                  <c:v>66.519284077031998</c:v>
                </c:pt>
                <c:pt idx="208">
                  <c:v>67.048464520043538</c:v>
                </c:pt>
                <c:pt idx="209">
                  <c:v>67.38360052361918</c:v>
                </c:pt>
                <c:pt idx="210">
                  <c:v>67.527500104602737</c:v>
                </c:pt>
                <c:pt idx="211">
                  <c:v>67.485371621695279</c:v>
                </c:pt>
                <c:pt idx="212">
                  <c:v>67.264593820284603</c:v>
                </c:pt>
                <c:pt idx="213">
                  <c:v>66.874451936969919</c:v>
                </c:pt>
                <c:pt idx="214">
                  <c:v>66.325848687089845</c:v>
                </c:pt>
                <c:pt idx="215">
                  <c:v>65.630999196409618</c:v>
                </c:pt>
                <c:pt idx="216">
                  <c:v>64.803118886186653</c:v>
                </c:pt>
                <c:pt idx="217">
                  <c:v>63.856112984717747</c:v>
                </c:pt>
                <c:pt idx="218">
                  <c:v>62.80427573540134</c:v>
                </c:pt>
                <c:pt idx="219">
                  <c:v>61.662006529930004</c:v>
                </c:pt>
                <c:pt idx="220">
                  <c:v>60.443549154531375</c:v>
                </c:pt>
                <c:pt idx="221">
                  <c:v>59.162759144870883</c:v>
                </c:pt>
                <c:pt idx="222">
                  <c:v>57.832902955170312</c:v>
                </c:pt>
                <c:pt idx="223">
                  <c:v>56.466491316356567</c:v>
                </c:pt>
                <c:pt idx="224">
                  <c:v>55.075147843720281</c:v>
                </c:pt>
                <c:pt idx="225">
                  <c:v>53.669512710564213</c:v>
                </c:pt>
                <c:pt idx="226">
                  <c:v>52.259180078435875</c:v>
                </c:pt>
                <c:pt idx="227">
                  <c:v>50.852667005947922</c:v>
                </c:pt>
                <c:pt idx="228">
                  <c:v>49.457410775621199</c:v>
                </c:pt>
                <c:pt idx="229">
                  <c:v>48.079790998862805</c:v>
                </c:pt>
                <c:pt idx="230">
                  <c:v>46.725172488585635</c:v>
                </c:pt>
                <c:pt idx="231">
                  <c:v>45.397964721356445</c:v>
                </c:pt>
                <c:pt idx="232">
                  <c:v>44.101693730678328</c:v>
                </c:pt>
                <c:pt idx="233">
                  <c:v>42.839082456321762</c:v>
                </c:pt>
                <c:pt idx="234">
                  <c:v>41.612135891896258</c:v>
                </c:pt>
                <c:pt idx="235">
                  <c:v>40.422227791034409</c:v>
                </c:pt>
                <c:pt idx="236">
                  <c:v>39.270186177502012</c:v>
                </c:pt>
                <c:pt idx="237">
                  <c:v>38.156375423257771</c:v>
                </c:pt>
                <c:pt idx="238">
                  <c:v>37.080773180972052</c:v>
                </c:pt>
                <c:pt idx="239">
                  <c:v>36.04304095819429</c:v>
                </c:pt>
                <c:pt idx="240">
                  <c:v>35.04258757898895</c:v>
                </c:pt>
                <c:pt idx="241">
                  <c:v>34.07862518093787</c:v>
                </c:pt>
                <c:pt idx="242">
                  <c:v>33.150217732125249</c:v>
                </c:pt>
                <c:pt idx="243">
                  <c:v>32.256322320537997</c:v>
                </c:pt>
                <c:pt idx="244">
                  <c:v>31.395823668200752</c:v>
                </c:pt>
                <c:pt idx="245">
                  <c:v>30.567562458901314</c:v>
                </c:pt>
                <c:pt idx="246">
                  <c:v>29.770358148732949</c:v>
                </c:pt>
                <c:pt idx="247">
                  <c:v>29.003026961668311</c:v>
                </c:pt>
                <c:pt idx="248">
                  <c:v>28.264395767478845</c:v>
                </c:pt>
                <c:pt idx="249">
                  <c:v>27.553312505960161</c:v>
                </c:pt>
                <c:pt idx="250">
                  <c:v>26.868653768391436</c:v>
                </c:pt>
                <c:pt idx="251">
                  <c:v>26.209330082175015</c:v>
                </c:pt>
                <c:pt idx="252">
                  <c:v>25.574289374086504</c:v>
                </c:pt>
                <c:pt idx="253">
                  <c:v>24.962519016565505</c:v>
                </c:pt>
                <c:pt idx="254">
                  <c:v>24.373046793680462</c:v>
                </c:pt>
                <c:pt idx="255">
                  <c:v>23.804941061289782</c:v>
                </c:pt>
                <c:pt idx="256">
                  <c:v>23.257310320922333</c:v>
                </c:pt>
                <c:pt idx="257">
                  <c:v>22.729302379616598</c:v>
                </c:pt>
                <c:pt idx="258">
                  <c:v>22.220103228353299</c:v>
                </c:pt>
                <c:pt idx="259">
                  <c:v>21.728931229338908</c:v>
                </c:pt>
                <c:pt idx="260">
                  <c:v>21.255051160931377</c:v>
                </c:pt>
                <c:pt idx="261">
                  <c:v>20.797754612154097</c:v>
                </c:pt>
                <c:pt idx="262">
                  <c:v>20.356365998289014</c:v>
                </c:pt>
                <c:pt idx="263">
                  <c:v>19.930240987513628</c:v>
                </c:pt>
                <c:pt idx="264">
                  <c:v>19.518764996880687</c:v>
                </c:pt>
                <c:pt idx="265">
                  <c:v>19.121351756003431</c:v>
                </c:pt>
                <c:pt idx="266">
                  <c:v>18.737441936595648</c:v>
                </c:pt>
                <c:pt idx="267">
                  <c:v>18.366501845857435</c:v>
                </c:pt>
                <c:pt idx="268">
                  <c:v>18.008022181581627</c:v>
                </c:pt>
                <c:pt idx="269">
                  <c:v>17.661516846778447</c:v>
                </c:pt>
                <c:pt idx="270">
                  <c:v>17.326521821569866</c:v>
                </c:pt>
                <c:pt idx="271">
                  <c:v>17.002594090084155</c:v>
                </c:pt>
                <c:pt idx="272">
                  <c:v>16.689310620082299</c:v>
                </c:pt>
                <c:pt idx="273">
                  <c:v>16.386267393065879</c:v>
                </c:pt>
                <c:pt idx="274">
                  <c:v>16.0930784826487</c:v>
                </c:pt>
                <c:pt idx="275">
                  <c:v>15.809375179017678</c:v>
                </c:pt>
                <c:pt idx="276">
                  <c:v>15.534805157361166</c:v>
                </c:pt>
                <c:pt idx="277">
                  <c:v>15.269031688202013</c:v>
                </c:pt>
                <c:pt idx="278">
                  <c:v>15.011732887637178</c:v>
                </c:pt>
                <c:pt idx="279">
                  <c:v>14.762601005553524</c:v>
                </c:pt>
                <c:pt idx="280">
                  <c:v>14.521341749959841</c:v>
                </c:pt>
                <c:pt idx="281">
                  <c:v>14.287673645647406</c:v>
                </c:pt>
                <c:pt idx="282">
                  <c:v>14.06132742546319</c:v>
                </c:pt>
                <c:pt idx="283">
                  <c:v>13.842045452553087</c:v>
                </c:pt>
                <c:pt idx="284">
                  <c:v>13.629581172003318</c:v>
                </c:pt>
                <c:pt idx="285">
                  <c:v>13.423698590379878</c:v>
                </c:pt>
                <c:pt idx="286">
                  <c:v>13.224171781734254</c:v>
                </c:pt>
                <c:pt idx="287">
                  <c:v>13.03078441871172</c:v>
                </c:pt>
                <c:pt idx="288">
                  <c:v>12.843329327463881</c:v>
                </c:pt>
                <c:pt idx="289">
                  <c:v>12.661608065130578</c:v>
                </c:pt>
                <c:pt idx="290">
                  <c:v>12.485430518717699</c:v>
                </c:pt>
                <c:pt idx="291">
                  <c:v>12.314614524256251</c:v>
                </c:pt>
                <c:pt idx="292">
                  <c:v>12.148985505184893</c:v>
                </c:pt>
                <c:pt idx="293">
                  <c:v>11.988376128952243</c:v>
                </c:pt>
                <c:pt idx="294">
                  <c:v>11.832625980887485</c:v>
                </c:pt>
                <c:pt idx="295">
                  <c:v>11.681581254437242</c:v>
                </c:pt>
                <c:pt idx="296">
                  <c:v>11.535094456914287</c:v>
                </c:pt>
                <c:pt idx="297">
                  <c:v>11.393024129948737</c:v>
                </c:pt>
                <c:pt idx="298">
                  <c:v>11.2552345838753</c:v>
                </c:pt>
                <c:pt idx="299">
                  <c:v>11.121595645331285</c:v>
                </c:pt>
                <c:pt idx="300">
                  <c:v>10.991982417378688</c:v>
                </c:pt>
                <c:pt idx="301">
                  <c:v>10.866275051500793</c:v>
                </c:pt>
                <c:pt idx="302">
                  <c:v>10.7443585308586</c:v>
                </c:pt>
                <c:pt idx="303">
                  <c:v>10.626122464225784</c:v>
                </c:pt>
                <c:pt idx="304">
                  <c:v>10.511460890052133</c:v>
                </c:pt>
                <c:pt idx="305">
                  <c:v>10.400272090135557</c:v>
                </c:pt>
                <c:pt idx="306">
                  <c:v>10.292458412410728</c:v>
                </c:pt>
                <c:pt idx="307">
                  <c:v>10.187926102389316</c:v>
                </c:pt>
                <c:pt idx="308">
                  <c:v>10.086585142812185</c:v>
                </c:pt>
                <c:pt idx="309">
                  <c:v>9.9883491010975831</c:v>
                </c:pt>
                <c:pt idx="310">
                  <c:v>9.8931349841923453</c:v>
                </c:pt>
                <c:pt idx="311">
                  <c:v>9.8008631004544302</c:v>
                </c:pt>
                <c:pt idx="312">
                  <c:v>9.7114569282152328</c:v>
                </c:pt>
                <c:pt idx="313">
                  <c:v>9.6248429906896451</c:v>
                </c:pt>
                <c:pt idx="314">
                  <c:v>9.5409507369195747</c:v>
                </c:pt>
                <c:pt idx="315">
                  <c:v>9.4597124284540772</c:v>
                </c:pt>
                <c:pt idx="316">
                  <c:v>9.3810630314852368</c:v>
                </c:pt>
                <c:pt idx="317">
                  <c:v>9.3049401141744195</c:v>
                </c:pt>
                <c:pt idx="318">
                  <c:v>9.231283748917928</c:v>
                </c:pt>
                <c:pt idx="319">
                  <c:v>9.1600364193147605</c:v>
                </c:pt>
                <c:pt idx="320">
                  <c:v>9.0911429316122199</c:v>
                </c:pt>
                <c:pt idx="321">
                  <c:v>9.0245503304173003</c:v>
                </c:pt>
                <c:pt idx="322">
                  <c:v>8.960207818473414</c:v>
                </c:pt>
                <c:pt idx="323">
                  <c:v>8.8980666803129065</c:v>
                </c:pt>
                <c:pt idx="324">
                  <c:v>8.8380802096063551</c:v>
                </c:pt>
                <c:pt idx="325">
                  <c:v>8.780203640039268</c:v>
                </c:pt>
                <c:pt idx="326">
                  <c:v>8.7243940795562178</c:v>
                </c:pt>
                <c:pt idx="327">
                  <c:v>8.6706104478212662</c:v>
                </c:pt>
                <c:pt idx="328">
                  <c:v>8.6188134167517845</c:v>
                </c:pt>
                <c:pt idx="329">
                  <c:v>8.5689653539907962</c:v>
                </c:pt>
                <c:pt idx="330">
                  <c:v>8.5210302691903426</c:v>
                </c:pt>
                <c:pt idx="331">
                  <c:v>8.4749737629856359</c:v>
                </c:pt>
                <c:pt idx="332">
                  <c:v>8.4307629785462908</c:v>
                </c:pt>
                <c:pt idx="333">
                  <c:v>8.3883665555976226</c:v>
                </c:pt>
                <c:pt idx="334">
                  <c:v>8.3477545868107228</c:v>
                </c:pt>
                <c:pt idx="335">
                  <c:v>8.3088985764662251</c:v>
                </c:pt>
                <c:pt idx="336">
                  <c:v>8.2717714013017094</c:v>
                </c:pt>
                <c:pt idx="337">
                  <c:v>8.2363472734583496</c:v>
                </c:pt>
                <c:pt idx="338">
                  <c:v>8.2026017054470959</c:v>
                </c:pt>
                <c:pt idx="339">
                  <c:v>8.1705114770595664</c:v>
                </c:pt>
                <c:pt idx="340">
                  <c:v>8.1400546041533151</c:v>
                </c:pt>
                <c:pt idx="341">
                  <c:v>8.1112103092454912</c:v>
                </c:pt>
                <c:pt idx="342">
                  <c:v>8.0839589938529528</c:v>
                </c:pt>
                <c:pt idx="343">
                  <c:v>8.0582822125210303</c:v>
                </c:pt>
                <c:pt idx="344">
                  <c:v>8.0341626484866762</c:v>
                </c:pt>
                <c:pt idx="345">
                  <c:v>8.0115840909255986</c:v>
                </c:pt>
                <c:pt idx="346">
                  <c:v>7.9905314137363046</c:v>
                </c:pt>
                <c:pt idx="347">
                  <c:v>7.9709905558174352</c:v>
                </c:pt>
                <c:pt idx="348">
                  <c:v>7.952948502797895</c:v>
                </c:pt>
                <c:pt idx="349">
                  <c:v>7.9363932701825162</c:v>
                </c:pt>
                <c:pt idx="350">
                  <c:v>7.9213138878789273</c:v>
                </c:pt>
                <c:pt idx="351">
                  <c:v>7.9077003860741923</c:v>
                </c:pt>
                <c:pt idx="352">
                  <c:v>7.8955437824326999</c:v>
                </c:pt>
                <c:pt idx="353">
                  <c:v>7.884836070589416</c:v>
                </c:pt>
                <c:pt idx="354">
                  <c:v>7.875570209915371</c:v>
                </c:pt>
                <c:pt idx="355">
                  <c:v>7.8677401165348462</c:v>
                </c:pt>
                <c:pt idx="356">
                  <c:v>7.8613406555761722</c:v>
                </c:pt>
                <c:pt idx="357">
                  <c:v>7.8563676346407521</c:v>
                </c:pt>
                <c:pt idx="358">
                  <c:v>7.8528177984771714</c:v>
                </c:pt>
                <c:pt idx="359">
                  <c:v>7.8506888248498026</c:v>
                </c:pt>
                <c:pt idx="360">
                  <c:v>7.8499793215936959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5DF-43B7-B427-E5917A8283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0194872"/>
        <c:axId val="740185032"/>
      </c:scatterChart>
      <c:valAx>
        <c:axId val="740194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185032"/>
        <c:crosses val="autoZero"/>
        <c:crossBetween val="midCat"/>
      </c:valAx>
      <c:valAx>
        <c:axId val="740185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194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</a:t>
            </a:r>
            <a:r>
              <a:rPr lang="en-GB" baseline="0"/>
              <a:t> Temperature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2'!$F$3:$F$363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2'!$P$3:$P$363</c:f>
              <c:numCache>
                <c:formatCode>General</c:formatCode>
                <c:ptCount val="361"/>
                <c:pt idx="0">
                  <c:v>271.96053575115496</c:v>
                </c:pt>
                <c:pt idx="1">
                  <c:v>271.96626165223302</c:v>
                </c:pt>
                <c:pt idx="2">
                  <c:v>271.98344071680066</c:v>
                </c:pt>
                <c:pt idx="3">
                  <c:v>272.0120770296204</c:v>
                </c:pt>
                <c:pt idx="4">
                  <c:v>272.05217740116882</c:v>
                </c:pt>
                <c:pt idx="5">
                  <c:v>272.10375137144791</c:v>
                </c:pt>
                <c:pt idx="6">
                  <c:v>272.1668112153252</c:v>
                </c:pt>
                <c:pt idx="7">
                  <c:v>272.2413719494071</c:v>
                </c:pt>
                <c:pt idx="8">
                  <c:v>272.32745134045183</c:v>
                </c:pt>
                <c:pt idx="9">
                  <c:v>272.42506991532849</c:v>
                </c:pt>
                <c:pt idx="10">
                  <c:v>272.53425097253091</c:v>
                </c:pt>
                <c:pt idx="11">
                  <c:v>272.65502059525556</c:v>
                </c:pt>
                <c:pt idx="12">
                  <c:v>272.78740766605574</c:v>
                </c:pt>
                <c:pt idx="13">
                  <c:v>272.93144388308201</c:v>
                </c:pt>
                <c:pt idx="14">
                  <c:v>273.0871637779249</c:v>
                </c:pt>
                <c:pt idx="15">
                  <c:v>273.254604735074</c:v>
                </c:pt>
                <c:pt idx="16">
                  <c:v>273.43380701300794</c:v>
                </c:pt>
                <c:pt idx="17">
                  <c:v>273.62481376693643</c:v>
                </c:pt>
                <c:pt idx="18">
                  <c:v>273.82767107320927</c:v>
                </c:pt>
                <c:pt idx="19">
                  <c:v>274.04242795541597</c:v>
                </c:pt>
                <c:pt idx="20">
                  <c:v>274.26913641219522</c:v>
                </c:pt>
                <c:pt idx="21">
                  <c:v>274.50785144677849</c:v>
                </c:pt>
                <c:pt idx="22">
                  <c:v>274.7586310982918</c:v>
                </c:pt>
                <c:pt idx="23">
                  <c:v>275.02153647484005</c:v>
                </c:pt>
                <c:pt idx="24">
                  <c:v>275.296631788404</c:v>
                </c:pt>
                <c:pt idx="25">
                  <c:v>275.58398439157463</c:v>
                </c:pt>
                <c:pt idx="26">
                  <c:v>275.88366481615719</c:v>
                </c:pt>
                <c:pt idx="27">
                  <c:v>276.19574681367493</c:v>
                </c:pt>
                <c:pt idx="28">
                  <c:v>276.52030739780594</c:v>
                </c:pt>
                <c:pt idx="29">
                  <c:v>276.85742688878582</c:v>
                </c:pt>
                <c:pt idx="30">
                  <c:v>277.20718895981173</c:v>
                </c:pt>
                <c:pt idx="31">
                  <c:v>277.56968068548559</c:v>
                </c:pt>
                <c:pt idx="32">
                  <c:v>277.94499259233214</c:v>
                </c:pt>
                <c:pt idx="33">
                  <c:v>278.33321871143249</c:v>
                </c:pt>
                <c:pt idx="34">
                  <c:v>278.73445663321382</c:v>
                </c:pt>
                <c:pt idx="35">
                  <c:v>279.14880756443591</c:v>
                </c:pt>
                <c:pt idx="36">
                  <c:v>279.57637638741801</c:v>
                </c:pt>
                <c:pt idx="37">
                  <c:v>280.01727172155017</c:v>
                </c:pt>
                <c:pt idx="38">
                  <c:v>280.47160598713452</c:v>
                </c:pt>
                <c:pt idx="39">
                  <c:v>280.93949547160247</c:v>
                </c:pt>
                <c:pt idx="40">
                  <c:v>281.42106039815474</c:v>
                </c:pt>
                <c:pt idx="41">
                  <c:v>281.9164249968739</c:v>
                </c:pt>
                <c:pt idx="42">
                  <c:v>282.42571757835753</c:v>
                </c:pt>
                <c:pt idx="43">
                  <c:v>282.94907060992188</c:v>
                </c:pt>
                <c:pt idx="44">
                  <c:v>283.48662079442698</c:v>
                </c:pt>
                <c:pt idx="45">
                  <c:v>284.03850915177435</c:v>
                </c:pt>
                <c:pt idx="46">
                  <c:v>284.60488110312866</c:v>
                </c:pt>
                <c:pt idx="47">
                  <c:v>285.18588655791467</c:v>
                </c:pt>
                <c:pt idx="48">
                  <c:v>285.78168000364099</c:v>
                </c:pt>
                <c:pt idx="49">
                  <c:v>286.39242059860368</c:v>
                </c:pt>
                <c:pt idx="50">
                  <c:v>287.01827226751789</c:v>
                </c:pt>
                <c:pt idx="51">
                  <c:v>287.6594038001312</c:v>
                </c:pt>
                <c:pt idx="52">
                  <c:v>288.31598895286481</c:v>
                </c:pt>
                <c:pt idx="53">
                  <c:v>288.9882065535329</c:v>
                </c:pt>
                <c:pt idx="54">
                  <c:v>289.67624060918519</c:v>
                </c:pt>
                <c:pt idx="55">
                  <c:v>290.38028041711704</c:v>
                </c:pt>
                <c:pt idx="56">
                  <c:v>291.1005206790885</c:v>
                </c:pt>
                <c:pt idx="57">
                  <c:v>291.83716161879147</c:v>
                </c:pt>
                <c:pt idx="58">
                  <c:v>292.59040910259785</c:v>
                </c:pt>
                <c:pt idx="59">
                  <c:v>293.3604747636204</c:v>
                </c:pt>
                <c:pt idx="60">
                  <c:v>294.14757612911103</c:v>
                </c:pt>
                <c:pt idx="61">
                  <c:v>294.95193675121493</c:v>
                </c:pt>
                <c:pt idx="62">
                  <c:v>295.77378634109408</c:v>
                </c:pt>
                <c:pt idx="63">
                  <c:v>296.613360906423</c:v>
                </c:pt>
                <c:pt idx="64">
                  <c:v>297.47090289225474</c:v>
                </c:pt>
                <c:pt idx="65">
                  <c:v>298.34666132523915</c:v>
                </c:pt>
                <c:pt idx="66">
                  <c:v>299.24089196117103</c:v>
                </c:pt>
                <c:pt idx="67">
                  <c:v>300.15385743582533</c:v>
                </c:pt>
                <c:pt idx="68">
                  <c:v>301.08582741902887</c:v>
                </c:pt>
                <c:pt idx="69">
                  <c:v>302.03707877189476</c:v>
                </c:pt>
                <c:pt idx="70">
                  <c:v>303.00789570713317</c:v>
                </c:pt>
                <c:pt idx="71">
                  <c:v>303.99856995232733</c:v>
                </c:pt>
                <c:pt idx="72">
                  <c:v>305.00940091604036</c:v>
                </c:pt>
                <c:pt idx="73">
                  <c:v>306.04069585659465</c:v>
                </c:pt>
                <c:pt idx="74">
                  <c:v>307.09277005333422</c:v>
                </c:pt>
                <c:pt idx="75">
                  <c:v>308.16594698014842</c:v>
                </c:pt>
                <c:pt idx="76">
                  <c:v>309.26055848099844</c:v>
                </c:pt>
                <c:pt idx="77">
                  <c:v>310.37694494714862</c:v>
                </c:pt>
                <c:pt idx="78">
                  <c:v>311.51545549575769</c:v>
                </c:pt>
                <c:pt idx="79">
                  <c:v>312.67644814943662</c:v>
                </c:pt>
                <c:pt idx="80">
                  <c:v>313.86029001632102</c:v>
                </c:pt>
                <c:pt idx="81">
                  <c:v>315.06735747014898</c:v>
                </c:pt>
                <c:pt idx="82">
                  <c:v>316.29803632975836</c:v>
                </c:pt>
                <c:pt idx="83">
                  <c:v>317.55272203735126</c:v>
                </c:pt>
                <c:pt idx="84">
                  <c:v>318.83181983477738</c:v>
                </c:pt>
                <c:pt idx="85">
                  <c:v>320.13574493700372</c:v>
                </c:pt>
                <c:pt idx="86">
                  <c:v>321.46492270182819</c:v>
                </c:pt>
                <c:pt idx="87">
                  <c:v>322.81978879477975</c:v>
                </c:pt>
                <c:pt idx="88">
                  <c:v>324.20078934802268</c:v>
                </c:pt>
                <c:pt idx="89">
                  <c:v>325.60838111193874</c:v>
                </c:pt>
                <c:pt idx="90">
                  <c:v>327.04303159790499</c:v>
                </c:pt>
                <c:pt idx="91">
                  <c:v>328.50521921061318</c:v>
                </c:pt>
                <c:pt idx="92">
                  <c:v>329.99543336808426</c:v>
                </c:pt>
                <c:pt idx="93">
                  <c:v>331.51417460732108</c:v>
                </c:pt>
                <c:pt idx="94">
                  <c:v>333.0619546733098</c:v>
                </c:pt>
                <c:pt idx="95">
                  <c:v>334.63929658881978</c:v>
                </c:pt>
                <c:pt idx="96">
                  <c:v>336.24673470217317</c:v>
                </c:pt>
                <c:pt idx="97">
                  <c:v>337.88481470983538</c:v>
                </c:pt>
                <c:pt idx="98">
                  <c:v>339.5540936503358</c:v>
                </c:pt>
                <c:pt idx="99">
                  <c:v>341.25513986564749</c:v>
                </c:pt>
                <c:pt idx="100">
                  <c:v>342.98853292573006</c:v>
                </c:pt>
                <c:pt idx="101">
                  <c:v>344.75486351148277</c:v>
                </c:pt>
                <c:pt idx="102">
                  <c:v>346.55473325084176</c:v>
                </c:pt>
                <c:pt idx="103">
                  <c:v>348.38875450219638</c:v>
                </c:pt>
                <c:pt idx="104">
                  <c:v>350.2575500786848</c:v>
                </c:pt>
                <c:pt idx="105">
                  <c:v>352.16175290625171</c:v>
                </c:pt>
                <c:pt idx="106">
                  <c:v>354.1020056076062</c:v>
                </c:pt>
                <c:pt idx="107">
                  <c:v>356.07896000340895</c:v>
                </c:pt>
                <c:pt idx="108">
                  <c:v>358.09327652111676</c:v>
                </c:pt>
                <c:pt idx="109">
                  <c:v>360.14562350094371</c:v>
                </c:pt>
                <c:pt idx="110">
                  <c:v>362.23667638732246</c:v>
                </c:pt>
                <c:pt idx="111">
                  <c:v>364.3671167930849</c:v>
                </c:pt>
                <c:pt idx="112">
                  <c:v>366.53763142230906</c:v>
                </c:pt>
                <c:pt idx="113">
                  <c:v>368.74891083638892</c:v>
                </c:pt>
                <c:pt idx="114">
                  <c:v>371.00164804637819</c:v>
                </c:pt>
                <c:pt idx="115">
                  <c:v>373.29653691302548</c:v>
                </c:pt>
                <c:pt idx="116">
                  <c:v>375.63427033414104</c:v>
                </c:pt>
                <c:pt idx="117">
                  <c:v>378.01553819702991</c:v>
                </c:pt>
                <c:pt idx="118">
                  <c:v>380.44102507166173</c:v>
                </c:pt>
                <c:pt idx="119">
                  <c:v>382.91140761803621</c:v>
                </c:pt>
                <c:pt idx="120">
                  <c:v>385.42735167884388</c:v>
                </c:pt>
                <c:pt idx="121">
                  <c:v>387.98950902599205</c:v>
                </c:pt>
                <c:pt idx="122">
                  <c:v>390.59851372691168</c:v>
                </c:pt>
                <c:pt idx="123">
                  <c:v>393.25497809373468</c:v>
                </c:pt>
                <c:pt idx="124">
                  <c:v>395.95948817549595</c:v>
                </c:pt>
                <c:pt idx="125">
                  <c:v>398.71259875046013</c:v>
                </c:pt>
                <c:pt idx="126">
                  <c:v>401.51482777252994</c:v>
                </c:pt>
                <c:pt idx="127">
                  <c:v>404.36665022250912</c:v>
                </c:pt>
                <c:pt idx="128">
                  <c:v>407.26849131181103</c:v>
                </c:pt>
                <c:pt idx="129">
                  <c:v>410.22071898307979</c:v>
                </c:pt>
                <c:pt idx="130">
                  <c:v>413.22363564922722</c:v>
                </c:pt>
                <c:pt idx="131">
                  <c:v>416.27746910966198</c:v>
                </c:pt>
                <c:pt idx="132">
                  <c:v>419.38236258014717</c:v>
                </c:pt>
                <c:pt idx="133">
                  <c:v>422.53836377091551</c:v>
                </c:pt>
                <c:pt idx="134">
                  <c:v>425.74541294658229</c:v>
                </c:pt>
                <c:pt idx="135">
                  <c:v>429.00332990126952</c:v>
                </c:pt>
                <c:pt idx="136">
                  <c:v>432.31179978344721</c:v>
                </c:pt>
                <c:pt idx="137">
                  <c:v>435.67035770764551</c:v>
                </c:pt>
                <c:pt idx="138">
                  <c:v>439.07837209475912</c:v>
                </c:pt>
                <c:pt idx="139">
                  <c:v>442.53502668960476</c:v>
                </c:pt>
                <c:pt idx="140">
                  <c:v>446.03930121418989</c:v>
                </c:pt>
                <c:pt idx="141">
                  <c:v>449.58995062838119</c:v>
                </c:pt>
                <c:pt idx="142">
                  <c:v>453.1854829869531</c:v>
                </c:pt>
                <c:pt idx="143">
                  <c:v>456.82413590404229</c:v>
                </c:pt>
                <c:pt idx="144">
                  <c:v>460.50385166357933</c:v>
                </c:pt>
                <c:pt idx="145">
                  <c:v>464.22225104809354</c:v>
                </c:pt>
                <c:pt idx="146">
                  <c:v>467.97660599919396</c:v>
                </c:pt>
                <c:pt idx="147">
                  <c:v>471.76381127178428</c:v>
                </c:pt>
                <c:pt idx="148">
                  <c:v>475.58035530139017</c:v>
                </c:pt>
                <c:pt idx="149">
                  <c:v>479.42229057042852</c:v>
                </c:pt>
                <c:pt idx="150">
                  <c:v>483.28520383521982</c:v>
                </c:pt>
                <c:pt idx="151">
                  <c:v>487.16418666105807</c:v>
                </c:pt>
                <c:pt idx="152">
                  <c:v>491.05380680739529</c:v>
                </c:pt>
                <c:pt idx="153">
                  <c:v>494.94808110817161</c:v>
                </c:pt>
                <c:pt idx="154">
                  <c:v>498.84045060192938</c:v>
                </c:pt>
                <c:pt idx="155">
                  <c:v>502.72375878003476</c:v>
                </c:pt>
                <c:pt idx="156">
                  <c:v>506.59023393548972</c:v>
                </c:pt>
                <c:pt idx="157">
                  <c:v>510.43147670472086</c:v>
                </c:pt>
                <c:pt idx="158">
                  <c:v>514.23845399423078</c:v>
                </c:pt>
                <c:pt idx="159">
                  <c:v>518.00150056570317</c:v>
                </c:pt>
                <c:pt idx="160">
                  <c:v>521.71032960823163</c:v>
                </c:pt>
                <c:pt idx="161">
                  <c:v>525.35405364491362</c:v>
                </c:pt>
                <c:pt idx="162">
                  <c:v>528.92121709237495</c:v>
                </c:pt>
                <c:pt idx="163">
                  <c:v>532.39984170482501</c:v>
                </c:pt>
                <c:pt idx="164">
                  <c:v>535.77748597846835</c:v>
                </c:pt>
                <c:pt idx="165">
                  <c:v>539.04131935843759</c:v>
                </c:pt>
                <c:pt idx="166">
                  <c:v>542.17821177237545</c:v>
                </c:pt>
                <c:pt idx="167">
                  <c:v>545.17483860988648</c:v>
                </c:pt>
                <c:pt idx="168">
                  <c:v>548.01780077810895</c:v>
                </c:pt>
                <c:pt idx="169">
                  <c:v>550.69375889988123</c:v>
                </c:pt>
                <c:pt idx="170">
                  <c:v>553.1895800992578</c:v>
                </c:pt>
                <c:pt idx="171">
                  <c:v>555.49249516409543</c:v>
                </c:pt>
                <c:pt idx="172">
                  <c:v>557.59026321940667</c:v>
                </c:pt>
                <c:pt idx="173">
                  <c:v>559.55089258803514</c:v>
                </c:pt>
                <c:pt idx="174">
                  <c:v>561.76164956258174</c:v>
                </c:pt>
                <c:pt idx="175">
                  <c:v>564.69084443223619</c:v>
                </c:pt>
                <c:pt idx="176">
                  <c:v>568.80689573129359</c:v>
                </c:pt>
                <c:pt idx="177">
                  <c:v>574.57592611136158</c:v>
                </c:pt>
                <c:pt idx="178">
                  <c:v>582.45866309137023</c:v>
                </c:pt>
                <c:pt idx="179">
                  <c:v>592.90668525299213</c:v>
                </c:pt>
                <c:pt idx="180">
                  <c:v>606.35806856106467</c:v>
                </c:pt>
                <c:pt idx="181">
                  <c:v>623.2325025991106</c:v>
                </c:pt>
                <c:pt idx="182">
                  <c:v>643.92596209669091</c:v>
                </c:pt>
                <c:pt idx="183">
                  <c:v>668.80503466354685</c:v>
                </c:pt>
                <c:pt idx="184">
                  <c:v>698.20102061995976</c:v>
                </c:pt>
                <c:pt idx="185">
                  <c:v>732.40393472181336</c:v>
                </c:pt>
                <c:pt idx="186">
                  <c:v>771.65655193203668</c:v>
                </c:pt>
                <c:pt idx="187">
                  <c:v>816.14864970039434</c:v>
                </c:pt>
                <c:pt idx="188">
                  <c:v>866.01160698713875</c:v>
                </c:pt>
                <c:pt idx="189">
                  <c:v>921.31352499404591</c:v>
                </c:pt>
                <c:pt idx="190">
                  <c:v>982.05503572335726</c:v>
                </c:pt>
                <c:pt idx="191">
                  <c:v>1048.1659615379547</c:v>
                </c:pt>
                <c:pt idx="192">
                  <c:v>1119.5029813251742</c:v>
                </c:pt>
                <c:pt idx="193">
                  <c:v>1195.8484462024039</c:v>
                </c:pt>
                <c:pt idx="194">
                  <c:v>1276.9104695722713</c:v>
                </c:pt>
                <c:pt idx="195">
                  <c:v>1362.3243925200009</c:v>
                </c:pt>
                <c:pt idx="196">
                  <c:v>1451.6556960397543</c:v>
                </c:pt>
                <c:pt idx="197">
                  <c:v>1544.4043966446154</c:v>
                </c:pt>
                <c:pt idx="198">
                  <c:v>1640.0109221367065</c:v>
                </c:pt>
                <c:pt idx="199">
                  <c:v>1737.8634206156819</c:v>
                </c:pt>
                <c:pt idx="200">
                  <c:v>1837.306409464582</c:v>
                </c:pt>
                <c:pt idx="201">
                  <c:v>1937.6506236839589</c:v>
                </c:pt>
                <c:pt idx="202">
                  <c:v>2038.1838764454942</c:v>
                </c:pt>
                <c:pt idx="203">
                  <c:v>2138.1827012098747</c:v>
                </c:pt>
                <c:pt idx="204">
                  <c:v>2236.924506409317</c:v>
                </c:pt>
                <c:pt idx="205">
                  <c:v>2333.6999427207493</c:v>
                </c:pt>
                <c:pt idx="206">
                  <c:v>2427.8251613793445</c:v>
                </c:pt>
                <c:pt idx="207">
                  <c:v>2518.6536315281737</c:v>
                </c:pt>
                <c:pt idx="208">
                  <c:v>2605.5871865502218</c:v>
                </c:pt>
                <c:pt idx="209">
                  <c:v>2688.0859844031047</c:v>
                </c:pt>
                <c:pt idx="210">
                  <c:v>2765.6770952364795</c:v>
                </c:pt>
                <c:pt idx="211">
                  <c:v>2837.9614703672032</c:v>
                </c:pt>
                <c:pt idx="212">
                  <c:v>2904.6190986441693</c:v>
                </c:pt>
                <c:pt idx="213">
                  <c:v>2965.412217296448</c:v>
                </c:pt>
                <c:pt idx="214">
                  <c:v>3020.1865118736255</c:v>
                </c:pt>
                <c:pt idx="215">
                  <c:v>3068.8703107481087</c:v>
                </c:pt>
                <c:pt idx="216">
                  <c:v>3111.4718504675952</c:v>
                </c:pt>
                <c:pt idx="217">
                  <c:v>3148.0747555580879</c:v>
                </c:pt>
                <c:pt idx="218">
                  <c:v>3178.8319368630828</c:v>
                </c:pt>
                <c:pt idx="219">
                  <c:v>3203.9581631998949</c:v>
                </c:pt>
                <c:pt idx="220">
                  <c:v>3223.7215996096966</c:v>
                </c:pt>
                <c:pt idx="221">
                  <c:v>3238.434630075621</c:v>
                </c:pt>
                <c:pt idx="222">
                  <c:v>3248.4442924063442</c:v>
                </c:pt>
                <c:pt idx="223">
                  <c:v>3254.1226480248301</c:v>
                </c:pt>
                <c:pt idx="224">
                  <c:v>3255.8573905152375</c:v>
                </c:pt>
                <c:pt idx="225">
                  <c:v>3254.0429655984753</c:v>
                </c:pt>
                <c:pt idx="226">
                  <c:v>3249.0724340116667</c:v>
                </c:pt>
                <c:pt idx="227">
                  <c:v>3241.3302603152206</c:v>
                </c:pt>
                <c:pt idx="228">
                  <c:v>3231.1861579682718</c:v>
                </c:pt>
                <c:pt idx="229">
                  <c:v>3218.9900671759028</c:v>
                </c:pt>
                <c:pt idx="230">
                  <c:v>3205.0682899394124</c:v>
                </c:pt>
                <c:pt idx="231">
                  <c:v>3189.7207590106932</c:v>
                </c:pt>
                <c:pt idx="232">
                  <c:v>3173.2193761501635</c:v>
                </c:pt>
                <c:pt idx="233">
                  <c:v>3155.807321711095</c:v>
                </c:pt>
                <c:pt idx="234">
                  <c:v>3137.6992129813611</c:v>
                </c:pt>
                <c:pt idx="235">
                  <c:v>3119.0819731352503</c:v>
                </c:pt>
                <c:pt idx="236">
                  <c:v>3100.1162657337063</c:v>
                </c:pt>
                <c:pt idx="237">
                  <c:v>3080.938350625609</c:v>
                </c:pt>
                <c:pt idx="238">
                  <c:v>3061.66222464259</c:v>
                </c:pt>
                <c:pt idx="239">
                  <c:v>3042.381923206648</c:v>
                </c:pt>
                <c:pt idx="240">
                  <c:v>3023.1738753432301</c:v>
                </c:pt>
                <c:pt idx="241">
                  <c:v>3004.0992230922511</c:v>
                </c:pt>
                <c:pt idx="242">
                  <c:v>2985.2060355392196</c:v>
                </c:pt>
                <c:pt idx="243">
                  <c:v>2966.5313664527375</c:v>
                </c:pt>
                <c:pt idx="244">
                  <c:v>2948.1031218674166</c:v>
                </c:pt>
                <c:pt idx="245">
                  <c:v>2929.9417192180472</c:v>
                </c:pt>
                <c:pt idx="246">
                  <c:v>2912.0615324044484</c:v>
                </c:pt>
                <c:pt idx="247">
                  <c:v>2894.4721272817669</c:v>
                </c:pt>
                <c:pt idx="248">
                  <c:v>2877.179299567897</c:v>
                </c:pt>
                <c:pt idx="249">
                  <c:v>2860.1859322350851</c:v>
                </c:pt>
                <c:pt idx="250">
                  <c:v>2843.4926924116935</c:v>
                </c:pt>
                <c:pt idx="251">
                  <c:v>2827.0985890290503</c:v>
                </c:pt>
                <c:pt idx="252">
                  <c:v>2811.0014122938269</c:v>
                </c:pt>
                <c:pt idx="253">
                  <c:v>2795.1980749227209</c:v>
                </c:pt>
                <c:pt idx="254">
                  <c:v>2779.6848732811418</c:v>
                </c:pt>
                <c:pt idx="255">
                  <c:v>2764.4576844081839</c:v>
                </c:pt>
                <c:pt idx="256">
                  <c:v>2749.5121126155432</c:v>
                </c:pt>
                <c:pt idx="257">
                  <c:v>2734.8435970894302</c:v>
                </c:pt>
                <c:pt idx="258">
                  <c:v>2720.4474898195226</c:v>
                </c:pt>
                <c:pt idx="259">
                  <c:v>2706.3185495839916</c:v>
                </c:pt>
                <c:pt idx="260">
                  <c:v>2692.4528910107342</c:v>
                </c:pt>
                <c:pt idx="261">
                  <c:v>2678.8457913328921</c:v>
                </c:pt>
                <c:pt idx="262">
                  <c:v>2665.4926137176199</c:v>
                </c:pt>
                <c:pt idx="263">
                  <c:v>2652.3888085527196</c:v>
                </c:pt>
                <c:pt idx="264">
                  <c:v>2639.5299143654543</c:v>
                </c:pt>
                <c:pt idx="265">
                  <c:v>2626.9115584148881</c:v>
                </c:pt>
                <c:pt idx="266">
                  <c:v>2614.5294569950515</c:v>
                </c:pt>
                <c:pt idx="267">
                  <c:v>2602.379415482666</c:v>
                </c:pt>
                <c:pt idx="268">
                  <c:v>2590.4573281598059</c:v>
                </c:pt>
                <c:pt idx="269">
                  <c:v>2578.7591778389124</c:v>
                </c:pt>
                <c:pt idx="270">
                  <c:v>2567.2810353148629</c:v>
                </c:pt>
                <c:pt idx="271">
                  <c:v>2556.0190586663134</c:v>
                </c:pt>
                <c:pt idx="272">
                  <c:v>2544.9694924263272</c:v>
                </c:pt>
                <c:pt idx="273">
                  <c:v>2534.1286666402611</c:v>
                </c:pt>
                <c:pt idx="274">
                  <c:v>2523.4929958270632</c:v>
                </c:pt>
                <c:pt idx="275">
                  <c:v>2513.058977858469</c:v>
                </c:pt>
                <c:pt idx="276">
                  <c:v>2502.8231927690854</c:v>
                </c:pt>
                <c:pt idx="277">
                  <c:v>2492.7823015089948</c:v>
                </c:pt>
                <c:pt idx="278">
                  <c:v>2482.9330446492913</c:v>
                </c:pt>
                <c:pt idx="279">
                  <c:v>2473.2722410498345</c:v>
                </c:pt>
                <c:pt idx="280">
                  <c:v>2463.7967864975167</c:v>
                </c:pt>
                <c:pt idx="281">
                  <c:v>2454.5036523224371</c:v>
                </c:pt>
                <c:pt idx="282">
                  <c:v>2445.3898839985359</c:v>
                </c:pt>
                <c:pt idx="283">
                  <c:v>2436.4525997345381</c:v>
                </c:pt>
                <c:pt idx="284">
                  <c:v>2427.6889890603525</c:v>
                </c:pt>
                <c:pt idx="285">
                  <c:v>2419.0963114135011</c:v>
                </c:pt>
                <c:pt idx="286">
                  <c:v>2410.6718947295985</c:v>
                </c:pt>
                <c:pt idx="287">
                  <c:v>2402.4131340404106</c:v>
                </c:pt>
                <c:pt idx="288">
                  <c:v>2394.3174900825957</c:v>
                </c:pt>
                <c:pt idx="289">
                  <c:v>2386.3824879198223</c:v>
                </c:pt>
                <c:pt idx="290">
                  <c:v>2378.6057155806125</c:v>
                </c:pt>
                <c:pt idx="291">
                  <c:v>2370.9848227139382</c:v>
                </c:pt>
                <c:pt idx="292">
                  <c:v>2363.5175192643037</c:v>
                </c:pt>
                <c:pt idx="293">
                  <c:v>2356.2015741678097</c:v>
                </c:pt>
                <c:pt idx="294">
                  <c:v>2349.0348140704441</c:v>
                </c:pt>
                <c:pt idx="295">
                  <c:v>2342.0151220696439</c:v>
                </c:pt>
                <c:pt idx="296">
                  <c:v>2335.1404364800046</c:v>
                </c:pt>
                <c:pt idx="297">
                  <c:v>2328.4087496238271</c:v>
                </c:pt>
                <c:pt idx="298">
                  <c:v>2321.8181066470588</c:v>
                </c:pt>
                <c:pt idx="299">
                  <c:v>2315.3666043610483</c:v>
                </c:pt>
                <c:pt idx="300">
                  <c:v>2309.0523901104275</c:v>
                </c:pt>
                <c:pt idx="301">
                  <c:v>2302.8736606673283</c:v>
                </c:pt>
                <c:pt idx="302">
                  <c:v>2296.8286611520316</c:v>
                </c:pt>
                <c:pt idx="303">
                  <c:v>2290.9156839801099</c:v>
                </c:pt>
                <c:pt idx="304">
                  <c:v>2285.1330678360018</c:v>
                </c:pt>
                <c:pt idx="305">
                  <c:v>2279.4791966729463</c:v>
                </c:pt>
                <c:pt idx="306">
                  <c:v>2273.9524987391028</c:v>
                </c:pt>
                <c:pt idx="307">
                  <c:v>2268.5514456296801</c:v>
                </c:pt>
                <c:pt idx="308">
                  <c:v>2263.2745513648242</c:v>
                </c:pt>
                <c:pt idx="309">
                  <c:v>2258.1203714929998</c:v>
                </c:pt>
                <c:pt idx="310">
                  <c:v>2253.0875022195637</c:v>
                </c:pt>
                <c:pt idx="311">
                  <c:v>2248.1745795602023</c:v>
                </c:pt>
                <c:pt idx="312">
                  <c:v>2243.3802785188882</c:v>
                </c:pt>
                <c:pt idx="313">
                  <c:v>2238.7033122899957</c:v>
                </c:pt>
                <c:pt idx="314">
                  <c:v>2234.1424314841929</c:v>
                </c:pt>
                <c:pt idx="315">
                  <c:v>2229.6964233777308</c:v>
                </c:pt>
                <c:pt idx="316">
                  <c:v>2225.3641111847251</c:v>
                </c:pt>
                <c:pt idx="317">
                  <c:v>2221.1443533520414</c:v>
                </c:pt>
                <c:pt idx="318">
                  <c:v>2217.0360428763679</c:v>
                </c:pt>
                <c:pt idx="319">
                  <c:v>2213.03810664308</c:v>
                </c:pt>
                <c:pt idx="320">
                  <c:v>2209.1495047864846</c:v>
                </c:pt>
                <c:pt idx="321">
                  <c:v>2205.3692300710445</c:v>
                </c:pt>
                <c:pt idx="322">
                  <c:v>2201.6963072931808</c:v>
                </c:pt>
                <c:pt idx="323">
                  <c:v>2198.129792703252</c:v>
                </c:pt>
                <c:pt idx="324">
                  <c:v>2194.668773447328</c:v>
                </c:pt>
                <c:pt idx="325">
                  <c:v>2191.3123670283608</c:v>
                </c:pt>
                <c:pt idx="326">
                  <c:v>2188.0597207863848</c:v>
                </c:pt>
                <c:pt idx="327">
                  <c:v>2184.9100113973623</c:v>
                </c:pt>
                <c:pt idx="328">
                  <c:v>2181.8624443903218</c:v>
                </c:pt>
                <c:pt idx="329">
                  <c:v>2178.9162536824292</c:v>
                </c:pt>
                <c:pt idx="330">
                  <c:v>2176.0707011316399</c:v>
                </c:pt>
                <c:pt idx="331">
                  <c:v>2173.3250761066083</c:v>
                </c:pt>
                <c:pt idx="332">
                  <c:v>2170.67869507351</c:v>
                </c:pt>
                <c:pt idx="333">
                  <c:v>2168.1309011994776</c:v>
                </c:pt>
                <c:pt idx="334">
                  <c:v>2165.6810639723212</c:v>
                </c:pt>
                <c:pt idx="335">
                  <c:v>2163.3285788362618</c:v>
                </c:pt>
                <c:pt idx="336">
                  <c:v>2161.0728668433671</c:v>
                </c:pt>
                <c:pt idx="337">
                  <c:v>2158.913374320422</c:v>
                </c:pt>
                <c:pt idx="338">
                  <c:v>2156.8495725509815</c:v>
                </c:pt>
                <c:pt idx="339">
                  <c:v>2154.8809574723259</c:v>
                </c:pt>
                <c:pt idx="340">
                  <c:v>2153.0070493870935</c:v>
                </c:pt>
                <c:pt idx="341">
                  <c:v>2151.2273926893454</c:v>
                </c:pt>
                <c:pt idx="342">
                  <c:v>2149.5415556048529</c:v>
                </c:pt>
                <c:pt idx="343">
                  <c:v>2147.949129945378</c:v>
                </c:pt>
                <c:pt idx="344">
                  <c:v>2146.449730876755</c:v>
                </c:pt>
                <c:pt idx="345">
                  <c:v>2145.0429967005903</c:v>
                </c:pt>
                <c:pt idx="346">
                  <c:v>2143.7285886493823</c:v>
                </c:pt>
                <c:pt idx="347">
                  <c:v>2142.506190694904</c:v>
                </c:pt>
                <c:pt idx="348">
                  <c:v>2141.3755093696877</c:v>
                </c:pt>
                <c:pt idx="349">
                  <c:v>2140.3362736014601</c:v>
                </c:pt>
                <c:pt idx="350">
                  <c:v>2139.3882345603943</c:v>
                </c:pt>
                <c:pt idx="351">
                  <c:v>2138.5311655190462</c:v>
                </c:pt>
                <c:pt idx="352">
                  <c:v>2137.764861724861</c:v>
                </c:pt>
                <c:pt idx="353">
                  <c:v>2137.0891402851444</c:v>
                </c:pt>
                <c:pt idx="354">
                  <c:v>2136.5038400643984</c:v>
                </c:pt>
                <c:pt idx="355">
                  <c:v>2136.0088215939386</c:v>
                </c:pt>
                <c:pt idx="356">
                  <c:v>2135.6039669937149</c:v>
                </c:pt>
                <c:pt idx="357">
                  <c:v>2135.2891799062713</c:v>
                </c:pt>
                <c:pt idx="358">
                  <c:v>2135.0643854427899</c:v>
                </c:pt>
                <c:pt idx="359">
                  <c:v>2134.9295301411694</c:v>
                </c:pt>
                <c:pt idx="360">
                  <c:v>2134.8845819361095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2FA-48B9-8B4D-B5C50D792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4850392"/>
        <c:axId val="724854984"/>
      </c:scatterChart>
      <c:valAx>
        <c:axId val="724850392"/>
        <c:scaling>
          <c:orientation val="minMax"/>
          <c:max val="180"/>
          <c:min val="-1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854984"/>
        <c:crosses val="autoZero"/>
        <c:crossBetween val="midCat"/>
      </c:valAx>
      <c:valAx>
        <c:axId val="724854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850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</a:t>
            </a:r>
            <a:r>
              <a:rPr lang="en-GB" baseline="0"/>
              <a:t> Pressure against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2'!$G$3:$G$363</c:f>
              <c:numCache>
                <c:formatCode>General</c:formatCode>
                <c:ptCount val="361"/>
                <c:pt idx="0">
                  <c:v>438.26758647725399</c:v>
                </c:pt>
                <c:pt idx="1">
                  <c:v>438.23720472013292</c:v>
                </c:pt>
                <c:pt idx="2">
                  <c:v>438.14606870083446</c:v>
                </c:pt>
                <c:pt idx="3">
                  <c:v>437.99420617273989</c:v>
                </c:pt>
                <c:pt idx="4">
                  <c:v>437.78166338210031</c:v>
                </c:pt>
                <c:pt idx="5">
                  <c:v>437.50850505396608</c:v>
                </c:pt>
                <c:pt idx="6">
                  <c:v>437.17481437249194</c:v>
                </c:pt>
                <c:pt idx="7">
                  <c:v>436.7806929556254</c:v>
                </c:pt>
                <c:pt idx="8">
                  <c:v>436.32626082418744</c:v>
                </c:pt>
                <c:pt idx="9">
                  <c:v>435.81165636535098</c:v>
                </c:pt>
                <c:pt idx="10">
                  <c:v>435.23703629053324</c:v>
                </c:pt>
                <c:pt idx="11">
                  <c:v>434.60257558771116</c:v>
                </c:pt>
                <c:pt idx="12">
                  <c:v>433.90846746817482</c:v>
                </c:pt>
                <c:pt idx="13">
                  <c:v>433.15492330773702</c:v>
                </c:pt>
                <c:pt idx="14">
                  <c:v>432.34217258241387</c:v>
                </c:pt>
                <c:pt idx="15">
                  <c:v>431.47046279859899</c:v>
                </c:pt>
                <c:pt idx="16">
                  <c:v>430.54005941775017</c:v>
                </c:pt>
                <c:pt idx="17">
                  <c:v>429.55124577561168</c:v>
                </c:pt>
                <c:pt idx="18">
                  <c:v>428.50432299599839</c:v>
                </c:pt>
                <c:pt idx="19">
                  <c:v>427.3996098991658</c:v>
                </c:pt>
                <c:pt idx="20">
                  <c:v>426.23744290479522</c:v>
                </c:pt>
                <c:pt idx="21">
                  <c:v>425.01817592962158</c:v>
                </c:pt>
                <c:pt idx="22">
                  <c:v>423.74218027973893</c:v>
                </c:pt>
                <c:pt idx="23">
                  <c:v>422.4098445376107</c:v>
                </c:pt>
                <c:pt idx="24">
                  <c:v>421.02157444382391</c:v>
                </c:pt>
                <c:pt idx="25">
                  <c:v>419.57779277362056</c:v>
                </c:pt>
                <c:pt idx="26">
                  <c:v>418.07893920824449</c:v>
                </c:pt>
                <c:pt idx="27">
                  <c:v>416.52547020114224</c:v>
                </c:pt>
                <c:pt idx="28">
                  <c:v>414.91785883906022</c:v>
                </c:pt>
                <c:pt idx="29">
                  <c:v>413.25659469807607</c:v>
                </c:pt>
                <c:pt idx="30">
                  <c:v>411.54218369461506</c:v>
                </c:pt>
                <c:pt idx="31">
                  <c:v>409.77514793148794</c:v>
                </c:pt>
                <c:pt idx="32">
                  <c:v>407.9560255390054</c:v>
                </c:pt>
                <c:pt idx="33">
                  <c:v>406.08537051121044</c:v>
                </c:pt>
                <c:pt idx="34">
                  <c:v>404.16375253728353</c:v>
                </c:pt>
                <c:pt idx="35">
                  <c:v>402.19175682816831</c:v>
                </c:pt>
                <c:pt idx="36">
                  <c:v>400.16998393847234</c:v>
                </c:pt>
                <c:pt idx="37">
                  <c:v>398.09904958369572</c:v>
                </c:pt>
                <c:pt idx="38">
                  <c:v>395.97958445284456</c:v>
                </c:pt>
                <c:pt idx="39">
                  <c:v>393.81223401648418</c:v>
                </c:pt>
                <c:pt idx="40">
                  <c:v>391.59765833029184</c:v>
                </c:pt>
                <c:pt idx="41">
                  <c:v>389.33653183416914</c:v>
                </c:pt>
                <c:pt idx="42">
                  <c:v>387.02954314697229</c:v>
                </c:pt>
                <c:pt idx="43">
                  <c:v>384.67739485692573</c:v>
                </c:pt>
                <c:pt idx="44">
                  <c:v>382.28080330778107</c:v>
                </c:pt>
                <c:pt idx="45">
                  <c:v>379.8404983807867</c:v>
                </c:pt>
                <c:pt idx="46">
                  <c:v>377.35722327253347</c:v>
                </c:pt>
                <c:pt idx="47">
                  <c:v>374.83173426874578</c:v>
                </c:pt>
                <c:pt idx="48">
                  <c:v>372.26480051408481</c:v>
                </c:pt>
                <c:pt idx="49">
                  <c:v>369.65720377803444</c:v>
                </c:pt>
                <c:pt idx="50">
                  <c:v>367.00973821694186</c:v>
                </c:pt>
                <c:pt idx="51">
                  <c:v>364.32321013228329</c:v>
                </c:pt>
                <c:pt idx="52">
                  <c:v>361.59843772523124</c:v>
                </c:pt>
                <c:pt idx="53">
                  <c:v>358.83625084759279</c:v>
                </c:pt>
                <c:pt idx="54">
                  <c:v>356.0374907492012</c:v>
                </c:pt>
                <c:pt idx="55">
                  <c:v>353.20300982183204</c:v>
                </c:pt>
                <c:pt idx="56">
                  <c:v>350.33367133972337</c:v>
                </c:pt>
                <c:pt idx="57">
                  <c:v>347.43034919678104</c:v>
                </c:pt>
                <c:pt idx="58">
                  <c:v>344.49392764054522</c:v>
                </c:pt>
                <c:pt idx="59">
                  <c:v>341.52530100300129</c:v>
                </c:pt>
                <c:pt idx="60">
                  <c:v>338.52537342831727</c:v>
                </c:pt>
                <c:pt idx="61">
                  <c:v>335.49505859758841</c:v>
                </c:pt>
                <c:pt idx="62">
                  <c:v>332.43527945067473</c:v>
                </c:pt>
                <c:pt idx="63">
                  <c:v>329.34696790521514</c:v>
                </c:pt>
                <c:pt idx="64">
                  <c:v>326.23106457290322</c:v>
                </c:pt>
                <c:pt idx="65">
                  <c:v>323.08851847311109</c:v>
                </c:pt>
                <c:pt idx="66">
                  <c:v>319.92028674394987</c:v>
                </c:pt>
                <c:pt idx="67">
                  <c:v>316.72733435085149</c:v>
                </c:pt>
                <c:pt idx="68">
                  <c:v>313.51063379276377</c:v>
                </c:pt>
                <c:pt idx="69">
                  <c:v>310.27116480604622</c:v>
                </c:pt>
                <c:pt idx="70">
                  <c:v>307.00991406615651</c:v>
                </c:pt>
                <c:pt idx="71">
                  <c:v>303.72787488721946</c:v>
                </c:pt>
                <c:pt idx="72">
                  <c:v>300.42604691956865</c:v>
                </c:pt>
                <c:pt idx="73">
                  <c:v>297.10543584535418</c:v>
                </c:pt>
                <c:pt idx="74">
                  <c:v>293.76705307230725</c:v>
                </c:pt>
                <c:pt idx="75">
                  <c:v>290.41191542575643</c:v>
                </c:pt>
                <c:pt idx="76">
                  <c:v>287.04104483898811</c:v>
                </c:pt>
                <c:pt idx="77">
                  <c:v>283.65546804204621</c:v>
                </c:pt>
                <c:pt idx="78">
                  <c:v>280.25621624906552</c:v>
                </c:pt>
                <c:pt idx="79">
                  <c:v>276.84432484423274</c:v>
                </c:pt>
                <c:pt idx="80">
                  <c:v>273.42083306647396</c:v>
                </c:pt>
                <c:pt idx="81">
                  <c:v>269.98678369295914</c:v>
                </c:pt>
                <c:pt idx="82">
                  <c:v>266.5432227215266</c:v>
                </c:pt>
                <c:pt idx="83">
                  <c:v>263.09119905211776</c:v>
                </c:pt>
                <c:pt idx="84">
                  <c:v>259.63176416732455</c:v>
                </c:pt>
                <c:pt idx="85">
                  <c:v>256.165971812142</c:v>
                </c:pt>
                <c:pt idx="86">
                  <c:v>252.69487767302709</c:v>
                </c:pt>
                <c:pt idx="87">
                  <c:v>249.21953905636025</c:v>
                </c:pt>
                <c:pt idx="88">
                  <c:v>245.74101456640662</c:v>
                </c:pt>
                <c:pt idx="89">
                  <c:v>242.26036378287642</c:v>
                </c:pt>
                <c:pt idx="90">
                  <c:v>238.77864693818191</c:v>
                </c:pt>
                <c:pt idx="91">
                  <c:v>235.29692459448995</c:v>
                </c:pt>
                <c:pt idx="92">
                  <c:v>231.81625732066698</c:v>
                </c:pt>
                <c:pt idx="93">
                  <c:v>228.33770536921665</c:v>
                </c:pt>
                <c:pt idx="94">
                  <c:v>224.86232835330736</c:v>
                </c:pt>
                <c:pt idx="95">
                  <c:v>221.39118492398899</c:v>
                </c:pt>
                <c:pt idx="96">
                  <c:v>217.92533244769538</c:v>
                </c:pt>
                <c:pt idx="97">
                  <c:v>214.46582668413328</c:v>
                </c:pt>
                <c:pt idx="98">
                  <c:v>211.01372146465476</c:v>
                </c:pt>
                <c:pt idx="99">
                  <c:v>207.5700683712092</c:v>
                </c:pt>
                <c:pt idx="100">
                  <c:v>204.13591641597716</c:v>
                </c:pt>
                <c:pt idx="101">
                  <c:v>200.71231172177917</c:v>
                </c:pt>
                <c:pt idx="102">
                  <c:v>197.30029720335921</c:v>
                </c:pt>
                <c:pt idx="103">
                  <c:v>193.90091224964078</c:v>
                </c:pt>
                <c:pt idx="104">
                  <c:v>190.51519240704974</c:v>
                </c:pt>
                <c:pt idx="105">
                  <c:v>187.14416906400288</c:v>
                </c:pt>
                <c:pt idx="106">
                  <c:v>183.78886913665735</c:v>
                </c:pt>
                <c:pt idx="107">
                  <c:v>180.45031475601724</c:v>
                </c:pt>
                <c:pt idx="108">
                  <c:v>177.12952295649225</c:v>
                </c:pt>
                <c:pt idx="109">
                  <c:v>173.8275053660029</c:v>
                </c:pt>
                <c:pt idx="110">
                  <c:v>170.54526789772916</c:v>
                </c:pt>
                <c:pt idx="111">
                  <c:v>167.28381044359347</c:v>
                </c:pt>
                <c:pt idx="112">
                  <c:v>164.04412656957427</c:v>
                </c:pt>
                <c:pt idx="113">
                  <c:v>160.82720321293982</c:v>
                </c:pt>
                <c:pt idx="114">
                  <c:v>157.63402038149928</c:v>
                </c:pt>
                <c:pt idx="115">
                  <c:v>154.4655508549578</c:v>
                </c:pt>
                <c:pt idx="116">
                  <c:v>151.32275988847115</c:v>
                </c:pt>
                <c:pt idx="117">
                  <c:v>148.20660491848597</c:v>
                </c:pt>
                <c:pt idx="118">
                  <c:v>145.11803527096015</c:v>
                </c:pt>
                <c:pt idx="119">
                  <c:v>142.0579918720486</c:v>
                </c:pt>
                <c:pt idx="120">
                  <c:v>139.02740696134381</c:v>
                </c:pt>
                <c:pt idx="121">
                  <c:v>136.02720380776023</c:v>
                </c:pt>
                <c:pt idx="122">
                  <c:v>133.058296428147</c:v>
                </c:pt>
                <c:pt idx="123">
                  <c:v>130.12158930871581</c:v>
                </c:pt>
                <c:pt idx="124">
                  <c:v>127.21797712937015</c:v>
                </c:pt>
                <c:pt idx="125">
                  <c:v>124.34834449101768</c:v>
                </c:pt>
                <c:pt idx="126">
                  <c:v>121.51356564595056</c:v>
                </c:pt>
                <c:pt idx="127">
                  <c:v>118.71450423137642</c:v>
                </c:pt>
                <c:pt idx="128">
                  <c:v>115.95201300618001</c:v>
                </c:pt>
                <c:pt idx="129">
                  <c:v>113.22693359099716</c:v>
                </c:pt>
                <c:pt idx="130">
                  <c:v>110.5400962116793</c:v>
                </c:pt>
                <c:pt idx="131">
                  <c:v>107.89231944622762</c:v>
                </c:pt>
                <c:pt idx="132">
                  <c:v>105.28440997527463</c:v>
                </c:pt>
                <c:pt idx="133">
                  <c:v>102.71716233618747</c:v>
                </c:pt>
                <c:pt idx="134">
                  <c:v>100.19135868087051</c:v>
                </c:pt>
                <c:pt idx="135">
                  <c:v>97.707768537339831</c:v>
                </c:pt>
                <c:pt idx="136">
                  <c:v>95.267148575141903</c:v>
                </c:pt>
                <c:pt idx="137">
                  <c:v>92.870242374689354</c:v>
                </c:pt>
                <c:pt idx="138">
                  <c:v>90.51778020058417</c:v>
                </c:pt>
                <c:pt idx="139">
                  <c:v>88.210478778996745</c:v>
                </c:pt>
                <c:pt idx="140">
                  <c:v>85.949041079169405</c:v>
                </c:pt>
                <c:pt idx="141">
                  <c:v>83.734156099110848</c:v>
                </c:pt>
                <c:pt idx="142">
                  <c:v>81.566498655548003</c:v>
                </c:pt>
                <c:pt idx="143">
                  <c:v>79.446729178197643</c:v>
                </c:pt>
                <c:pt idx="144">
                  <c:v>77.375493508422494</c:v>
                </c:pt>
                <c:pt idx="145">
                  <c:v>75.353422702332267</c:v>
                </c:pt>
                <c:pt idx="146">
                  <c:v>73.381132838389931</c:v>
                </c:pt>
                <c:pt idx="147">
                  <c:v>71.459224829582908</c:v>
                </c:pt>
                <c:pt idx="148">
                  <c:v>69.588284240214705</c:v>
                </c:pt>
                <c:pt idx="149">
                  <c:v>67.768881107375734</c:v>
                </c:pt>
                <c:pt idx="150">
                  <c:v>66.001569767144815</c:v>
                </c:pt>
                <c:pt idx="151">
                  <c:v>64.286888685577395</c:v>
                </c:pt>
                <c:pt idx="152">
                  <c:v>62.625360294529841</c:v>
                </c:pt>
                <c:pt idx="153">
                  <c:v>61.017490832371109</c:v>
                </c:pt>
                <c:pt idx="154">
                  <c:v>59.463770189631177</c:v>
                </c:pt>
                <c:pt idx="155">
                  <c:v>57.9646717596315</c:v>
                </c:pt>
                <c:pt idx="156">
                  <c:v>56.520652294144931</c:v>
                </c:pt>
                <c:pt idx="157">
                  <c:v>55.132151764128174</c:v>
                </c:pt>
                <c:pt idx="158">
                  <c:v>53.799593225570597</c:v>
                </c:pt>
                <c:pt idx="159">
                  <c:v>52.523382690498565</c:v>
                </c:pt>
                <c:pt idx="160">
                  <c:v>51.303909003176031</c:v>
                </c:pt>
                <c:pt idx="161">
                  <c:v>50.141543721539833</c:v>
                </c:pt>
                <c:pt idx="162">
                  <c:v>49.036641003904137</c:v>
                </c:pt>
                <c:pt idx="163">
                  <c:v>47.989537500969874</c:v>
                </c:pt>
                <c:pt idx="164">
                  <c:v>47.000552253172607</c:v>
                </c:pt>
                <c:pt idx="165">
                  <c:v>46.069986593398767</c:v>
                </c:pt>
                <c:pt idx="166">
                  <c:v>45.198124055101047</c:v>
                </c:pt>
                <c:pt idx="167">
                  <c:v>44.385230285841743</c:v>
                </c:pt>
                <c:pt idx="168">
                  <c:v>43.63155296628824</c:v>
                </c:pt>
                <c:pt idx="169">
                  <c:v>42.937321734687792</c:v>
                </c:pt>
                <c:pt idx="170">
                  <c:v>42.302748116843333</c:v>
                </c:pt>
                <c:pt idx="171">
                  <c:v>41.728025461612006</c:v>
                </c:pt>
                <c:pt idx="172">
                  <c:v>41.213328881946744</c:v>
                </c:pt>
                <c:pt idx="173">
                  <c:v>40.758815201497377</c:v>
                </c:pt>
                <c:pt idx="174">
                  <c:v>40.364622906790501</c:v>
                </c:pt>
                <c:pt idx="175">
                  <c:v>40.030872104998494</c:v>
                </c:pt>
                <c:pt idx="176">
                  <c:v>39.757664487315004</c:v>
                </c:pt>
                <c:pt idx="177">
                  <c:v>39.545083297945304</c:v>
                </c:pt>
                <c:pt idx="178">
                  <c:v>39.393193308721621</c:v>
                </c:pt>
                <c:pt idx="179">
                  <c:v>39.302040799351921</c:v>
                </c:pt>
                <c:pt idx="180">
                  <c:v>39.271653543307089</c:v>
                </c:pt>
                <c:pt idx="181">
                  <c:v>39.302040799351921</c:v>
                </c:pt>
                <c:pt idx="182">
                  <c:v>39.393193308721621</c:v>
                </c:pt>
                <c:pt idx="183">
                  <c:v>39.545083297945304</c:v>
                </c:pt>
                <c:pt idx="184">
                  <c:v>39.757664487315004</c:v>
                </c:pt>
                <c:pt idx="185">
                  <c:v>40.030872104998494</c:v>
                </c:pt>
                <c:pt idx="186">
                  <c:v>40.364622906790501</c:v>
                </c:pt>
                <c:pt idx="187">
                  <c:v>40.758815201497377</c:v>
                </c:pt>
                <c:pt idx="188">
                  <c:v>41.213328881946744</c:v>
                </c:pt>
                <c:pt idx="189">
                  <c:v>41.728025461612006</c:v>
                </c:pt>
                <c:pt idx="190">
                  <c:v>42.302748116843333</c:v>
                </c:pt>
                <c:pt idx="191">
                  <c:v>42.937321734687792</c:v>
                </c:pt>
                <c:pt idx="192">
                  <c:v>43.63155296628824</c:v>
                </c:pt>
                <c:pt idx="193">
                  <c:v>44.385230285841743</c:v>
                </c:pt>
                <c:pt idx="194">
                  <c:v>45.198124055101047</c:v>
                </c:pt>
                <c:pt idx="195">
                  <c:v>46.069986593398767</c:v>
                </c:pt>
                <c:pt idx="196">
                  <c:v>47.000552253172607</c:v>
                </c:pt>
                <c:pt idx="197">
                  <c:v>47.989537500969874</c:v>
                </c:pt>
                <c:pt idx="198">
                  <c:v>49.036641003904137</c:v>
                </c:pt>
                <c:pt idx="199">
                  <c:v>50.141543721539833</c:v>
                </c:pt>
                <c:pt idx="200">
                  <c:v>51.303909003176031</c:v>
                </c:pt>
                <c:pt idx="201">
                  <c:v>52.523382690498565</c:v>
                </c:pt>
                <c:pt idx="202">
                  <c:v>53.799593225570597</c:v>
                </c:pt>
                <c:pt idx="203">
                  <c:v>55.132151764128174</c:v>
                </c:pt>
                <c:pt idx="204">
                  <c:v>56.520652294144931</c:v>
                </c:pt>
                <c:pt idx="205">
                  <c:v>57.9646717596315</c:v>
                </c:pt>
                <c:pt idx="206">
                  <c:v>59.463770189631177</c:v>
                </c:pt>
                <c:pt idx="207">
                  <c:v>61.017490832371109</c:v>
                </c:pt>
                <c:pt idx="208">
                  <c:v>62.625360294529841</c:v>
                </c:pt>
                <c:pt idx="209">
                  <c:v>64.286888685577395</c:v>
                </c:pt>
                <c:pt idx="210">
                  <c:v>66.001569767144815</c:v>
                </c:pt>
                <c:pt idx="211">
                  <c:v>67.768881107375734</c:v>
                </c:pt>
                <c:pt idx="212">
                  <c:v>69.588284240214705</c:v>
                </c:pt>
                <c:pt idx="213">
                  <c:v>71.459224829582908</c:v>
                </c:pt>
                <c:pt idx="214">
                  <c:v>73.381132838389931</c:v>
                </c:pt>
                <c:pt idx="215">
                  <c:v>75.353422702332267</c:v>
                </c:pt>
                <c:pt idx="216">
                  <c:v>77.375493508422494</c:v>
                </c:pt>
                <c:pt idx="217">
                  <c:v>79.446729178197643</c:v>
                </c:pt>
                <c:pt idx="218">
                  <c:v>81.566498655548003</c:v>
                </c:pt>
                <c:pt idx="219">
                  <c:v>83.734156099110848</c:v>
                </c:pt>
                <c:pt idx="220">
                  <c:v>85.949041079169405</c:v>
                </c:pt>
                <c:pt idx="221">
                  <c:v>88.210478778996745</c:v>
                </c:pt>
                <c:pt idx="222">
                  <c:v>90.51778020058417</c:v>
                </c:pt>
                <c:pt idx="223">
                  <c:v>92.870242374689354</c:v>
                </c:pt>
                <c:pt idx="224">
                  <c:v>95.267148575141903</c:v>
                </c:pt>
                <c:pt idx="225">
                  <c:v>97.707768537339831</c:v>
                </c:pt>
                <c:pt idx="226">
                  <c:v>100.19135868087051</c:v>
                </c:pt>
                <c:pt idx="227">
                  <c:v>102.71716233618747</c:v>
                </c:pt>
                <c:pt idx="228">
                  <c:v>105.28440997527463</c:v>
                </c:pt>
                <c:pt idx="229">
                  <c:v>107.89231944622762</c:v>
                </c:pt>
                <c:pt idx="230">
                  <c:v>110.5400962116793</c:v>
                </c:pt>
                <c:pt idx="231">
                  <c:v>113.22693359099716</c:v>
                </c:pt>
                <c:pt idx="232">
                  <c:v>115.95201300618001</c:v>
                </c:pt>
                <c:pt idx="233">
                  <c:v>118.71450423137642</c:v>
                </c:pt>
                <c:pt idx="234">
                  <c:v>121.51356564595056</c:v>
                </c:pt>
                <c:pt idx="235">
                  <c:v>124.34834449101768</c:v>
                </c:pt>
                <c:pt idx="236">
                  <c:v>127.21797712937015</c:v>
                </c:pt>
                <c:pt idx="237">
                  <c:v>130.12158930871581</c:v>
                </c:pt>
                <c:pt idx="238">
                  <c:v>133.058296428147</c:v>
                </c:pt>
                <c:pt idx="239">
                  <c:v>136.02720380776023</c:v>
                </c:pt>
                <c:pt idx="240">
                  <c:v>139.02740696134381</c:v>
                </c:pt>
                <c:pt idx="241">
                  <c:v>142.0579918720486</c:v>
                </c:pt>
                <c:pt idx="242">
                  <c:v>145.11803527096015</c:v>
                </c:pt>
                <c:pt idx="243">
                  <c:v>148.20660491848597</c:v>
                </c:pt>
                <c:pt idx="244">
                  <c:v>151.32275988847115</c:v>
                </c:pt>
                <c:pt idx="245">
                  <c:v>154.4655508549578</c:v>
                </c:pt>
                <c:pt idx="246">
                  <c:v>157.63402038149928</c:v>
                </c:pt>
                <c:pt idx="247">
                  <c:v>160.82720321293982</c:v>
                </c:pt>
                <c:pt idx="248">
                  <c:v>164.04412656957427</c:v>
                </c:pt>
                <c:pt idx="249">
                  <c:v>167.28381044359347</c:v>
                </c:pt>
                <c:pt idx="250">
                  <c:v>170.54526789772916</c:v>
                </c:pt>
                <c:pt idx="251">
                  <c:v>173.8275053660029</c:v>
                </c:pt>
                <c:pt idx="252">
                  <c:v>177.12952295649225</c:v>
                </c:pt>
                <c:pt idx="253">
                  <c:v>180.45031475601724</c:v>
                </c:pt>
                <c:pt idx="254">
                  <c:v>183.78886913665735</c:v>
                </c:pt>
                <c:pt idx="255">
                  <c:v>187.14416906400288</c:v>
                </c:pt>
                <c:pt idx="256">
                  <c:v>190.51519240704974</c:v>
                </c:pt>
                <c:pt idx="257">
                  <c:v>193.90091224964078</c:v>
                </c:pt>
                <c:pt idx="258">
                  <c:v>197.30029720335921</c:v>
                </c:pt>
                <c:pt idx="259">
                  <c:v>200.71231172177917</c:v>
                </c:pt>
                <c:pt idx="260">
                  <c:v>204.13591641597716</c:v>
                </c:pt>
                <c:pt idx="261">
                  <c:v>207.5700683712092</c:v>
                </c:pt>
                <c:pt idx="262">
                  <c:v>211.01372146465476</c:v>
                </c:pt>
                <c:pt idx="263">
                  <c:v>214.46582668413328</c:v>
                </c:pt>
                <c:pt idx="264">
                  <c:v>217.92533244769538</c:v>
                </c:pt>
                <c:pt idx="265">
                  <c:v>221.39118492398899</c:v>
                </c:pt>
                <c:pt idx="266">
                  <c:v>224.86232835330736</c:v>
                </c:pt>
                <c:pt idx="267">
                  <c:v>228.33770536921665</c:v>
                </c:pt>
                <c:pt idx="268">
                  <c:v>231.81625732066698</c:v>
                </c:pt>
                <c:pt idx="269">
                  <c:v>235.29692459448995</c:v>
                </c:pt>
                <c:pt idx="270">
                  <c:v>238.77864693818191</c:v>
                </c:pt>
                <c:pt idx="271">
                  <c:v>242.26036378287642</c:v>
                </c:pt>
                <c:pt idx="272">
                  <c:v>245.74101456640662</c:v>
                </c:pt>
                <c:pt idx="273">
                  <c:v>249.21953905636025</c:v>
                </c:pt>
                <c:pt idx="274">
                  <c:v>252.69487767302709</c:v>
                </c:pt>
                <c:pt idx="275">
                  <c:v>256.165971812142</c:v>
                </c:pt>
                <c:pt idx="276">
                  <c:v>259.63176416732455</c:v>
                </c:pt>
                <c:pt idx="277">
                  <c:v>263.09119905211776</c:v>
                </c:pt>
                <c:pt idx="278">
                  <c:v>266.5432227215266</c:v>
                </c:pt>
                <c:pt idx="279">
                  <c:v>269.98678369295914</c:v>
                </c:pt>
                <c:pt idx="280">
                  <c:v>273.42083306647396</c:v>
                </c:pt>
                <c:pt idx="281">
                  <c:v>276.84432484423274</c:v>
                </c:pt>
                <c:pt idx="282">
                  <c:v>280.25621624906552</c:v>
                </c:pt>
                <c:pt idx="283">
                  <c:v>283.65546804204621</c:v>
                </c:pt>
                <c:pt idx="284">
                  <c:v>287.04104483898811</c:v>
                </c:pt>
                <c:pt idx="285">
                  <c:v>290.41191542575643</c:v>
                </c:pt>
                <c:pt idx="286">
                  <c:v>293.76705307230725</c:v>
                </c:pt>
                <c:pt idx="287">
                  <c:v>297.10543584535418</c:v>
                </c:pt>
                <c:pt idx="288">
                  <c:v>300.42604691956865</c:v>
                </c:pt>
                <c:pt idx="289">
                  <c:v>303.72787488721946</c:v>
                </c:pt>
                <c:pt idx="290">
                  <c:v>307.00991406615651</c:v>
                </c:pt>
                <c:pt idx="291">
                  <c:v>310.27116480604622</c:v>
                </c:pt>
                <c:pt idx="292">
                  <c:v>313.51063379276377</c:v>
                </c:pt>
                <c:pt idx="293">
                  <c:v>316.72733435085149</c:v>
                </c:pt>
                <c:pt idx="294">
                  <c:v>319.92028674394987</c:v>
                </c:pt>
                <c:pt idx="295">
                  <c:v>323.08851847311109</c:v>
                </c:pt>
                <c:pt idx="296">
                  <c:v>326.23106457290322</c:v>
                </c:pt>
                <c:pt idx="297">
                  <c:v>329.34696790521514</c:v>
                </c:pt>
                <c:pt idx="298">
                  <c:v>332.43527945067473</c:v>
                </c:pt>
                <c:pt idx="299">
                  <c:v>335.49505859758841</c:v>
                </c:pt>
                <c:pt idx="300">
                  <c:v>338.52537342831727</c:v>
                </c:pt>
                <c:pt idx="301">
                  <c:v>341.52530100300129</c:v>
                </c:pt>
                <c:pt idx="302">
                  <c:v>344.49392764054522</c:v>
                </c:pt>
                <c:pt idx="303">
                  <c:v>347.43034919678104</c:v>
                </c:pt>
                <c:pt idx="304">
                  <c:v>350.33367133972337</c:v>
                </c:pt>
                <c:pt idx="305">
                  <c:v>353.20300982183204</c:v>
                </c:pt>
                <c:pt idx="306">
                  <c:v>356.0374907492012</c:v>
                </c:pt>
                <c:pt idx="307">
                  <c:v>358.83625084759279</c:v>
                </c:pt>
                <c:pt idx="308">
                  <c:v>361.59843772523124</c:v>
                </c:pt>
                <c:pt idx="309">
                  <c:v>364.32321013228329</c:v>
                </c:pt>
                <c:pt idx="310">
                  <c:v>367.00973821694186</c:v>
                </c:pt>
                <c:pt idx="311">
                  <c:v>369.65720377803444</c:v>
                </c:pt>
                <c:pt idx="312">
                  <c:v>372.26480051408481</c:v>
                </c:pt>
                <c:pt idx="313">
                  <c:v>374.83173426874578</c:v>
                </c:pt>
                <c:pt idx="314">
                  <c:v>377.35722327253347</c:v>
                </c:pt>
                <c:pt idx="315">
                  <c:v>379.8404983807867</c:v>
                </c:pt>
                <c:pt idx="316">
                  <c:v>382.28080330778107</c:v>
                </c:pt>
                <c:pt idx="317">
                  <c:v>384.67739485692573</c:v>
                </c:pt>
                <c:pt idx="318">
                  <c:v>387.02954314697229</c:v>
                </c:pt>
                <c:pt idx="319">
                  <c:v>389.33653183416914</c:v>
                </c:pt>
                <c:pt idx="320">
                  <c:v>391.59765833029184</c:v>
                </c:pt>
                <c:pt idx="321">
                  <c:v>393.81223401648418</c:v>
                </c:pt>
                <c:pt idx="322">
                  <c:v>395.97958445284456</c:v>
                </c:pt>
                <c:pt idx="323">
                  <c:v>398.09904958369572</c:v>
                </c:pt>
                <c:pt idx="324">
                  <c:v>400.16998393847234</c:v>
                </c:pt>
                <c:pt idx="325">
                  <c:v>402.19175682816831</c:v>
                </c:pt>
                <c:pt idx="326">
                  <c:v>404.16375253728353</c:v>
                </c:pt>
                <c:pt idx="327">
                  <c:v>406.08537051121044</c:v>
                </c:pt>
                <c:pt idx="328">
                  <c:v>407.9560255390054</c:v>
                </c:pt>
                <c:pt idx="329">
                  <c:v>409.77514793148794</c:v>
                </c:pt>
                <c:pt idx="330">
                  <c:v>411.54218369461506</c:v>
                </c:pt>
                <c:pt idx="331">
                  <c:v>413.25659469807607</c:v>
                </c:pt>
                <c:pt idx="332">
                  <c:v>414.91785883906022</c:v>
                </c:pt>
                <c:pt idx="333">
                  <c:v>416.52547020114224</c:v>
                </c:pt>
                <c:pt idx="334">
                  <c:v>418.07893920824449</c:v>
                </c:pt>
                <c:pt idx="335">
                  <c:v>419.57779277362056</c:v>
                </c:pt>
                <c:pt idx="336">
                  <c:v>421.02157444382391</c:v>
                </c:pt>
                <c:pt idx="337">
                  <c:v>422.4098445376107</c:v>
                </c:pt>
                <c:pt idx="338">
                  <c:v>423.74218027973893</c:v>
                </c:pt>
                <c:pt idx="339">
                  <c:v>425.01817592962158</c:v>
                </c:pt>
                <c:pt idx="340">
                  <c:v>426.23744290479522</c:v>
                </c:pt>
                <c:pt idx="341">
                  <c:v>427.3996098991658</c:v>
                </c:pt>
                <c:pt idx="342">
                  <c:v>428.50432299599839</c:v>
                </c:pt>
                <c:pt idx="343">
                  <c:v>429.55124577561168</c:v>
                </c:pt>
                <c:pt idx="344">
                  <c:v>430.54005941775017</c:v>
                </c:pt>
                <c:pt idx="345">
                  <c:v>431.47046279859899</c:v>
                </c:pt>
                <c:pt idx="346">
                  <c:v>432.34217258241387</c:v>
                </c:pt>
                <c:pt idx="347">
                  <c:v>433.15492330773702</c:v>
                </c:pt>
                <c:pt idx="348">
                  <c:v>433.90846746817482</c:v>
                </c:pt>
                <c:pt idx="349">
                  <c:v>434.60257558771116</c:v>
                </c:pt>
                <c:pt idx="350">
                  <c:v>435.23703629053324</c:v>
                </c:pt>
                <c:pt idx="351">
                  <c:v>435.81165636535098</c:v>
                </c:pt>
                <c:pt idx="352">
                  <c:v>436.32626082418744</c:v>
                </c:pt>
                <c:pt idx="353">
                  <c:v>436.7806929556254</c:v>
                </c:pt>
                <c:pt idx="354">
                  <c:v>437.17481437249194</c:v>
                </c:pt>
                <c:pt idx="355">
                  <c:v>437.50850505396608</c:v>
                </c:pt>
                <c:pt idx="356">
                  <c:v>437.78166338210031</c:v>
                </c:pt>
                <c:pt idx="357">
                  <c:v>437.99420617273989</c:v>
                </c:pt>
                <c:pt idx="358">
                  <c:v>438.14606870083446</c:v>
                </c:pt>
                <c:pt idx="359">
                  <c:v>438.23720472013292</c:v>
                </c:pt>
                <c:pt idx="360">
                  <c:v>438.26758647725399</c:v>
                </c:pt>
              </c:numCache>
            </c:numRef>
          </c:xVal>
          <c:yVal>
            <c:numRef>
              <c:f>'TASK 2'!$J$3:$J$363</c:f>
              <c:numCache>
                <c:formatCode>General</c:formatCode>
                <c:ptCount val="361"/>
                <c:pt idx="0">
                  <c:v>1</c:v>
                </c:pt>
                <c:pt idx="1">
                  <c:v>1.0000903828184815</c:v>
                </c:pt>
                <c:pt idx="2">
                  <c:v>1.0003615903644061</c:v>
                </c:pt>
                <c:pt idx="3">
                  <c:v>1.0008137999840947</c:v>
                </c:pt>
                <c:pt idx="4">
                  <c:v>1.0014473075045209</c:v>
                </c:pt>
                <c:pt idx="5">
                  <c:v>1.002262527608486</c:v>
                </c:pt>
                <c:pt idx="6">
                  <c:v>1.0032599943609124</c:v>
                </c:pt>
                <c:pt idx="7">
                  <c:v>1.0044403618873026</c:v>
                </c:pt>
                <c:pt idx="8">
                  <c:v>1.0058044052057133</c:v>
                </c:pt>
                <c:pt idx="9">
                  <c:v>1.0073530212139177</c:v>
                </c:pt>
                <c:pt idx="10">
                  <c:v>1.0090872298337148</c:v>
                </c:pt>
                <c:pt idx="11">
                  <c:v>1.0110081753146931</c:v>
                </c:pt>
                <c:pt idx="12">
                  <c:v>1.0131171277000628</c:v>
                </c:pt>
                <c:pt idx="13">
                  <c:v>1.0154154844575018</c:v>
                </c:pt>
                <c:pt idx="14">
                  <c:v>1.0179047722783137</c:v>
                </c:pt>
                <c:pt idx="15">
                  <c:v>1.020586649048534</c:v>
                </c:pt>
                <c:pt idx="16">
                  <c:v>1.0234629059959846</c:v>
                </c:pt>
                <c:pt idx="17">
                  <c:v>1.0265354700176514</c:v>
                </c:pt>
                <c:pt idx="18">
                  <c:v>1.0298064061921317</c:v>
                </c:pt>
                <c:pt idx="19">
                  <c:v>1.0332779204823128</c:v>
                </c:pt>
                <c:pt idx="20">
                  <c:v>1.0369523626338326</c:v>
                </c:pt>
                <c:pt idx="21">
                  <c:v>1.040832229275324</c:v>
                </c:pt>
                <c:pt idx="22">
                  <c:v>1.0449201672268618</c:v>
                </c:pt>
                <c:pt idx="23">
                  <c:v>1.0492189770235227</c:v>
                </c:pt>
                <c:pt idx="24">
                  <c:v>1.0537316166614279</c:v>
                </c:pt>
                <c:pt idx="25">
                  <c:v>1.0584612055741511</c:v>
                </c:pt>
                <c:pt idx="26">
                  <c:v>1.0634110288479033</c:v>
                </c:pt>
                <c:pt idx="27">
                  <c:v>1.0685845416844511</c:v>
                </c:pt>
                <c:pt idx="28">
                  <c:v>1.0739853741213015</c:v>
                </c:pt>
                <c:pt idx="29">
                  <c:v>1.0796173360193069</c:v>
                </c:pt>
                <c:pt idx="30">
                  <c:v>1.0854844223284406</c:v>
                </c:pt>
                <c:pt idx="31">
                  <c:v>1.0915908186432173</c:v>
                </c:pt>
                <c:pt idx="32">
                  <c:v>1.0979409070598667</c:v>
                </c:pt>
                <c:pt idx="33">
                  <c:v>1.1045392723481673</c:v>
                </c:pt>
                <c:pt idx="34">
                  <c:v>1.1113907084515726</c:v>
                </c:pt>
                <c:pt idx="35">
                  <c:v>1.1185002253301113</c:v>
                </c:pt>
                <c:pt idx="36">
                  <c:v>1.1258730561613828</c:v>
                </c:pt>
                <c:pt idx="37">
                  <c:v>1.1335146649158852</c:v>
                </c:pt>
                <c:pt idx="38">
                  <c:v>1.1414307543238624</c:v>
                </c:pt>
                <c:pt idx="39">
                  <c:v>1.1496272742518698</c:v>
                </c:pt>
                <c:pt idx="40">
                  <c:v>1.1581104305083123</c:v>
                </c:pt>
                <c:pt idx="41">
                  <c:v>1.1668866940983356</c:v>
                </c:pt>
                <c:pt idx="42">
                  <c:v>1.1759628109496474</c:v>
                </c:pt>
                <c:pt idx="43">
                  <c:v>1.1853458121320679</c:v>
                </c:pt>
                <c:pt idx="44">
                  <c:v>1.1950430245949617</c:v>
                </c:pt>
                <c:pt idx="45">
                  <c:v>1.2050620824480813</c:v>
                </c:pt>
                <c:pt idx="46">
                  <c:v>1.2154109388128398</c:v>
                </c:pt>
                <c:pt idx="47">
                  <c:v>1.2260978782725784</c:v>
                </c:pt>
                <c:pt idx="48">
                  <c:v>1.2371315299520589</c:v>
                </c:pt>
                <c:pt idx="49">
                  <c:v>1.2485208812581523</c:v>
                </c:pt>
                <c:pt idx="50">
                  <c:v>1.2602752923155285</c:v>
                </c:pt>
                <c:pt idx="51">
                  <c:v>1.2724045111331275</c:v>
                </c:pt>
                <c:pt idx="52">
                  <c:v>1.2849186895392253</c:v>
                </c:pt>
                <c:pt idx="53">
                  <c:v>1.2978283999251323</c:v>
                </c:pt>
                <c:pt idx="54">
                  <c:v>1.3111446528398198</c:v>
                </c:pt>
                <c:pt idx="55">
                  <c:v>1.3248789154802649</c:v>
                </c:pt>
                <c:pt idx="56">
                  <c:v>1.3390431311248485</c:v>
                </c:pt>
                <c:pt idx="57">
                  <c:v>1.3536497395598848</c:v>
                </c:pt>
                <c:pt idx="58">
                  <c:v>1.3687116985522574</c:v>
                </c:pt>
                <c:pt idx="59">
                  <c:v>1.3842425064241743</c:v>
                </c:pt>
                <c:pt idx="60">
                  <c:v>1.4002562257892819</c:v>
                </c:pt>
                <c:pt idx="61">
                  <c:v>1.4167675085127982</c:v>
                </c:pt>
                <c:pt idx="62">
                  <c:v>1.4337916219619136</c:v>
                </c:pt>
                <c:pt idx="63">
                  <c:v>1.4513444766164991</c:v>
                </c:pt>
                <c:pt idx="64">
                  <c:v>1.469442655114211</c:v>
                </c:pt>
                <c:pt idx="65">
                  <c:v>1.4881034428082625</c:v>
                </c:pt>
                <c:pt idx="66">
                  <c:v>1.5073448599206301</c:v>
                </c:pt>
                <c:pt idx="67">
                  <c:v>1.5271856953781604</c:v>
                </c:pt>
                <c:pt idx="68">
                  <c:v>1.5476455424239799</c:v>
                </c:pt>
                <c:pt idx="69">
                  <c:v>1.5687448361018306</c:v>
                </c:pt>
                <c:pt idx="70">
                  <c:v>1.5905048927164471</c:v>
                </c:pt>
                <c:pt idx="71">
                  <c:v>1.6129479513788121</c:v>
                </c:pt>
                <c:pt idx="72">
                  <c:v>1.6360972177511994</c:v>
                </c:pt>
                <c:pt idx="73">
                  <c:v>1.6599769101132154</c:v>
                </c:pt>
                <c:pt idx="74">
                  <c:v>1.6846123078766928</c:v>
                </c:pt>
                <c:pt idx="75">
                  <c:v>1.7100298026841976</c:v>
                </c:pt>
                <c:pt idx="76">
                  <c:v>1.7362569522331266</c:v>
                </c:pt>
                <c:pt idx="77">
                  <c:v>1.7633225369749008</c:v>
                </c:pt>
                <c:pt idx="78">
                  <c:v>1.7912566198465463</c:v>
                </c:pt>
                <c:pt idx="79">
                  <c:v>1.8200906092000706</c:v>
                </c:pt>
                <c:pt idx="80">
                  <c:v>1.8498573251033423</c:v>
                </c:pt>
                <c:pt idx="81">
                  <c:v>1.8805910691948746</c:v>
                </c:pt>
                <c:pt idx="82">
                  <c:v>1.912327698283609</c:v>
                </c:pt>
                <c:pt idx="83">
                  <c:v>1.9451047018939318</c:v>
                </c:pt>
                <c:pt idx="84">
                  <c:v>1.978961283965182</c:v>
                </c:pt>
                <c:pt idx="85">
                  <c:v>2.013938448924232</c:v>
                </c:pt>
                <c:pt idx="86">
                  <c:v>2.0500790923588728</c:v>
                </c:pt>
                <c:pt idx="87">
                  <c:v>2.0874280965289449</c:v>
                </c:pt>
                <c:pt idx="88">
                  <c:v>2.1260324309611152</c:v>
                </c:pt>
                <c:pt idx="89">
                  <c:v>2.1659412583818547</c:v>
                </c:pt>
                <c:pt idx="90">
                  <c:v>2.2072060462513785</c:v>
                </c:pt>
                <c:pt idx="91">
                  <c:v>2.2498806841688417</c:v>
                </c:pt>
                <c:pt idx="92">
                  <c:v>2.2940216074258006</c:v>
                </c:pt>
                <c:pt idx="93">
                  <c:v>2.3396879269904534</c:v>
                </c:pt>
                <c:pt idx="94">
                  <c:v>2.3869415662093285</c:v>
                </c:pt>
                <c:pt idx="95">
                  <c:v>2.4358474045153895</c:v>
                </c:pt>
                <c:pt idx="96">
                  <c:v>2.4864734284316627</c:v>
                </c:pt>
                <c:pt idx="97">
                  <c:v>2.5388908901568228</c:v>
                </c:pt>
                <c:pt idx="98">
                  <c:v>2.5931744740133054</c:v>
                </c:pt>
                <c:pt idx="99">
                  <c:v>2.6494024710286497</c:v>
                </c:pt>
                <c:pt idx="100">
                  <c:v>2.707656961906014</c:v>
                </c:pt>
                <c:pt idx="101">
                  <c:v>2.7680240086196251</c:v>
                </c:pt>
                <c:pt idx="102">
                  <c:v>2.8305938548437135</c:v>
                </c:pt>
                <c:pt idx="103">
                  <c:v>2.8954611353884649</c:v>
                </c:pt>
                <c:pt idx="104">
                  <c:v>2.9627250947721162</c:v>
                </c:pt>
                <c:pt idx="105">
                  <c:v>3.0324898150027182</c:v>
                </c:pt>
                <c:pt idx="106">
                  <c:v>3.1048644525747222</c:v>
                </c:pt>
                <c:pt idx="107">
                  <c:v>3.1799634846019664</c:v>
                </c:pt>
                <c:pt idx="108">
                  <c:v>3.2579069639074785</c:v>
                </c:pt>
                <c:pt idx="109">
                  <c:v>3.3388207827689476</c:v>
                </c:pt>
                <c:pt idx="110">
                  <c:v>3.4228369448732385</c:v>
                </c:pt>
                <c:pt idx="111">
                  <c:v>3.5100938448607066</c:v>
                </c:pt>
                <c:pt idx="112">
                  <c:v>3.6007365546354109</c:v>
                </c:pt>
                <c:pt idx="113">
                  <c:v>3.6949171153764939</c:v>
                </c:pt>
                <c:pt idx="114">
                  <c:v>3.7927948339028634</c:v>
                </c:pt>
                <c:pt idx="115">
                  <c:v>3.8945365817125572</c:v>
                </c:pt>
                <c:pt idx="116">
                  <c:v>4.0003170946319155</c:v>
                </c:pt>
                <c:pt idx="117">
                  <c:v>4.1103192705612344</c:v>
                </c:pt>
                <c:pt idx="118">
                  <c:v>4.2247344622832532</c:v>
                </c:pt>
                <c:pt idx="119">
                  <c:v>4.343762761700118</c:v>
                </c:pt>
                <c:pt idx="120">
                  <c:v>4.4676132711719205</c:v>
                </c:pt>
                <c:pt idx="121">
                  <c:v>4.5965043568343829</c:v>
                </c:pt>
                <c:pt idx="122">
                  <c:v>4.7306638778623595</c:v>
                </c:pt>
                <c:pt idx="123">
                  <c:v>4.8703293846053848</c:v>
                </c:pt>
                <c:pt idx="124">
                  <c:v>5.0157482773376074</c:v>
                </c:pt>
                <c:pt idx="125">
                  <c:v>5.1671779160218749</c:v>
                </c:pt>
                <c:pt idx="126">
                  <c:v>5.3248856699703957</c:v>
                </c:pt>
                <c:pt idx="127">
                  <c:v>5.4891488945770721</c:v>
                </c:pt>
                <c:pt idx="128">
                  <c:v>5.6602548203836989</c:v>
                </c:pt>
                <c:pt idx="129">
                  <c:v>5.838500337609303</c:v>
                </c:pt>
                <c:pt idx="130">
                  <c:v>6.0241916569071288</c:v>
                </c:pt>
                <c:pt idx="131">
                  <c:v>6.217643824507773</c:v>
                </c:pt>
                <c:pt idx="132">
                  <c:v>6.4191800670558932</c:v>
                </c:pt>
                <c:pt idx="133">
                  <c:v>6.6291309383545558</c:v>
                </c:pt>
                <c:pt idx="134">
                  <c:v>6.8478332369070225</c:v>
                </c:pt>
                <c:pt idx="135">
                  <c:v>7.0756286596160436</c:v>
                </c:pt>
                <c:pt idx="136">
                  <c:v>7.3128621533052751</c:v>
                </c:pt>
                <c:pt idx="137">
                  <c:v>7.5598799219275801</c:v>
                </c:pt>
                <c:pt idx="138">
                  <c:v>7.8170270435082339</c:v>
                </c:pt>
                <c:pt idx="139">
                  <c:v>8.0846446471561855</c:v>
                </c:pt>
                <c:pt idx="140">
                  <c:v>8.3630665970215432</c:v>
                </c:pt>
                <c:pt idx="141">
                  <c:v>8.6526156270875543</c:v>
                </c:pt>
                <c:pt idx="142">
                  <c:v>8.9535988684196806</c:v>
                </c:pt>
                <c:pt idx="143">
                  <c:v>9.2663027092770456</c:v>
                </c:pt>
                <c:pt idx="144">
                  <c:v>9.5909869287157772</c:v>
                </c:pt>
                <c:pt idx="145">
                  <c:v>9.927878046454742</c:v>
                </c:pt>
                <c:pt idx="146">
                  <c:v>10.277161836387664</c:v>
                </c:pt>
                <c:pt idx="147">
                  <c:v>10.638974958854019</c:v>
                </c:pt>
                <c:pt idx="148">
                  <c:v>11.013395678347962</c:v>
                </c:pt>
                <c:pt idx="149">
                  <c:v>11.400433649539107</c:v>
                </c:pt>
                <c:pt idx="150">
                  <c:v>11.800018776141796</c:v>
                </c:pt>
                <c:pt idx="151">
                  <c:v>12.211989175142349</c:v>
                </c:pt>
                <c:pt idx="152">
                  <c:v>12.636078313982511</c:v>
                </c:pt>
                <c:pt idx="153">
                  <c:v>13.07190143117861</c:v>
                </c:pt>
                <c:pt idx="154">
                  <c:v>13.518941401995397</c:v>
                </c:pt>
                <c:pt idx="155">
                  <c:v>13.97653427031171</c:v>
                </c:pt>
                <c:pt idx="156">
                  <c:v>14.443854735341105</c:v>
                </c:pt>
                <c:pt idx="157">
                  <c:v>14.919901956381176</c:v>
                </c:pt>
                <c:pt idx="158">
                  <c:v>15.403486118392895</c:v>
                </c:pt>
                <c:pt idx="159">
                  <c:v>15.893216283080609</c:v>
                </c:pt>
                <c:pt idx="160">
                  <c:v>16.38749013020491</c:v>
                </c:pt>
                <c:pt idx="161">
                  <c:v>16.884486266808519</c:v>
                </c:pt>
                <c:pt idx="162">
                  <c:v>17.382159841288416</c:v>
                </c:pt>
                <c:pt idx="163">
                  <c:v>17.878242237077473</c:v>
                </c:pt>
                <c:pt idx="164">
                  <c:v>18.370245628537074</c:v>
                </c:pt>
                <c:pt idx="165">
                  <c:v>18.855473150602698</c:v>
                </c:pt>
                <c:pt idx="166">
                  <c:v>19.33103535526304</c:v>
                </c:pt>
                <c:pt idx="167">
                  <c:v>19.793873494965531</c:v>
                </c:pt>
                <c:pt idx="168">
                  <c:v>20.240789980917206</c:v>
                </c:pt>
                <c:pt idx="169">
                  <c:v>20.668486112129312</c:v>
                </c:pt>
                <c:pt idx="170">
                  <c:v>21.073606863029511</c:v>
                </c:pt>
                <c:pt idx="171">
                  <c:v>21.452792163499286</c:v>
                </c:pt>
                <c:pt idx="172">
                  <c:v>21.80273372163515</c:v>
                </c:pt>
                <c:pt idx="173">
                  <c:v>22.123381362113772</c:v>
                </c:pt>
                <c:pt idx="174">
                  <c:v>22.427695544215016</c:v>
                </c:pt>
                <c:pt idx="175">
                  <c:v>22.732602545863852</c:v>
                </c:pt>
                <c:pt idx="176">
                  <c:v>23.055654344679365</c:v>
                </c:pt>
                <c:pt idx="177">
                  <c:v>23.414689077149067</c:v>
                </c:pt>
                <c:pt idx="178">
                  <c:v>23.827440073230335</c:v>
                </c:pt>
                <c:pt idx="179">
                  <c:v>24.311105566634847</c:v>
                </c:pt>
                <c:pt idx="180">
                  <c:v>24.881894097481318</c:v>
                </c:pt>
                <c:pt idx="181">
                  <c:v>25.554562868151677</c:v>
                </c:pt>
                <c:pt idx="182">
                  <c:v>26.341967672046145</c:v>
                </c:pt>
                <c:pt idx="183">
                  <c:v>27.254643343417303</c:v>
                </c:pt>
                <c:pt idx="184">
                  <c:v>28.300432915498003</c:v>
                </c:pt>
                <c:pt idx="185">
                  <c:v>29.484181858478415</c:v>
                </c:pt>
                <c:pt idx="186">
                  <c:v>30.807511023413987</c:v>
                </c:pt>
                <c:pt idx="187">
                  <c:v>32.26867844314134</c:v>
                </c:pt>
                <c:pt idx="188">
                  <c:v>33.862536189151982</c:v>
                </c:pt>
                <c:pt idx="189">
                  <c:v>35.580584330449973</c:v>
                </c:pt>
                <c:pt idx="190">
                  <c:v>37.411119958150856</c:v>
                </c:pt>
                <c:pt idx="191">
                  <c:v>39.339475469146372</c:v>
                </c:pt>
                <c:pt idx="192">
                  <c:v>41.348337035475893</c:v>
                </c:pt>
                <c:pt idx="193">
                  <c:v>43.418131555076179</c:v>
                </c:pt>
                <c:pt idx="194">
                  <c:v>45.527468453804779</c:v>
                </c:pt>
                <c:pt idx="195">
                  <c:v>47.653621500008164</c:v>
                </c:pt>
                <c:pt idx="196">
                  <c:v>49.773035265962889</c:v>
                </c:pt>
                <c:pt idx="197">
                  <c:v>51.861840955482904</c:v>
                </c:pt>
                <c:pt idx="198">
                  <c:v>53.896366923507955</c:v>
                </c:pt>
                <c:pt idx="199">
                  <c:v>55.853630243057424</c:v>
                </c:pt>
                <c:pt idx="200">
                  <c:v>57.711797030878635</c:v>
                </c:pt>
                <c:pt idx="201">
                  <c:v>59.450600837302197</c:v>
                </c:pt>
                <c:pt idx="202">
                  <c:v>61.051710162290995</c:v>
                </c:pt>
                <c:pt idx="203">
                  <c:v>62.499038015510656</c:v>
                </c:pt>
                <c:pt idx="204">
                  <c:v>63.77898834231214</c:v>
                </c:pt>
                <c:pt idx="205">
                  <c:v>64.880636047942417</c:v>
                </c:pt>
                <c:pt idx="206">
                  <c:v>65.795839233512282</c:v>
                </c:pt>
                <c:pt idx="207">
                  <c:v>66.519284077031998</c:v>
                </c:pt>
                <c:pt idx="208">
                  <c:v>67.048464520043538</c:v>
                </c:pt>
                <c:pt idx="209">
                  <c:v>67.38360052361918</c:v>
                </c:pt>
                <c:pt idx="210">
                  <c:v>67.527500104602737</c:v>
                </c:pt>
                <c:pt idx="211">
                  <c:v>67.485371621695279</c:v>
                </c:pt>
                <c:pt idx="212">
                  <c:v>67.264593820284603</c:v>
                </c:pt>
                <c:pt idx="213">
                  <c:v>66.874451936969919</c:v>
                </c:pt>
                <c:pt idx="214">
                  <c:v>66.325848687089845</c:v>
                </c:pt>
                <c:pt idx="215">
                  <c:v>65.630999196409618</c:v>
                </c:pt>
                <c:pt idx="216">
                  <c:v>64.803118886186653</c:v>
                </c:pt>
                <c:pt idx="217">
                  <c:v>63.856112984717747</c:v>
                </c:pt>
                <c:pt idx="218">
                  <c:v>62.80427573540134</c:v>
                </c:pt>
                <c:pt idx="219">
                  <c:v>61.662006529930004</c:v>
                </c:pt>
                <c:pt idx="220">
                  <c:v>60.443549154531375</c:v>
                </c:pt>
                <c:pt idx="221">
                  <c:v>59.162759144870883</c:v>
                </c:pt>
                <c:pt idx="222">
                  <c:v>57.832902955170312</c:v>
                </c:pt>
                <c:pt idx="223">
                  <c:v>56.466491316356567</c:v>
                </c:pt>
                <c:pt idx="224">
                  <c:v>55.075147843720281</c:v>
                </c:pt>
                <c:pt idx="225">
                  <c:v>53.669512710564213</c:v>
                </c:pt>
                <c:pt idx="226">
                  <c:v>52.259180078435875</c:v>
                </c:pt>
                <c:pt idx="227">
                  <c:v>50.852667005947922</c:v>
                </c:pt>
                <c:pt idx="228">
                  <c:v>49.457410775621199</c:v>
                </c:pt>
                <c:pt idx="229">
                  <c:v>48.079790998862805</c:v>
                </c:pt>
                <c:pt idx="230">
                  <c:v>46.725172488585635</c:v>
                </c:pt>
                <c:pt idx="231">
                  <c:v>45.397964721356445</c:v>
                </c:pt>
                <c:pt idx="232">
                  <c:v>44.101693730678328</c:v>
                </c:pt>
                <c:pt idx="233">
                  <c:v>42.839082456321762</c:v>
                </c:pt>
                <c:pt idx="234">
                  <c:v>41.612135891896258</c:v>
                </c:pt>
                <c:pt idx="235">
                  <c:v>40.422227791034409</c:v>
                </c:pt>
                <c:pt idx="236">
                  <c:v>39.270186177502012</c:v>
                </c:pt>
                <c:pt idx="237">
                  <c:v>38.156375423257771</c:v>
                </c:pt>
                <c:pt idx="238">
                  <c:v>37.080773180972052</c:v>
                </c:pt>
                <c:pt idx="239">
                  <c:v>36.04304095819429</c:v>
                </c:pt>
                <c:pt idx="240">
                  <c:v>35.04258757898895</c:v>
                </c:pt>
                <c:pt idx="241">
                  <c:v>34.07862518093787</c:v>
                </c:pt>
                <c:pt idx="242">
                  <c:v>33.150217732125249</c:v>
                </c:pt>
                <c:pt idx="243">
                  <c:v>32.256322320537997</c:v>
                </c:pt>
                <c:pt idx="244">
                  <c:v>31.395823668200752</c:v>
                </c:pt>
                <c:pt idx="245">
                  <c:v>30.567562458901314</c:v>
                </c:pt>
                <c:pt idx="246">
                  <c:v>29.770358148732949</c:v>
                </c:pt>
                <c:pt idx="247">
                  <c:v>29.003026961668311</c:v>
                </c:pt>
                <c:pt idx="248">
                  <c:v>28.264395767478845</c:v>
                </c:pt>
                <c:pt idx="249">
                  <c:v>27.553312505960161</c:v>
                </c:pt>
                <c:pt idx="250">
                  <c:v>26.868653768391436</c:v>
                </c:pt>
                <c:pt idx="251">
                  <c:v>26.209330082175015</c:v>
                </c:pt>
                <c:pt idx="252">
                  <c:v>25.574289374086504</c:v>
                </c:pt>
                <c:pt idx="253">
                  <c:v>24.962519016565505</c:v>
                </c:pt>
                <c:pt idx="254">
                  <c:v>24.373046793680462</c:v>
                </c:pt>
                <c:pt idx="255">
                  <c:v>23.804941061289782</c:v>
                </c:pt>
                <c:pt idx="256">
                  <c:v>23.257310320922333</c:v>
                </c:pt>
                <c:pt idx="257">
                  <c:v>22.729302379616598</c:v>
                </c:pt>
                <c:pt idx="258">
                  <c:v>22.220103228353299</c:v>
                </c:pt>
                <c:pt idx="259">
                  <c:v>21.728931229338908</c:v>
                </c:pt>
                <c:pt idx="260">
                  <c:v>21.255051160931377</c:v>
                </c:pt>
                <c:pt idx="261">
                  <c:v>20.797754612154097</c:v>
                </c:pt>
                <c:pt idx="262">
                  <c:v>20.356365998289014</c:v>
                </c:pt>
                <c:pt idx="263">
                  <c:v>19.930240987513628</c:v>
                </c:pt>
                <c:pt idx="264">
                  <c:v>19.518764996880687</c:v>
                </c:pt>
                <c:pt idx="265">
                  <c:v>19.121351756003431</c:v>
                </c:pt>
                <c:pt idx="266">
                  <c:v>18.737441936595648</c:v>
                </c:pt>
                <c:pt idx="267">
                  <c:v>18.366501845857435</c:v>
                </c:pt>
                <c:pt idx="268">
                  <c:v>18.008022181581627</c:v>
                </c:pt>
                <c:pt idx="269">
                  <c:v>17.661516846778447</c:v>
                </c:pt>
                <c:pt idx="270">
                  <c:v>17.326521821569866</c:v>
                </c:pt>
                <c:pt idx="271">
                  <c:v>17.002594090084155</c:v>
                </c:pt>
                <c:pt idx="272">
                  <c:v>16.689310620082299</c:v>
                </c:pt>
                <c:pt idx="273">
                  <c:v>16.386267393065879</c:v>
                </c:pt>
                <c:pt idx="274">
                  <c:v>16.0930784826487</c:v>
                </c:pt>
                <c:pt idx="275">
                  <c:v>15.809375179017678</c:v>
                </c:pt>
                <c:pt idx="276">
                  <c:v>15.534805157361166</c:v>
                </c:pt>
                <c:pt idx="277">
                  <c:v>15.269031688202013</c:v>
                </c:pt>
                <c:pt idx="278">
                  <c:v>15.011732887637178</c:v>
                </c:pt>
                <c:pt idx="279">
                  <c:v>14.762601005553524</c:v>
                </c:pt>
                <c:pt idx="280">
                  <c:v>14.521341749959841</c:v>
                </c:pt>
                <c:pt idx="281">
                  <c:v>14.287673645647406</c:v>
                </c:pt>
                <c:pt idx="282">
                  <c:v>14.06132742546319</c:v>
                </c:pt>
                <c:pt idx="283">
                  <c:v>13.842045452553087</c:v>
                </c:pt>
                <c:pt idx="284">
                  <c:v>13.629581172003318</c:v>
                </c:pt>
                <c:pt idx="285">
                  <c:v>13.423698590379878</c:v>
                </c:pt>
                <c:pt idx="286">
                  <c:v>13.224171781734254</c:v>
                </c:pt>
                <c:pt idx="287">
                  <c:v>13.03078441871172</c:v>
                </c:pt>
                <c:pt idx="288">
                  <c:v>12.843329327463881</c:v>
                </c:pt>
                <c:pt idx="289">
                  <c:v>12.661608065130578</c:v>
                </c:pt>
                <c:pt idx="290">
                  <c:v>12.485430518717699</c:v>
                </c:pt>
                <c:pt idx="291">
                  <c:v>12.314614524256251</c:v>
                </c:pt>
                <c:pt idx="292">
                  <c:v>12.148985505184893</c:v>
                </c:pt>
                <c:pt idx="293">
                  <c:v>11.988376128952243</c:v>
                </c:pt>
                <c:pt idx="294">
                  <c:v>11.832625980887485</c:v>
                </c:pt>
                <c:pt idx="295">
                  <c:v>11.681581254437242</c:v>
                </c:pt>
                <c:pt idx="296">
                  <c:v>11.535094456914287</c:v>
                </c:pt>
                <c:pt idx="297">
                  <c:v>11.393024129948737</c:v>
                </c:pt>
                <c:pt idx="298">
                  <c:v>11.2552345838753</c:v>
                </c:pt>
                <c:pt idx="299">
                  <c:v>11.121595645331285</c:v>
                </c:pt>
                <c:pt idx="300">
                  <c:v>10.991982417378688</c:v>
                </c:pt>
                <c:pt idx="301">
                  <c:v>10.866275051500793</c:v>
                </c:pt>
                <c:pt idx="302">
                  <c:v>10.7443585308586</c:v>
                </c:pt>
                <c:pt idx="303">
                  <c:v>10.626122464225784</c:v>
                </c:pt>
                <c:pt idx="304">
                  <c:v>10.511460890052133</c:v>
                </c:pt>
                <c:pt idx="305">
                  <c:v>10.400272090135557</c:v>
                </c:pt>
                <c:pt idx="306">
                  <c:v>10.292458412410728</c:v>
                </c:pt>
                <c:pt idx="307">
                  <c:v>10.187926102389316</c:v>
                </c:pt>
                <c:pt idx="308">
                  <c:v>10.086585142812185</c:v>
                </c:pt>
                <c:pt idx="309">
                  <c:v>9.9883491010975831</c:v>
                </c:pt>
                <c:pt idx="310">
                  <c:v>9.8931349841923453</c:v>
                </c:pt>
                <c:pt idx="311">
                  <c:v>9.8008631004544302</c:v>
                </c:pt>
                <c:pt idx="312">
                  <c:v>9.7114569282152328</c:v>
                </c:pt>
                <c:pt idx="313">
                  <c:v>9.6248429906896451</c:v>
                </c:pt>
                <c:pt idx="314">
                  <c:v>9.5409507369195747</c:v>
                </c:pt>
                <c:pt idx="315">
                  <c:v>9.4597124284540772</c:v>
                </c:pt>
                <c:pt idx="316">
                  <c:v>9.3810630314852368</c:v>
                </c:pt>
                <c:pt idx="317">
                  <c:v>9.3049401141744195</c:v>
                </c:pt>
                <c:pt idx="318">
                  <c:v>9.231283748917928</c:v>
                </c:pt>
                <c:pt idx="319">
                  <c:v>9.1600364193147605</c:v>
                </c:pt>
                <c:pt idx="320">
                  <c:v>9.0911429316122199</c:v>
                </c:pt>
                <c:pt idx="321">
                  <c:v>9.0245503304173003</c:v>
                </c:pt>
                <c:pt idx="322">
                  <c:v>8.960207818473414</c:v>
                </c:pt>
                <c:pt idx="323">
                  <c:v>8.8980666803129065</c:v>
                </c:pt>
                <c:pt idx="324">
                  <c:v>8.8380802096063551</c:v>
                </c:pt>
                <c:pt idx="325">
                  <c:v>8.780203640039268</c:v>
                </c:pt>
                <c:pt idx="326">
                  <c:v>8.7243940795562178</c:v>
                </c:pt>
                <c:pt idx="327">
                  <c:v>8.6706104478212662</c:v>
                </c:pt>
                <c:pt idx="328">
                  <c:v>8.6188134167517845</c:v>
                </c:pt>
                <c:pt idx="329">
                  <c:v>8.5689653539907962</c:v>
                </c:pt>
                <c:pt idx="330">
                  <c:v>8.5210302691903426</c:v>
                </c:pt>
                <c:pt idx="331">
                  <c:v>8.4749737629856359</c:v>
                </c:pt>
                <c:pt idx="332">
                  <c:v>8.4307629785462908</c:v>
                </c:pt>
                <c:pt idx="333">
                  <c:v>8.3883665555976226</c:v>
                </c:pt>
                <c:pt idx="334">
                  <c:v>8.3477545868107228</c:v>
                </c:pt>
                <c:pt idx="335">
                  <c:v>8.3088985764662251</c:v>
                </c:pt>
                <c:pt idx="336">
                  <c:v>8.2717714013017094</c:v>
                </c:pt>
                <c:pt idx="337">
                  <c:v>8.2363472734583496</c:v>
                </c:pt>
                <c:pt idx="338">
                  <c:v>8.2026017054470959</c:v>
                </c:pt>
                <c:pt idx="339">
                  <c:v>8.1705114770595664</c:v>
                </c:pt>
                <c:pt idx="340">
                  <c:v>8.1400546041533151</c:v>
                </c:pt>
                <c:pt idx="341">
                  <c:v>8.1112103092454912</c:v>
                </c:pt>
                <c:pt idx="342">
                  <c:v>8.0839589938529528</c:v>
                </c:pt>
                <c:pt idx="343">
                  <c:v>8.0582822125210303</c:v>
                </c:pt>
                <c:pt idx="344">
                  <c:v>8.0341626484866762</c:v>
                </c:pt>
                <c:pt idx="345">
                  <c:v>8.0115840909255986</c:v>
                </c:pt>
                <c:pt idx="346">
                  <c:v>7.9905314137363046</c:v>
                </c:pt>
                <c:pt idx="347">
                  <c:v>7.9709905558174352</c:v>
                </c:pt>
                <c:pt idx="348">
                  <c:v>7.952948502797895</c:v>
                </c:pt>
                <c:pt idx="349">
                  <c:v>7.9363932701825162</c:v>
                </c:pt>
                <c:pt idx="350">
                  <c:v>7.9213138878789273</c:v>
                </c:pt>
                <c:pt idx="351">
                  <c:v>7.9077003860741923</c:v>
                </c:pt>
                <c:pt idx="352">
                  <c:v>7.8955437824326999</c:v>
                </c:pt>
                <c:pt idx="353">
                  <c:v>7.884836070589416</c:v>
                </c:pt>
                <c:pt idx="354">
                  <c:v>7.875570209915371</c:v>
                </c:pt>
                <c:pt idx="355">
                  <c:v>7.8677401165348462</c:v>
                </c:pt>
                <c:pt idx="356">
                  <c:v>7.8613406555761722</c:v>
                </c:pt>
                <c:pt idx="357">
                  <c:v>7.8563676346407521</c:v>
                </c:pt>
                <c:pt idx="358">
                  <c:v>7.8528177984771714</c:v>
                </c:pt>
                <c:pt idx="359">
                  <c:v>7.8506888248498026</c:v>
                </c:pt>
                <c:pt idx="360">
                  <c:v>7.8499793215936959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F4-4354-95DC-418411F77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446680"/>
        <c:axId val="697440120"/>
      </c:scatterChart>
      <c:valAx>
        <c:axId val="697446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440120"/>
        <c:crosses val="autoZero"/>
        <c:crossBetween val="midCat"/>
      </c:valAx>
      <c:valAx>
        <c:axId val="697440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446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Burn Profile for a Ford Sigma engine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Mass Fraction Burned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2'!$F$175:$F$261</c:f>
              <c:numCache>
                <c:formatCode>General</c:formatCode>
                <c:ptCount val="87"/>
                <c:pt idx="0">
                  <c:v>-8</c:v>
                </c:pt>
                <c:pt idx="1">
                  <c:v>-7</c:v>
                </c:pt>
                <c:pt idx="2">
                  <c:v>-6</c:v>
                </c:pt>
                <c:pt idx="3">
                  <c:v>-5</c:v>
                </c:pt>
                <c:pt idx="4">
                  <c:v>-4</c:v>
                </c:pt>
                <c:pt idx="5">
                  <c:v>-3</c:v>
                </c:pt>
                <c:pt idx="6">
                  <c:v>-2</c:v>
                </c:pt>
                <c:pt idx="7">
                  <c:v>-1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7</c:v>
                </c:pt>
                <c:pt idx="16">
                  <c:v>8</c:v>
                </c:pt>
                <c:pt idx="17">
                  <c:v>9</c:v>
                </c:pt>
                <c:pt idx="18">
                  <c:v>10</c:v>
                </c:pt>
                <c:pt idx="19">
                  <c:v>11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15</c:v>
                </c:pt>
                <c:pt idx="24">
                  <c:v>16</c:v>
                </c:pt>
                <c:pt idx="25">
                  <c:v>17</c:v>
                </c:pt>
                <c:pt idx="26">
                  <c:v>18</c:v>
                </c:pt>
                <c:pt idx="27">
                  <c:v>19</c:v>
                </c:pt>
                <c:pt idx="28">
                  <c:v>20</c:v>
                </c:pt>
                <c:pt idx="29">
                  <c:v>21</c:v>
                </c:pt>
                <c:pt idx="30">
                  <c:v>22</c:v>
                </c:pt>
                <c:pt idx="31">
                  <c:v>23</c:v>
                </c:pt>
                <c:pt idx="32">
                  <c:v>24</c:v>
                </c:pt>
                <c:pt idx="33">
                  <c:v>25</c:v>
                </c:pt>
                <c:pt idx="34">
                  <c:v>26</c:v>
                </c:pt>
                <c:pt idx="35">
                  <c:v>27</c:v>
                </c:pt>
                <c:pt idx="36">
                  <c:v>28</c:v>
                </c:pt>
                <c:pt idx="37">
                  <c:v>29</c:v>
                </c:pt>
                <c:pt idx="38">
                  <c:v>30</c:v>
                </c:pt>
                <c:pt idx="39">
                  <c:v>31</c:v>
                </c:pt>
                <c:pt idx="40">
                  <c:v>32</c:v>
                </c:pt>
                <c:pt idx="41">
                  <c:v>33</c:v>
                </c:pt>
                <c:pt idx="42">
                  <c:v>34</c:v>
                </c:pt>
                <c:pt idx="43">
                  <c:v>35</c:v>
                </c:pt>
                <c:pt idx="44">
                  <c:v>36</c:v>
                </c:pt>
                <c:pt idx="45">
                  <c:v>37</c:v>
                </c:pt>
                <c:pt idx="46">
                  <c:v>38</c:v>
                </c:pt>
                <c:pt idx="47">
                  <c:v>39</c:v>
                </c:pt>
                <c:pt idx="48">
                  <c:v>40</c:v>
                </c:pt>
                <c:pt idx="49">
                  <c:v>41</c:v>
                </c:pt>
                <c:pt idx="50">
                  <c:v>42</c:v>
                </c:pt>
                <c:pt idx="51">
                  <c:v>43</c:v>
                </c:pt>
                <c:pt idx="52">
                  <c:v>44</c:v>
                </c:pt>
                <c:pt idx="53">
                  <c:v>45</c:v>
                </c:pt>
                <c:pt idx="54">
                  <c:v>46</c:v>
                </c:pt>
                <c:pt idx="55">
                  <c:v>47</c:v>
                </c:pt>
                <c:pt idx="56">
                  <c:v>48</c:v>
                </c:pt>
                <c:pt idx="57">
                  <c:v>49</c:v>
                </c:pt>
                <c:pt idx="58">
                  <c:v>50</c:v>
                </c:pt>
                <c:pt idx="59">
                  <c:v>51</c:v>
                </c:pt>
                <c:pt idx="60">
                  <c:v>52</c:v>
                </c:pt>
                <c:pt idx="61">
                  <c:v>53</c:v>
                </c:pt>
                <c:pt idx="62">
                  <c:v>54</c:v>
                </c:pt>
                <c:pt idx="63">
                  <c:v>55</c:v>
                </c:pt>
                <c:pt idx="64">
                  <c:v>56</c:v>
                </c:pt>
                <c:pt idx="65">
                  <c:v>57</c:v>
                </c:pt>
                <c:pt idx="66">
                  <c:v>58</c:v>
                </c:pt>
                <c:pt idx="67">
                  <c:v>59</c:v>
                </c:pt>
                <c:pt idx="68">
                  <c:v>60</c:v>
                </c:pt>
                <c:pt idx="69">
                  <c:v>61</c:v>
                </c:pt>
                <c:pt idx="70">
                  <c:v>62</c:v>
                </c:pt>
                <c:pt idx="71">
                  <c:v>63</c:v>
                </c:pt>
                <c:pt idx="72">
                  <c:v>64</c:v>
                </c:pt>
                <c:pt idx="73">
                  <c:v>65</c:v>
                </c:pt>
                <c:pt idx="74">
                  <c:v>66</c:v>
                </c:pt>
                <c:pt idx="75">
                  <c:v>67</c:v>
                </c:pt>
                <c:pt idx="76">
                  <c:v>68</c:v>
                </c:pt>
                <c:pt idx="77">
                  <c:v>69</c:v>
                </c:pt>
                <c:pt idx="78">
                  <c:v>70</c:v>
                </c:pt>
                <c:pt idx="79">
                  <c:v>71</c:v>
                </c:pt>
                <c:pt idx="80">
                  <c:v>72</c:v>
                </c:pt>
                <c:pt idx="81">
                  <c:v>73</c:v>
                </c:pt>
                <c:pt idx="82">
                  <c:v>74</c:v>
                </c:pt>
                <c:pt idx="83">
                  <c:v>75</c:v>
                </c:pt>
                <c:pt idx="84">
                  <c:v>76</c:v>
                </c:pt>
                <c:pt idx="85">
                  <c:v>77</c:v>
                </c:pt>
                <c:pt idx="86">
                  <c:v>78</c:v>
                </c:pt>
              </c:numCache>
            </c:numRef>
          </c:cat>
          <c:val>
            <c:numRef>
              <c:f>'TASK 2'!$L$175:$L$261</c:f>
              <c:numCache>
                <c:formatCode>General</c:formatCode>
                <c:ptCount val="87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51-41E8-87A5-9C71ECC295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792808"/>
        <c:axId val="779790512"/>
      </c:lineChart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2'!$F$175:$F$261</c:f>
              <c:numCache>
                <c:formatCode>General</c:formatCode>
                <c:ptCount val="87"/>
                <c:pt idx="0">
                  <c:v>-8</c:v>
                </c:pt>
                <c:pt idx="1">
                  <c:v>-7</c:v>
                </c:pt>
                <c:pt idx="2">
                  <c:v>-6</c:v>
                </c:pt>
                <c:pt idx="3">
                  <c:v>-5</c:v>
                </c:pt>
                <c:pt idx="4">
                  <c:v>-4</c:v>
                </c:pt>
                <c:pt idx="5">
                  <c:v>-3</c:v>
                </c:pt>
                <c:pt idx="6">
                  <c:v>-2</c:v>
                </c:pt>
                <c:pt idx="7">
                  <c:v>-1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7</c:v>
                </c:pt>
                <c:pt idx="16">
                  <c:v>8</c:v>
                </c:pt>
                <c:pt idx="17">
                  <c:v>9</c:v>
                </c:pt>
                <c:pt idx="18">
                  <c:v>10</c:v>
                </c:pt>
                <c:pt idx="19">
                  <c:v>11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15</c:v>
                </c:pt>
                <c:pt idx="24">
                  <c:v>16</c:v>
                </c:pt>
                <c:pt idx="25">
                  <c:v>17</c:v>
                </c:pt>
                <c:pt idx="26">
                  <c:v>18</c:v>
                </c:pt>
                <c:pt idx="27">
                  <c:v>19</c:v>
                </c:pt>
                <c:pt idx="28">
                  <c:v>20</c:v>
                </c:pt>
                <c:pt idx="29">
                  <c:v>21</c:v>
                </c:pt>
                <c:pt idx="30">
                  <c:v>22</c:v>
                </c:pt>
                <c:pt idx="31">
                  <c:v>23</c:v>
                </c:pt>
                <c:pt idx="32">
                  <c:v>24</c:v>
                </c:pt>
                <c:pt idx="33">
                  <c:v>25</c:v>
                </c:pt>
                <c:pt idx="34">
                  <c:v>26</c:v>
                </c:pt>
                <c:pt idx="35">
                  <c:v>27</c:v>
                </c:pt>
                <c:pt idx="36">
                  <c:v>28</c:v>
                </c:pt>
                <c:pt idx="37">
                  <c:v>29</c:v>
                </c:pt>
                <c:pt idx="38">
                  <c:v>30</c:v>
                </c:pt>
                <c:pt idx="39">
                  <c:v>31</c:v>
                </c:pt>
                <c:pt idx="40">
                  <c:v>32</c:v>
                </c:pt>
                <c:pt idx="41">
                  <c:v>33</c:v>
                </c:pt>
                <c:pt idx="42">
                  <c:v>34</c:v>
                </c:pt>
                <c:pt idx="43">
                  <c:v>35</c:v>
                </c:pt>
                <c:pt idx="44">
                  <c:v>36</c:v>
                </c:pt>
                <c:pt idx="45">
                  <c:v>37</c:v>
                </c:pt>
                <c:pt idx="46">
                  <c:v>38</c:v>
                </c:pt>
                <c:pt idx="47">
                  <c:v>39</c:v>
                </c:pt>
                <c:pt idx="48">
                  <c:v>40</c:v>
                </c:pt>
                <c:pt idx="49">
                  <c:v>41</c:v>
                </c:pt>
                <c:pt idx="50">
                  <c:v>42</c:v>
                </c:pt>
                <c:pt idx="51">
                  <c:v>43</c:v>
                </c:pt>
                <c:pt idx="52">
                  <c:v>44</c:v>
                </c:pt>
                <c:pt idx="53">
                  <c:v>45</c:v>
                </c:pt>
                <c:pt idx="54">
                  <c:v>46</c:v>
                </c:pt>
                <c:pt idx="55">
                  <c:v>47</c:v>
                </c:pt>
                <c:pt idx="56">
                  <c:v>48</c:v>
                </c:pt>
                <c:pt idx="57">
                  <c:v>49</c:v>
                </c:pt>
                <c:pt idx="58">
                  <c:v>50</c:v>
                </c:pt>
                <c:pt idx="59">
                  <c:v>51</c:v>
                </c:pt>
                <c:pt idx="60">
                  <c:v>52</c:v>
                </c:pt>
                <c:pt idx="61">
                  <c:v>53</c:v>
                </c:pt>
                <c:pt idx="62">
                  <c:v>54</c:v>
                </c:pt>
                <c:pt idx="63">
                  <c:v>55</c:v>
                </c:pt>
                <c:pt idx="64">
                  <c:v>56</c:v>
                </c:pt>
                <c:pt idx="65">
                  <c:v>57</c:v>
                </c:pt>
                <c:pt idx="66">
                  <c:v>58</c:v>
                </c:pt>
                <c:pt idx="67">
                  <c:v>59</c:v>
                </c:pt>
                <c:pt idx="68">
                  <c:v>60</c:v>
                </c:pt>
                <c:pt idx="69">
                  <c:v>61</c:v>
                </c:pt>
                <c:pt idx="70">
                  <c:v>62</c:v>
                </c:pt>
                <c:pt idx="71">
                  <c:v>63</c:v>
                </c:pt>
                <c:pt idx="72">
                  <c:v>64</c:v>
                </c:pt>
                <c:pt idx="73">
                  <c:v>65</c:v>
                </c:pt>
                <c:pt idx="74">
                  <c:v>66</c:v>
                </c:pt>
                <c:pt idx="75">
                  <c:v>67</c:v>
                </c:pt>
                <c:pt idx="76">
                  <c:v>68</c:v>
                </c:pt>
                <c:pt idx="77">
                  <c:v>69</c:v>
                </c:pt>
                <c:pt idx="78">
                  <c:v>70</c:v>
                </c:pt>
                <c:pt idx="79">
                  <c:v>71</c:v>
                </c:pt>
                <c:pt idx="80">
                  <c:v>72</c:v>
                </c:pt>
                <c:pt idx="81">
                  <c:v>73</c:v>
                </c:pt>
                <c:pt idx="82">
                  <c:v>74</c:v>
                </c:pt>
                <c:pt idx="83">
                  <c:v>75</c:v>
                </c:pt>
                <c:pt idx="84">
                  <c:v>76</c:v>
                </c:pt>
                <c:pt idx="85">
                  <c:v>77</c:v>
                </c:pt>
                <c:pt idx="86">
                  <c:v>78</c:v>
                </c:pt>
              </c:numCache>
            </c:numRef>
          </c:cat>
          <c:val>
            <c:numRef>
              <c:f>'TASK 2'!$M$175:$M$261</c:f>
              <c:numCache>
                <c:formatCode>General</c:formatCode>
                <c:ptCount val="87"/>
                <c:pt idx="0">
                  <c:v>0</c:v>
                </c:pt>
                <c:pt idx="1">
                  <c:v>2.3147880231833007E-5</c:v>
                </c:pt>
                <c:pt idx="2">
                  <c:v>1.620201592353876E-4</c:v>
                </c:pt>
                <c:pt idx="3">
                  <c:v>4.3963668871649375E-4</c:v>
                </c:pt>
                <c:pt idx="4">
                  <c:v>8.5557990132989481E-4</c:v>
                </c:pt>
                <c:pt idx="5">
                  <c:v>1.4089516990168915E-3</c:v>
                </c:pt>
                <c:pt idx="6">
                  <c:v>2.0981844787871795E-3</c:v>
                </c:pt>
                <c:pt idx="7">
                  <c:v>2.9208569343844859E-3</c:v>
                </c:pt>
                <c:pt idx="8">
                  <c:v>3.8735175582971237E-3</c:v>
                </c:pt>
                <c:pt idx="9">
                  <c:v>4.9515194233816784E-3</c:v>
                </c:pt>
                <c:pt idx="10">
                  <c:v>6.148870406680329E-3</c:v>
                </c:pt>
                <c:pt idx="11">
                  <c:v>7.4581035014972263E-3</c:v>
                </c:pt>
                <c:pt idx="12">
                  <c:v>8.8701722161182994E-3</c:v>
                </c:pt>
                <c:pt idx="13">
                  <c:v>1.0374376245740113E-2</c:v>
                </c:pt>
                <c:pt idx="14">
                  <c:v>1.195832259535945E-2</c:v>
                </c:pt>
                <c:pt idx="15">
                  <c:v>1.360792709501879E-2</c:v>
                </c:pt>
                <c:pt idx="16">
                  <c:v>1.5307460758924529E-2</c:v>
                </c:pt>
                <c:pt idx="17">
                  <c:v>1.7039644677878107E-2</c:v>
                </c:pt>
                <c:pt idx="18">
                  <c:v>1.8785796091367768E-2</c:v>
                </c:pt>
                <c:pt idx="19">
                  <c:v>2.0526026965239974E-2</c:v>
                </c:pt>
                <c:pt idx="20">
                  <c:v>2.2239494821502448E-2</c:v>
                </c:pt>
                <c:pt idx="21">
                  <c:v>2.390470376340581E-2</c:v>
                </c:pt>
                <c:pt idx="22">
                  <c:v>2.5499851663881801E-2</c:v>
                </c:pt>
                <c:pt idx="23">
                  <c:v>2.7003217408524849E-2</c:v>
                </c:pt>
                <c:pt idx="24">
                  <c:v>2.8393579991788709E-2</c:v>
                </c:pt>
                <c:pt idx="25">
                  <c:v>2.9650659256894585E-2</c:v>
                </c:pt>
                <c:pt idx="26">
                  <c:v>3.0755566256058242E-2</c:v>
                </c:pt>
                <c:pt idx="27">
                  <c:v>3.1691249702670454E-2</c:v>
                </c:pt>
                <c:pt idx="28">
                  <c:v>3.2442923903922338E-2</c:v>
                </c:pt>
                <c:pt idx="29">
                  <c:v>3.29984630048894E-2</c:v>
                </c:pt>
                <c:pt idx="30">
                  <c:v>3.334874643026553E-2</c:v>
                </c:pt>
                <c:pt idx="31">
                  <c:v>3.3487941139978217E-2</c:v>
                </c:pt>
                <c:pt idx="32">
                  <c:v>3.3413707750257982E-2</c:v>
                </c:pt>
                <c:pt idx="33">
                  <c:v>3.3127319705018921E-2</c:v>
                </c:pt>
                <c:pt idx="34">
                  <c:v>3.2633687464710959E-2</c:v>
                </c:pt>
                <c:pt idx="35">
                  <c:v>3.1941283019244815E-2</c:v>
                </c:pt>
                <c:pt idx="36">
                  <c:v>3.1061963794840275E-2</c:v>
                </c:pt>
                <c:pt idx="37">
                  <c:v>3.0010699042043565E-2</c:v>
                </c:pt>
                <c:pt idx="38">
                  <c:v>2.8805205865340855E-2</c:v>
                </c:pt>
                <c:pt idx="39">
                  <c:v>2.7465505968164217E-2</c:v>
                </c:pt>
                <c:pt idx="40">
                  <c:v>2.6013417720559096E-2</c:v>
                </c:pt>
                <c:pt idx="41">
                  <c:v>2.4472001100993901E-2</c:v>
                </c:pt>
                <c:pt idx="42">
                  <c:v>2.2864975234725193E-2</c:v>
                </c:pt>
                <c:pt idx="43">
                  <c:v>2.1216129504706971E-2</c:v>
                </c:pt>
                <c:pt idx="44">
                  <c:v>1.9548749454775249E-2</c:v>
                </c:pt>
                <c:pt idx="45">
                  <c:v>1.7885077907003222E-2</c:v>
                </c:pt>
                <c:pt idx="46">
                  <c:v>1.6245829908787091E-2</c:v>
                </c:pt>
                <c:pt idx="47">
                  <c:v>1.4649777408292097E-2</c:v>
                </c:pt>
                <c:pt idx="48">
                  <c:v>1.3113416086247942E-2</c:v>
                </c:pt>
                <c:pt idx="49">
                  <c:v>1.1650722753607234E-2</c:v>
                </c:pt>
                <c:pt idx="50">
                  <c:v>1.0273007398599265E-2</c:v>
                </c:pt>
                <c:pt idx="51">
                  <c:v>8.988859590704612E-3</c:v>
                </c:pt>
                <c:pt idx="52">
                  <c:v>7.8041847790178975E-3</c:v>
                </c:pt>
                <c:pt idx="53">
                  <c:v>6.7223222940008265E-3</c:v>
                </c:pt>
                <c:pt idx="54">
                  <c:v>5.7442337734516791E-3</c:v>
                </c:pt>
                <c:pt idx="55">
                  <c:v>4.8687484336689124E-3</c:v>
                </c:pt>
                <c:pt idx="56">
                  <c:v>4.0928501837218523E-3</c:v>
                </c:pt>
                <c:pt idx="57">
                  <c:v>3.4119910592662617E-3</c:v>
                </c:pt>
                <c:pt idx="58">
                  <c:v>2.8204157952508302E-3</c:v>
                </c:pt>
                <c:pt idx="59">
                  <c:v>2.3114834712756327E-3</c:v>
                </c:pt>
                <c:pt idx="60">
                  <c:v>1.8779739116492333E-3</c:v>
                </c:pt>
                <c:pt idx="61">
                  <c:v>1.5123687355854676E-3</c:v>
                </c:pt>
                <c:pt idx="62">
                  <c:v>1.2070994471290453E-3</c:v>
                </c:pt>
                <c:pt idx="63">
                  <c:v>9.5475754464635632E-4</c:v>
                </c:pt>
                <c:pt idx="64">
                  <c:v>7.4826414536810493E-4</c:v>
                </c:pt>
                <c:pt idx="65">
                  <c:v>5.8099891625551514E-4</c:v>
                </c:pt>
                <c:pt idx="66">
                  <c:v>4.4689006681131183E-4</c:v>
                </c:pt>
                <c:pt idx="67">
                  <c:v>3.4046871888882002E-4</c:v>
                </c:pt>
                <c:pt idx="68">
                  <c:v>2.568920883766479E-4</c:v>
                </c:pt>
                <c:pt idx="69">
                  <c:v>1.9194059510529993E-4</c:v>
                </c:pt>
                <c:pt idx="70">
                  <c:v>1.4199429234107441E-4</c:v>
                </c:pt>
                <c:pt idx="71">
                  <c:v>1.039939308907778E-4</c:v>
                </c:pt>
                <c:pt idx="72">
                  <c:v>7.5391615444453386E-5</c:v>
                </c:pt>
                <c:pt idx="73">
                  <c:v>5.4095449549262931E-5</c:v>
                </c:pt>
                <c:pt idx="74">
                  <c:v>3.8411877454236354E-5</c:v>
                </c:pt>
                <c:pt idx="75">
                  <c:v>2.698868649964048E-5</c:v>
                </c:pt>
                <c:pt idx="76">
                  <c:v>1.8760892609992474E-5</c:v>
                </c:pt>
                <c:pt idx="77">
                  <c:v>1.2901040407853337E-5</c:v>
                </c:pt>
                <c:pt idx="78">
                  <c:v>8.7748410481092165E-6</c:v>
                </c:pt>
                <c:pt idx="79">
                  <c:v>5.9025640819498904E-6</c:v>
                </c:pt>
                <c:pt idx="80">
                  <c:v>3.9262016008345668E-6</c:v>
                </c:pt>
                <c:pt idx="81">
                  <c:v>2.5821310524198893E-6</c:v>
                </c:pt>
                <c:pt idx="82">
                  <c:v>1.6788078966989417E-6</c:v>
                </c:pt>
                <c:pt idx="83">
                  <c:v>1.078906676443836E-6</c:v>
                </c:pt>
                <c:pt idx="84">
                  <c:v>6.852829270709293E-7</c:v>
                </c:pt>
                <c:pt idx="85">
                  <c:v>4.3013223138821388E-7</c:v>
                </c:pt>
                <c:pt idx="86">
                  <c:v>2.6676133935144009E-7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51-41E8-87A5-9C71ECC295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1041328"/>
        <c:axId val="771041000"/>
      </c:lineChart>
      <c:catAx>
        <c:axId val="779792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9790512"/>
        <c:crosses val="autoZero"/>
        <c:auto val="1"/>
        <c:lblAlgn val="ctr"/>
        <c:lblOffset val="100"/>
        <c:noMultiLvlLbl val="0"/>
      </c:catAx>
      <c:valAx>
        <c:axId val="77979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</a:t>
                </a:r>
                <a:r>
                  <a:rPr lang="en-GB" baseline="0"/>
                  <a:t> Fraction Burned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9792808"/>
        <c:crosses val="autoZero"/>
        <c:crossBetween val="between"/>
      </c:valAx>
      <c:valAx>
        <c:axId val="7710410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Burn</a:t>
                </a:r>
                <a:r>
                  <a:rPr lang="en-GB" baseline="0"/>
                  <a:t> Rate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1041328"/>
        <c:crosses val="max"/>
        <c:crossBetween val="between"/>
      </c:valAx>
      <c:catAx>
        <c:axId val="7710413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710410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Work</a:t>
            </a:r>
            <a:r>
              <a:rPr lang="en-GB" baseline="0"/>
              <a:t> Done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2'!$F$3:$F$363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2'!$K$3:$K$362</c:f>
              <c:numCache>
                <c:formatCode>General</c:formatCode>
                <c:ptCount val="360"/>
                <c:pt idx="0">
                  <c:v>-3.038175712101682E-3</c:v>
                </c:pt>
                <c:pt idx="1">
                  <c:v>-9.114425642878482E-3</c:v>
                </c:pt>
                <c:pt idx="2">
                  <c:v>-1.5191744012144013E-2</c:v>
                </c:pt>
                <c:pt idx="3">
                  <c:v>-2.1271575795920226E-2</c:v>
                </c:pt>
                <c:pt idx="4">
                  <c:v>-2.735536722324873E-2</c:v>
                </c:pt>
                <c:pt idx="5">
                  <c:v>-3.3444566585365924E-2</c:v>
                </c:pt>
                <c:pt idx="6">
                  <c:v>-3.9540625046304741E-2</c:v>
                </c:pt>
                <c:pt idx="7">
                  <c:v>-4.5644997455474165E-2</c:v>
                </c:pt>
                <c:pt idx="8">
                  <c:v>-5.1759143163621478E-2</c:v>
                </c:pt>
                <c:pt idx="9">
                  <c:v>-5.7884526841783503E-2</c:v>
                </c:pt>
                <c:pt idx="10">
                  <c:v>-6.4022619304909531E-2</c:v>
                </c:pt>
                <c:pt idx="11">
                  <c:v>-7.0174898340351177E-2</c:v>
                </c:pt>
                <c:pt idx="12">
                  <c:v>-7.6342849541793073E-2</c:v>
                </c:pt>
                <c:pt idx="13">
                  <c:v>-8.2527967149719481E-2</c:v>
                </c:pt>
                <c:pt idx="14">
                  <c:v>-8.8731754898687593E-2</c:v>
                </c:pt>
                <c:pt idx="15">
                  <c:v>-9.4955726872390747E-2</c:v>
                </c:pt>
                <c:pt idx="16">
                  <c:v>-0.10120140836715133</c:v>
                </c:pt>
                <c:pt idx="17">
                  <c:v>-0.10747033676425154</c:v>
                </c:pt>
                <c:pt idx="18">
                  <c:v>-0.11376406241225552</c:v>
                </c:pt>
                <c:pt idx="19">
                  <c:v>-0.12008414951963936</c:v>
                </c:pt>
                <c:pt idx="20">
                  <c:v>-0.12643217705877624</c:v>
                </c:pt>
                <c:pt idx="21">
                  <c:v>-0.13280973968129214</c:v>
                </c:pt>
                <c:pt idx="22">
                  <c:v>-0.13921844864669922</c:v>
                </c:pt>
                <c:pt idx="23">
                  <c:v>-0.14565993276353445</c:v>
                </c:pt>
                <c:pt idx="24">
                  <c:v>-0.15213583934495054</c:v>
                </c:pt>
                <c:pt idx="25">
                  <c:v>-0.1586478351787044</c:v>
                </c:pt>
                <c:pt idx="26">
                  <c:v>-0.16519760751259405</c:v>
                </c:pt>
                <c:pt idx="27">
                  <c:v>-0.17178686505571522</c:v>
                </c:pt>
                <c:pt idx="28">
                  <c:v>-0.17841733899691323</c:v>
                </c:pt>
                <c:pt idx="29">
                  <c:v>-0.18509078403987719</c:v>
                </c:pt>
                <c:pt idx="30">
                  <c:v>-0.19180897945717348</c:v>
                </c:pt>
                <c:pt idx="31">
                  <c:v>-0.19857373016222452</c:v>
                </c:pt>
                <c:pt idx="32">
                  <c:v>-0.20538686780132595</c:v>
                </c:pt>
                <c:pt idx="33">
                  <c:v>-0.21225025186523896</c:v>
                </c:pt>
                <c:pt idx="34">
                  <c:v>-0.21916577082170347</c:v>
                </c:pt>
                <c:pt idx="35">
                  <c:v>-0.22613534326912665</c:v>
                </c:pt>
                <c:pt idx="36">
                  <c:v>-0.23316091911219466</c:v>
                </c:pt>
                <c:pt idx="37">
                  <c:v>-0.24024448075976754</c:v>
                </c:pt>
                <c:pt idx="38">
                  <c:v>-0.24738804434589409</c:v>
                </c:pt>
                <c:pt idx="39">
                  <c:v>-0.25459366097417757</c:v>
                </c:pt>
                <c:pt idx="40">
                  <c:v>-0.26186341798584079</c:v>
                </c:pt>
                <c:pt idx="41">
                  <c:v>-0.2691994402525425</c:v>
                </c:pt>
                <c:pt idx="42">
                  <c:v>-0.27660389149335313</c:v>
                </c:pt>
                <c:pt idx="43">
                  <c:v>-0.28407897561697504</c:v>
                </c:pt>
                <c:pt idx="44">
                  <c:v>-0.29162693808892992</c:v>
                </c:pt>
                <c:pt idx="45">
                  <c:v>-0.29925006732431403</c:v>
                </c:pt>
                <c:pt idx="46">
                  <c:v>-0.30695069610550857</c:v>
                </c:pt>
                <c:pt idx="47">
                  <c:v>-0.3147312030256128</c:v>
                </c:pt>
                <c:pt idx="48">
                  <c:v>-0.32259401395679538</c:v>
                </c:pt>
                <c:pt idx="49">
                  <c:v>-0.33054160354359385</c:v>
                </c:pt>
                <c:pt idx="50">
                  <c:v>-0.33857649672069051</c:v>
                </c:pt>
                <c:pt idx="51">
                  <c:v>-0.34670127025441189</c:v>
                </c:pt>
                <c:pt idx="52">
                  <c:v>-0.35491855430776859</c:v>
                </c:pt>
                <c:pt idx="53">
                  <c:v>-0.36323103402698753</c:v>
                </c:pt>
                <c:pt idx="54">
                  <c:v>-0.37164145114964708</c:v>
                </c:pt>
                <c:pt idx="55">
                  <c:v>-0.38015260563219339</c:v>
                </c:pt>
                <c:pt idx="56">
                  <c:v>-0.3887673572949592</c:v>
                </c:pt>
                <c:pt idx="57">
                  <c:v>-0.39748862748366426</c:v>
                </c:pt>
                <c:pt idx="58">
                  <c:v>-0.40631940074402439</c:v>
                </c:pt>
                <c:pt idx="59">
                  <c:v>-0.41526272650716539</c:v>
                </c:pt>
                <c:pt idx="60">
                  <c:v>-0.42432172078296221</c:v>
                </c:pt>
                <c:pt idx="61">
                  <c:v>-0.43349956785723098</c:v>
                </c:pt>
                <c:pt idx="62">
                  <c:v>-0.442799521988825</c:v>
                </c:pt>
                <c:pt idx="63">
                  <c:v>-0.45222490910217894</c:v>
                </c:pt>
                <c:pt idx="64">
                  <c:v>-0.46177912846973929</c:v>
                </c:pt>
                <c:pt idx="65">
                  <c:v>-0.47146565437791621</c:v>
                </c:pt>
                <c:pt idx="66">
                  <c:v>-0.4812880377708178</c:v>
                </c:pt>
                <c:pt idx="67">
                  <c:v>-0.49124990786264405</c:v>
                </c:pt>
                <c:pt idx="68">
                  <c:v>-0.50135497371141557</c:v>
                </c:pt>
                <c:pt idx="69">
                  <c:v>-0.51160702574353079</c:v>
                </c:pt>
                <c:pt idx="70">
                  <c:v>-0.52200993721863975</c:v>
                </c:pt>
                <c:pt idx="71">
                  <c:v>-0.53256766562276381</c:v>
                </c:pt>
                <c:pt idx="72">
                  <c:v>-0.54328425397561086</c:v>
                </c:pt>
                <c:pt idx="73">
                  <c:v>-0.55416383203776742</c:v>
                </c:pt>
                <c:pt idx="74">
                  <c:v>-0.5652106173999939</c:v>
                </c:pt>
                <c:pt idx="75">
                  <c:v>-0.57642891643653638</c:v>
                </c:pt>
                <c:pt idx="76">
                  <c:v>-0.58782312510095758</c:v>
                </c:pt>
                <c:pt idx="77">
                  <c:v>-0.59939772954151804</c:v>
                </c:pt>
                <c:pt idx="78">
                  <c:v>-0.61115730651042854</c:v>
                </c:pt>
                <c:pt idx="79">
                  <c:v>-0.62310652353723961</c:v>
                </c:pt>
                <c:pt idx="80">
                  <c:v>-0.63525013883628823</c:v>
                </c:pt>
                <c:pt idx="81">
                  <c:v>-0.64759300091040906</c:v>
                </c:pt>
                <c:pt idx="82">
                  <c:v>-0.6601400478141185</c:v>
                </c:pt>
                <c:pt idx="83">
                  <c:v>-0.67289630603071404</c:v>
                </c:pt>
                <c:pt idx="84">
                  <c:v>-0.68586688891687098</c:v>
                </c:pt>
                <c:pt idx="85">
                  <c:v>-0.69905699465990823</c:v>
                </c:pt>
                <c:pt idx="86">
                  <c:v>-0.71247190368960978</c:v>
                </c:pt>
                <c:pt idx="87">
                  <c:v>-0.7261169754793263</c:v>
                </c:pt>
                <c:pt idx="88">
                  <c:v>-0.73999764466353957</c:v>
                </c:pt>
                <c:pt idx="89">
                  <c:v>-0.75411941639269653</c:v>
                </c:pt>
                <c:pt idx="90">
                  <c:v>-0.76848786083654386</c:v>
                </c:pt>
                <c:pt idx="91">
                  <c:v>-0.78310860673929017</c:v>
                </c:pt>
                <c:pt idx="92">
                  <c:v>-0.79798733391802212</c:v>
                </c:pt>
                <c:pt idx="93">
                  <c:v>-0.81312976458630637</c:v>
                </c:pt>
                <c:pt idx="94">
                  <c:v>-0.82854165337144114</c:v>
                </c:pt>
                <c:pt idx="95">
                  <c:v>-0.84422877588130618</c:v>
                </c:pt>
                <c:pt idx="96">
                  <c:v>-0.86019691566033241</c:v>
                </c:pt>
                <c:pt idx="97">
                  <c:v>-0.87645184935968068</c:v>
                </c:pt>
                <c:pt idx="98">
                  <c:v>-0.89299932992799891</c:v>
                </c:pt>
                <c:pt idx="99">
                  <c:v>-0.90984506760796779</c:v>
                </c:pt>
                <c:pt idx="100">
                  <c:v>-0.92699470850593013</c:v>
                </c:pt>
                <c:pt idx="101">
                  <c:v>-0.94445381047452004</c:v>
                </c:pt>
                <c:pt idx="102">
                  <c:v>-0.96222781602435126</c:v>
                </c:pt>
                <c:pt idx="103">
                  <c:v>-0.98032202195359697</c:v>
                </c:pt>
                <c:pt idx="104">
                  <c:v>-0.99874154535074888</c:v>
                </c:pt>
                <c:pt idx="105">
                  <c:v>-1.0174912855954641</c:v>
                </c:pt>
                <c:pt idx="106">
                  <c:v>-1.0365758819437179</c:v>
                </c:pt>
                <c:pt idx="107">
                  <c:v>-1.0559996662455056</c:v>
                </c:pt>
                <c:pt idx="108">
                  <c:v>-1.0757666103000314</c:v>
                </c:pt>
                <c:pt idx="109">
                  <c:v>-1.0958802673055288</c:v>
                </c:pt>
                <c:pt idx="110">
                  <c:v>-1.1163437068147786</c:v>
                </c:pt>
                <c:pt idx="111">
                  <c:v>-1.1371594425489269</c:v>
                </c:pt>
                <c:pt idx="112">
                  <c:v>-1.1583293523694134</c:v>
                </c:pt>
                <c:pt idx="113">
                  <c:v>-1.1798545896416053</c:v>
                </c:pt>
                <c:pt idx="114">
                  <c:v>-1.2017354851645206</c:v>
                </c:pt>
                <c:pt idx="115">
                  <c:v>-1.2239714387658016</c:v>
                </c:pt>
                <c:pt idx="116">
                  <c:v>-1.246560799595388</c:v>
                </c:pt>
                <c:pt idx="117">
                  <c:v>-1.2695007340695872</c:v>
                </c:pt>
                <c:pt idx="118">
                  <c:v>-1.2927870803464081</c:v>
                </c:pt>
                <c:pt idx="119">
                  <c:v>-1.3164141881289702</c:v>
                </c:pt>
                <c:pt idx="120">
                  <c:v>-1.3403747425161823</c:v>
                </c:pt>
                <c:pt idx="121">
                  <c:v>-1.3646595705429987</c:v>
                </c:pt>
                <c:pt idx="122">
                  <c:v>-1.3892574289754365</c:v>
                </c:pt>
                <c:pt idx="123">
                  <c:v>-1.4141547718565266</c:v>
                </c:pt>
                <c:pt idx="124">
                  <c:v>-1.4393354962408194</c:v>
                </c:pt>
                <c:pt idx="125">
                  <c:v>-1.4647806645036721</c:v>
                </c:pt>
                <c:pt idx="126">
                  <c:v>-1.4904682015832948</c:v>
                </c:pt>
                <c:pt idx="127">
                  <c:v>-1.516372565506573</c:v>
                </c:pt>
                <c:pt idx="128">
                  <c:v>-1.5424643895717078</c:v>
                </c:pt>
                <c:pt idx="129">
                  <c:v>-1.5687100946248689</c:v>
                </c:pt>
                <c:pt idx="130">
                  <c:v>-1.5950714699786595</c:v>
                </c:pt>
                <c:pt idx="131">
                  <c:v>-1.6215052216946166</c:v>
                </c:pt>
                <c:pt idx="132">
                  <c:v>-1.6479624872024545</c:v>
                </c:pt>
                <c:pt idx="133">
                  <c:v>-1.6743883155670756</c:v>
                </c:pt>
                <c:pt idx="134">
                  <c:v>-1.7007211131724063</c:v>
                </c:pt>
                <c:pt idx="135">
                  <c:v>-1.7268920551758644</c:v>
                </c:pt>
                <c:pt idx="136">
                  <c:v>-1.7528244638312198</c:v>
                </c:pt>
                <c:pt idx="137">
                  <c:v>-1.7784331557111908</c:v>
                </c:pt>
                <c:pt idx="138">
                  <c:v>-1.8036237610073913</c:v>
                </c:pt>
                <c:pt idx="139">
                  <c:v>-1.8282920194786259</c:v>
                </c:pt>
                <c:pt idx="140">
                  <c:v>-1.8523230592972453</c:v>
                </c:pt>
                <c:pt idx="141">
                  <c:v>-1.8755906670344502</c:v>
                </c:pt>
                <c:pt idx="142">
                  <c:v>-1.8979565593714811</c:v>
                </c:pt>
                <c:pt idx="143">
                  <c:v>-1.9192696698388687</c:v>
                </c:pt>
                <c:pt idx="144">
                  <c:v>-1.9393654670149145</c:v>
                </c:pt>
                <c:pt idx="145">
                  <c:v>-1.9580653241478352</c:v>
                </c:pt>
                <c:pt idx="146">
                  <c:v>-1.9751759641159272</c:v>
                </c:pt>
                <c:pt idx="147">
                  <c:v>-1.9904890079791862</c:v>
                </c:pt>
                <c:pt idx="148">
                  <c:v>-2.0037806600381538</c:v>
                </c:pt>
                <c:pt idx="149">
                  <c:v>-2.0148115672380538</c:v>
                </c:pt>
                <c:pt idx="150">
                  <c:v>-2.0233268957590718</c:v>
                </c:pt>
                <c:pt idx="151">
                  <c:v>-2.0290566725664494</c:v>
                </c:pt>
                <c:pt idx="152">
                  <c:v>-2.0317164442498656</c:v>
                </c:pt>
                <c:pt idx="153">
                  <c:v>-2.0310083093483842</c:v>
                </c:pt>
                <c:pt idx="154">
                  <c:v>-2.0266223830988963</c:v>
                </c:pt>
                <c:pt idx="155">
                  <c:v>-2.0182387546370246</c:v>
                </c:pt>
                <c:pt idx="156">
                  <c:v>-2.0055299955506123</c:v>
                </c:pt>
                <c:pt idx="157">
                  <c:v>-1.9881642746417598</c:v>
                </c:pt>
                <c:pt idx="158">
                  <c:v>-1.9658091261128854</c:v>
                </c:pt>
                <c:pt idx="159">
                  <c:v>-1.93813590641429</c:v>
                </c:pt>
                <c:pt idx="160">
                  <c:v>-1.9048249580506027</c:v>
                </c:pt>
                <c:pt idx="161">
                  <c:v>-1.8655714762079341</c:v>
                </c:pt>
                <c:pt idx="162">
                  <c:v>-1.8200920458376371</c:v>
                </c:pt>
                <c:pt idx="163">
                  <c:v>-1.7681317829015597</c:v>
                </c:pt>
                <c:pt idx="164">
                  <c:v>-1.7094719743527027</c:v>
                </c:pt>
                <c:pt idx="165">
                  <c:v>-1.6439380681889018</c:v>
                </c:pt>
                <c:pt idx="166">
                  <c:v>-1.5714078193624657</c:v>
                </c:pt>
                <c:pt idx="167">
                  <c:v>-1.4918193519266743</c:v>
                </c:pt>
                <c:pt idx="168">
                  <c:v>-1.4051788557018137</c:v>
                </c:pt>
                <c:pt idx="169">
                  <c:v>-1.3115676007541905</c:v>
                </c:pt>
                <c:pt idx="170">
                  <c:v>-1.2111479291621465</c:v>
                </c:pt>
                <c:pt idx="171">
                  <c:v>-1.1041678750822821</c:v>
                </c:pt>
                <c:pt idx="172">
                  <c:v>-0.99096407476778847</c:v>
                </c:pt>
                <c:pt idx="173">
                  <c:v>-0.8720866465806919</c:v>
                </c:pt>
                <c:pt idx="174">
                  <c:v>-0.74852613702287651</c:v>
                </c:pt>
                <c:pt idx="175">
                  <c:v>-0.6210720185301134</c:v>
                </c:pt>
                <c:pt idx="176">
                  <c:v>-0.49011984222886101</c:v>
                </c:pt>
                <c:pt idx="177">
                  <c:v>-0.3556456871604019</c:v>
                </c:pt>
                <c:pt idx="178">
                  <c:v>-0.21719309545310705</c:v>
                </c:pt>
                <c:pt idx="179">
                  <c:v>-7.3874778958637324E-2</c:v>
                </c:pt>
                <c:pt idx="180">
                  <c:v>7.5609248682066074E-2</c:v>
                </c:pt>
                <c:pt idx="181">
                  <c:v>0.23293625312777588</c:v>
                </c:pt>
                <c:pt idx="182">
                  <c:v>0.40010811858376488</c:v>
                </c:pt>
                <c:pt idx="183">
                  <c:v>0.57938244977906028</c:v>
                </c:pt>
                <c:pt idx="184">
                  <c:v>0.77318938562546746</c:v>
                </c:pt>
                <c:pt idx="185">
                  <c:v>0.98403693354484922</c:v>
                </c:pt>
                <c:pt idx="186">
                  <c:v>1.214408346452688</c:v>
                </c:pt>
                <c:pt idx="187">
                  <c:v>1.4666555802429273</c:v>
                </c:pt>
                <c:pt idx="188">
                  <c:v>1.7428931555347684</c:v>
                </c:pt>
                <c:pt idx="189">
                  <c:v>2.0448967901078405</c:v>
                </c:pt>
                <c:pt idx="190">
                  <c:v>2.3740109739456927</c:v>
                </c:pt>
                <c:pt idx="191">
                  <c:v>2.7310692505461049</c:v>
                </c:pt>
                <c:pt idx="192">
                  <c:v>3.1163303824892297</c:v>
                </c:pt>
                <c:pt idx="193">
                  <c:v>3.5294328614002235</c:v>
                </c:pt>
                <c:pt idx="194">
                  <c:v>3.9693694208403709</c:v>
                </c:pt>
                <c:pt idx="195">
                  <c:v>4.434482373176774</c:v>
                </c:pt>
                <c:pt idx="196">
                  <c:v>4.9224797616130331</c:v>
                </c:pt>
                <c:pt idx="197">
                  <c:v>5.4304715333105769</c:v>
                </c:pt>
                <c:pt idx="198">
                  <c:v>5.9550242284474635</c:v>
                </c:pt>
                <c:pt idx="199">
                  <c:v>6.4922320647875447</c:v>
                </c:pt>
                <c:pt idx="200">
                  <c:v>7.037801792725543</c:v>
                </c:pt>
                <c:pt idx="201">
                  <c:v>7.5871483104927391</c:v>
                </c:pt>
                <c:pt idx="202">
                  <c:v>8.1354977670303121</c:v>
                </c:pt>
                <c:pt idx="203">
                  <c:v>8.6779947410073781</c:v>
                </c:pt>
                <c:pt idx="204">
                  <c:v>9.2098100655339774</c:v>
                </c:pt>
                <c:pt idx="205">
                  <c:v>9.7262459636851055</c:v>
                </c:pt>
                <c:pt idx="206">
                  <c:v>10.222835362350581</c:v>
                </c:pt>
                <c:pt idx="207">
                  <c:v>10.695432551212123</c:v>
                </c:pt>
                <c:pt idx="208">
                  <c:v>11.140292737619736</c:v>
                </c:pt>
                <c:pt idx="209">
                  <c:v>11.554138502574652</c:v>
                </c:pt>
                <c:pt idx="210">
                  <c:v>11.934211671230846</c:v>
                </c:pt>
                <c:pt idx="211">
                  <c:v>12.278309654931503</c:v>
                </c:pt>
                <c:pt idx="212">
                  <c:v>12.584805880573587</c:v>
                </c:pt>
                <c:pt idx="213">
                  <c:v>12.852654476224236</c:v>
                </c:pt>
                <c:pt idx="214">
                  <c:v>13.081379908292057</c:v>
                </c:pt>
                <c:pt idx="215">
                  <c:v>13.271052744959107</c:v>
                </c:pt>
                <c:pt idx="216">
                  <c:v>13.422253134974918</c:v>
                </c:pt>
                <c:pt idx="217">
                  <c:v>13.536023924724104</c:v>
                </c:pt>
                <c:pt idx="218">
                  <c:v>13.61381557854159</c:v>
                </c:pt>
                <c:pt idx="219">
                  <c:v>13.657425210341467</c:v>
                </c:pt>
                <c:pt idx="220">
                  <c:v>13.66893207694239</c:v>
                </c:pt>
                <c:pt idx="221">
                  <c:v>13.650631827999515</c:v>
                </c:pt>
                <c:pt idx="222">
                  <c:v>13.604971662073426</c:v>
                </c:pt>
                <c:pt idx="223">
                  <c:v>13.53448831539751</c:v>
                </c:pt>
                <c:pt idx="224">
                  <c:v>13.441750524838556</c:v>
                </c:pt>
                <c:pt idx="225">
                  <c:v>13.329307277605174</c:v>
                </c:pt>
                <c:pt idx="226">
                  <c:v>13.199642806598114</c:v>
                </c:pt>
                <c:pt idx="227">
                  <c:v>13.05513893123049</c:v>
                </c:pt>
                <c:pt idx="228">
                  <c:v>12.898044997055477</c:v>
                </c:pt>
                <c:pt idx="229">
                  <c:v>12.730455349456209</c:v>
                </c:pt>
                <c:pt idx="230">
                  <c:v>12.554293999740695</c:v>
                </c:pt>
                <c:pt idx="231">
                  <c:v>12.371305915336535</c:v>
                </c:pt>
                <c:pt idx="232">
                  <c:v>12.183054194729836</c:v>
                </c:pt>
                <c:pt idx="233">
                  <c:v>11.990922273925058</c:v>
                </c:pt>
                <c:pt idx="234">
                  <c:v>11.796120252440494</c:v>
                </c:pt>
                <c:pt idx="235">
                  <c:v>11.599694418407076</c:v>
                </c:pt>
                <c:pt idx="236">
                  <c:v>11.402539087016658</c:v>
                </c:pt>
                <c:pt idx="237">
                  <c:v>11.205409935717048</c:v>
                </c:pt>
                <c:pt idx="238">
                  <c:v>11.008938113875248</c:v>
                </c:pt>
                <c:pt idx="239">
                  <c:v>10.813644514751642</c:v>
                </c:pt>
                <c:pt idx="240">
                  <c:v>10.619953714893468</c:v>
                </c:pt>
                <c:pt idx="241">
                  <c:v>10.428207202891047</c:v>
                </c:pt>
                <c:pt idx="242">
                  <c:v>10.238675629631405</c:v>
                </c:pt>
                <c:pt idx="243">
                  <c:v>10.051569911258804</c:v>
                </c:pt>
                <c:pt idx="244">
                  <c:v>9.8670511009829038</c:v>
                </c:pt>
                <c:pt idx="245">
                  <c:v>9.6852390151682393</c:v>
                </c:pt>
                <c:pt idx="246">
                  <c:v>9.5062196526370251</c:v>
                </c:pt>
                <c:pt idx="247">
                  <c:v>9.3300514846089673</c:v>
                </c:pt>
                <c:pt idx="248">
                  <c:v>9.1567707176797626</c:v>
                </c:pt>
                <c:pt idx="249">
                  <c:v>8.986395645869333</c:v>
                </c:pt>
                <c:pt idx="250">
                  <c:v>8.8189302120688708</c:v>
                </c:pt>
                <c:pt idx="251">
                  <c:v>8.6543668966284137</c:v>
                </c:pt>
                <c:pt idx="252">
                  <c:v>8.4926890432145008</c:v>
                </c:pt>
                <c:pt idx="253">
                  <c:v>8.3338727214567481</c:v>
                </c:pt>
                <c:pt idx="254">
                  <c:v>8.1778882136024933</c:v>
                </c:pt>
                <c:pt idx="255">
                  <c:v>8.0247011997462252</c:v>
                </c:pt>
                <c:pt idx="256">
                  <c:v>7.8742737038844623</c:v>
                </c:pt>
                <c:pt idx="257">
                  <c:v>7.7265648517784715</c:v>
                </c:pt>
                <c:pt idx="258">
                  <c:v>7.5815314815931867</c:v>
                </c:pt>
                <c:pt idx="259">
                  <c:v>7.4391270956670015</c:v>
                </c:pt>
                <c:pt idx="260">
                  <c:v>7.2993075502869873</c:v>
                </c:pt>
                <c:pt idx="261">
                  <c:v>7.1620252006866174</c:v>
                </c:pt>
                <c:pt idx="262">
                  <c:v>7.0272317312308363</c:v>
                </c:pt>
                <c:pt idx="263">
                  <c:v>6.8948783565484772</c:v>
                </c:pt>
                <c:pt idx="264">
                  <c:v>6.7649159998632253</c:v>
                </c:pt>
                <c:pt idx="265">
                  <c:v>6.6372954507536592</c:v>
                </c:pt>
                <c:pt idx="266">
                  <c:v>6.5119675043379281</c:v>
                </c:pt>
                <c:pt idx="267">
                  <c:v>6.3888830837223303</c:v>
                </c:pt>
                <c:pt idx="268">
                  <c:v>6.267993347370914</c:v>
                </c:pt>
                <c:pt idx="269">
                  <c:v>6.1492497828920687</c:v>
                </c:pt>
                <c:pt idx="270">
                  <c:v>6.0326042886127116</c:v>
                </c:pt>
                <c:pt idx="271">
                  <c:v>5.9180092441697161</c:v>
                </c:pt>
                <c:pt idx="272">
                  <c:v>5.8054175712399783</c:v>
                </c:pt>
                <c:pt idx="273">
                  <c:v>5.6947827854150539</c:v>
                </c:pt>
                <c:pt idx="274">
                  <c:v>5.5860590401438239</c:v>
                </c:pt>
                <c:pt idx="275">
                  <c:v>5.4792011635651736</c:v>
                </c:pt>
                <c:pt idx="276">
                  <c:v>5.3741646889840498</c:v>
                </c:pt>
                <c:pt idx="277">
                  <c:v>5.2709058796627275</c:v>
                </c:pt>
                <c:pt idx="278">
                  <c:v>5.1693817485437918</c:v>
                </c:pt>
                <c:pt idx="279">
                  <c:v>5.0695500734569929</c:v>
                </c:pt>
                <c:pt idx="280">
                  <c:v>4.9713694083012694</c:v>
                </c:pt>
                <c:pt idx="281">
                  <c:v>4.874799090664049</c:v>
                </c:pt>
                <c:pt idx="282">
                  <c:v>4.7797992462694214</c:v>
                </c:pt>
                <c:pt idx="283">
                  <c:v>4.6863307906379204</c:v>
                </c:pt>
                <c:pt idx="284">
                  <c:v>4.5943554282677015</c:v>
                </c:pt>
                <c:pt idx="285">
                  <c:v>4.5038356496534595</c:v>
                </c:pt>
                <c:pt idx="286">
                  <c:v>4.4147347263955306</c:v>
                </c:pt>
                <c:pt idx="287">
                  <c:v>4.3270167046475443</c:v>
                </c:pt>
                <c:pt idx="288">
                  <c:v>4.2406463971170085</c:v>
                </c:pt>
                <c:pt idx="289">
                  <c:v>4.1555893738103489</c:v>
                </c:pt>
                <c:pt idx="290">
                  <c:v>4.0718119517010063</c:v>
                </c:pt>
                <c:pt idx="291">
                  <c:v>3.9892811834709723</c:v>
                </c:pt>
                <c:pt idx="292">
                  <c:v>3.9079648454727298</c:v>
                </c:pt>
                <c:pt idx="293">
                  <c:v>3.8278314250302028</c:v>
                </c:pt>
                <c:pt idx="294">
                  <c:v>3.7488501071944942</c:v>
                </c:pt>
                <c:pt idx="295">
                  <c:v>3.6709907610536905</c:v>
                </c:pt>
                <c:pt idx="296">
                  <c:v>3.594223925683151</c:v>
                </c:pt>
                <c:pt idx="297">
                  <c:v>3.5185207958220706</c:v>
                </c:pt>
                <c:pt idx="298">
                  <c:v>3.4438532073363315</c:v>
                </c:pt>
                <c:pt idx="299">
                  <c:v>3.3701936225416436</c:v>
                </c:pt>
                <c:pt idx="300">
                  <c:v>3.297515115433665</c:v>
                </c:pt>
                <c:pt idx="301">
                  <c:v>3.2257913568764409</c:v>
                </c:pt>
                <c:pt idx="302">
                  <c:v>3.1549965997939364</c:v>
                </c:pt>
                <c:pt idx="303">
                  <c:v>3.0851056644003552</c:v>
                </c:pt>
                <c:pt idx="304">
                  <c:v>3.0160939235006912</c:v>
                </c:pt>
                <c:pt idx="305">
                  <c:v>2.9479372878938568</c:v>
                </c:pt>
                <c:pt idx="306">
                  <c:v>2.8806121919010095</c:v>
                </c:pt>
                <c:pt idx="307">
                  <c:v>2.8140955790370357</c:v>
                </c:pt>
                <c:pt idx="308">
                  <c:v>2.7483648878515958</c:v>
                </c:pt>
                <c:pt idx="309">
                  <c:v>2.6833980379472431</c:v>
                </c:pt>
                <c:pt idx="310">
                  <c:v>2.6191734161889588</c:v>
                </c:pt>
                <c:pt idx="311">
                  <c:v>2.55566986312212</c:v>
                </c:pt>
                <c:pt idx="312">
                  <c:v>2.4928666595972211</c:v>
                </c:pt>
                <c:pt idx="313">
                  <c:v>2.4307435136169615</c:v>
                </c:pt>
                <c:pt idx="314">
                  <c:v>2.3692805474062841</c:v>
                </c:pt>
                <c:pt idx="315">
                  <c:v>2.3084582847106043</c:v>
                </c:pt>
                <c:pt idx="316">
                  <c:v>2.2482576383251081</c:v>
                </c:pt>
                <c:pt idx="317">
                  <c:v>2.1886598978540786</c:v>
                </c:pt>
                <c:pt idx="318">
                  <c:v>2.1296467177058052</c:v>
                </c:pt>
                <c:pt idx="319">
                  <c:v>2.071200105316148</c:v>
                </c:pt>
                <c:pt idx="320">
                  <c:v>2.0133024096047865</c:v>
                </c:pt>
                <c:pt idx="321">
                  <c:v>1.9559363096585829</c:v>
                </c:pt>
                <c:pt idx="322">
                  <c:v>1.89908480364345</c:v>
                </c:pt>
                <c:pt idx="323">
                  <c:v>1.8427311979353087</c:v>
                </c:pt>
                <c:pt idx="324">
                  <c:v>1.7868590964740716</c:v>
                </c:pt>
                <c:pt idx="325">
                  <c:v>1.7314523903315342</c:v>
                </c:pt>
                <c:pt idx="326">
                  <c:v>1.6764952474896757</c:v>
                </c:pt>
                <c:pt idx="327">
                  <c:v>1.6219721028268055</c:v>
                </c:pt>
                <c:pt idx="328">
                  <c:v>1.5678676483042293</c:v>
                </c:pt>
                <c:pt idx="329">
                  <c:v>1.5141668233498964</c:v>
                </c:pt>
                <c:pt idx="330">
                  <c:v>1.4608548054324333</c:v>
                </c:pt>
                <c:pt idx="331">
                  <c:v>1.4079170008229285</c:v>
                </c:pt>
                <c:pt idx="332">
                  <c:v>1.3553390355331634</c:v>
                </c:pt>
                <c:pt idx="333">
                  <c:v>1.303106746433401</c:v>
                </c:pt>
                <c:pt idx="334">
                  <c:v>1.251206172532549</c:v>
                </c:pt>
                <c:pt idx="335">
                  <c:v>1.1996235464280587</c:v>
                </c:pt>
                <c:pt idx="336">
                  <c:v>1.1483452859068159</c:v>
                </c:pt>
                <c:pt idx="337">
                  <c:v>1.0973579857009246</c:v>
                </c:pt>
                <c:pt idx="338">
                  <c:v>1.0466484093870081</c:v>
                </c:pt>
                <c:pt idx="339">
                  <c:v>0.99620348142563186</c:v>
                </c:pt>
                <c:pt idx="340">
                  <c:v>0.94601027933211101</c:v>
                </c:pt>
                <c:pt idx="341">
                  <c:v>0.89605602597870582</c:v>
                </c:pt>
                <c:pt idx="342">
                  <c:v>0.84632808201243925</c:v>
                </c:pt>
                <c:pt idx="343">
                  <c:v>0.79681393839425774</c:v>
                </c:pt>
                <c:pt idx="344">
                  <c:v>0.74750120904411821</c:v>
                </c:pt>
                <c:pt idx="345">
                  <c:v>0.69837762359155842</c:v>
                </c:pt>
                <c:pt idx="346">
                  <c:v>0.64943102022316157</c:v>
                </c:pt>
                <c:pt idx="347">
                  <c:v>0.60064933862413294</c:v>
                </c:pt>
                <c:pt idx="348">
                  <c:v>0.55202061300461125</c:v>
                </c:pt>
                <c:pt idx="349">
                  <c:v>0.5035329652072511</c:v>
                </c:pt>
                <c:pt idx="350">
                  <c:v>0.45517459789079279</c:v>
                </c:pt>
                <c:pt idx="351">
                  <c:v>0.40693378778165845</c:v>
                </c:pt>
                <c:pt idx="352">
                  <c:v>0.3587988789912458</c:v>
                </c:pt>
                <c:pt idx="353">
                  <c:v>0.31075827639011633</c:v>
                </c:pt>
                <c:pt idx="354">
                  <c:v>0.26280043903440131</c:v>
                </c:pt>
                <c:pt idx="355">
                  <c:v>0.21491387364274769</c:v>
                </c:pt>
                <c:pt idx="356">
                  <c:v>0.16708712811043905</c:v>
                </c:pt>
                <c:pt idx="357">
                  <c:v>0.11930878506368763</c:v>
                </c:pt>
                <c:pt idx="358">
                  <c:v>7.1567455442958394E-2</c:v>
                </c:pt>
                <c:pt idx="359">
                  <c:v>2.3851772110926768E-2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48F-4D01-B6C5-D4B76C168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1456512"/>
        <c:axId val="621458480"/>
      </c:scatterChart>
      <c:valAx>
        <c:axId val="621456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 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 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458480"/>
        <c:crosses val="autoZero"/>
        <c:crossBetween val="midCat"/>
      </c:valAx>
      <c:valAx>
        <c:axId val="62145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Work</a:t>
                </a:r>
                <a:r>
                  <a:rPr lang="en-GB" baseline="0"/>
                  <a:t> Done, J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456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1.xml"/><Relationship Id="rId3" Type="http://schemas.openxmlformats.org/officeDocument/2006/relationships/chart" Target="../charts/chart16.xml"/><Relationship Id="rId7" Type="http://schemas.openxmlformats.org/officeDocument/2006/relationships/chart" Target="../charts/chart20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Relationship Id="rId6" Type="http://schemas.openxmlformats.org/officeDocument/2006/relationships/chart" Target="../charts/chart19.xml"/><Relationship Id="rId5" Type="http://schemas.openxmlformats.org/officeDocument/2006/relationships/chart" Target="../charts/chart18.xml"/><Relationship Id="rId10" Type="http://schemas.openxmlformats.org/officeDocument/2006/relationships/chart" Target="../charts/chart23.xml"/><Relationship Id="rId4" Type="http://schemas.openxmlformats.org/officeDocument/2006/relationships/chart" Target="../charts/chart17.xml"/><Relationship Id="rId9" Type="http://schemas.openxmlformats.org/officeDocument/2006/relationships/chart" Target="../charts/chart2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1.xml"/><Relationship Id="rId3" Type="http://schemas.openxmlformats.org/officeDocument/2006/relationships/chart" Target="../charts/chart26.xml"/><Relationship Id="rId7" Type="http://schemas.openxmlformats.org/officeDocument/2006/relationships/chart" Target="../charts/chart30.xml"/><Relationship Id="rId2" Type="http://schemas.openxmlformats.org/officeDocument/2006/relationships/chart" Target="../charts/chart25.xml"/><Relationship Id="rId1" Type="http://schemas.openxmlformats.org/officeDocument/2006/relationships/chart" Target="../charts/chart24.xml"/><Relationship Id="rId6" Type="http://schemas.openxmlformats.org/officeDocument/2006/relationships/chart" Target="../charts/chart29.xml"/><Relationship Id="rId11" Type="http://schemas.openxmlformats.org/officeDocument/2006/relationships/chart" Target="../charts/chart34.xml"/><Relationship Id="rId5" Type="http://schemas.openxmlformats.org/officeDocument/2006/relationships/chart" Target="../charts/chart28.xml"/><Relationship Id="rId10" Type="http://schemas.openxmlformats.org/officeDocument/2006/relationships/chart" Target="../charts/chart33.xml"/><Relationship Id="rId4" Type="http://schemas.openxmlformats.org/officeDocument/2006/relationships/chart" Target="../charts/chart27.xml"/><Relationship Id="rId9" Type="http://schemas.openxmlformats.org/officeDocument/2006/relationships/chart" Target="../charts/chart3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7144</xdr:colOff>
      <xdr:row>1</xdr:row>
      <xdr:rowOff>4761</xdr:rowOff>
    </xdr:from>
    <xdr:to>
      <xdr:col>65</xdr:col>
      <xdr:colOff>342901</xdr:colOff>
      <xdr:row>15</xdr:row>
      <xdr:rowOff>90486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73006222-1D1D-4783-9334-7E690BFCAF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57</xdr:col>
      <xdr:colOff>598966</xdr:colOff>
      <xdr:row>16</xdr:row>
      <xdr:rowOff>169656</xdr:rowOff>
    </xdr:from>
    <xdr:to>
      <xdr:col>65</xdr:col>
      <xdr:colOff>295574</xdr:colOff>
      <xdr:row>31</xdr:row>
      <xdr:rowOff>45832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FE583831-94A3-4CAB-94FB-10BB4F8321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49</xdr:col>
      <xdr:colOff>37662</xdr:colOff>
      <xdr:row>17</xdr:row>
      <xdr:rowOff>66481</xdr:rowOff>
    </xdr:from>
    <xdr:to>
      <xdr:col>56</xdr:col>
      <xdr:colOff>349266</xdr:colOff>
      <xdr:row>31</xdr:row>
      <xdr:rowOff>88253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88F26D7-03AE-4632-8BB0-56759963F4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49</xdr:col>
      <xdr:colOff>11484</xdr:colOff>
      <xdr:row>33</xdr:row>
      <xdr:rowOff>150438</xdr:rowOff>
    </xdr:from>
    <xdr:to>
      <xdr:col>56</xdr:col>
      <xdr:colOff>380718</xdr:colOff>
      <xdr:row>48</xdr:row>
      <xdr:rowOff>36138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E612E69-82C5-4D2F-8C94-41FCEC53FF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747711</xdr:colOff>
      <xdr:row>26</xdr:row>
      <xdr:rowOff>107157</xdr:rowOff>
    </xdr:from>
    <xdr:to>
      <xdr:col>28</xdr:col>
      <xdr:colOff>157161</xdr:colOff>
      <xdr:row>41</xdr:row>
      <xdr:rowOff>135732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44459B1-6CEF-4B42-AF30-0BD4C042C2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49</xdr:col>
      <xdr:colOff>61913</xdr:colOff>
      <xdr:row>0</xdr:row>
      <xdr:rowOff>152400</xdr:rowOff>
    </xdr:from>
    <xdr:to>
      <xdr:col>56</xdr:col>
      <xdr:colOff>166688</xdr:colOff>
      <xdr:row>16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0BE7615-0B61-4E97-B8B8-36AD614BE4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41</xdr:col>
      <xdr:colOff>29766</xdr:colOff>
      <xdr:row>1</xdr:row>
      <xdr:rowOff>15478</xdr:rowOff>
    </xdr:from>
    <xdr:to>
      <xdr:col>48</xdr:col>
      <xdr:colOff>351234</xdr:colOff>
      <xdr:row>15</xdr:row>
      <xdr:rowOff>91678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F2F5EE-8FD9-4489-B65A-E935394B7E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41</xdr:col>
      <xdr:colOff>17858</xdr:colOff>
      <xdr:row>16</xdr:row>
      <xdr:rowOff>79772</xdr:rowOff>
    </xdr:from>
    <xdr:to>
      <xdr:col>48</xdr:col>
      <xdr:colOff>339327</xdr:colOff>
      <xdr:row>30</xdr:row>
      <xdr:rowOff>155972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C6E944D-D8D7-4C6B-BA91-E99B9B697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41</xdr:col>
      <xdr:colOff>19050</xdr:colOff>
      <xdr:row>31</xdr:row>
      <xdr:rowOff>61912</xdr:rowOff>
    </xdr:from>
    <xdr:to>
      <xdr:col>48</xdr:col>
      <xdr:colOff>323850</xdr:colOff>
      <xdr:row>45</xdr:row>
      <xdr:rowOff>138112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3E08C61-AB3A-4894-95B6-6395BE3EB7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41</xdr:col>
      <xdr:colOff>9525</xdr:colOff>
      <xdr:row>46</xdr:row>
      <xdr:rowOff>128587</xdr:rowOff>
    </xdr:from>
    <xdr:to>
      <xdr:col>48</xdr:col>
      <xdr:colOff>314325</xdr:colOff>
      <xdr:row>61</xdr:row>
      <xdr:rowOff>14287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AA5B17C-F987-4BD3-958C-AB7FF01576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49</xdr:col>
      <xdr:colOff>47625</xdr:colOff>
      <xdr:row>49</xdr:row>
      <xdr:rowOff>42862</xdr:rowOff>
    </xdr:from>
    <xdr:to>
      <xdr:col>56</xdr:col>
      <xdr:colOff>352425</xdr:colOff>
      <xdr:row>63</xdr:row>
      <xdr:rowOff>119062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1F4F7AFF-8111-425F-910C-40B20607CC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41</xdr:col>
      <xdr:colOff>14287</xdr:colOff>
      <xdr:row>61</xdr:row>
      <xdr:rowOff>166687</xdr:rowOff>
    </xdr:from>
    <xdr:to>
      <xdr:col>48</xdr:col>
      <xdr:colOff>319087</xdr:colOff>
      <xdr:row>76</xdr:row>
      <xdr:rowOff>52387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25BD0C85-66C8-4467-B0CA-60930D5DEF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49</xdr:col>
      <xdr:colOff>23812</xdr:colOff>
      <xdr:row>65</xdr:row>
      <xdr:rowOff>33337</xdr:rowOff>
    </xdr:from>
    <xdr:to>
      <xdr:col>56</xdr:col>
      <xdr:colOff>328612</xdr:colOff>
      <xdr:row>79</xdr:row>
      <xdr:rowOff>109537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5A7A9DE-F9B0-4569-A9AA-0012ED5134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127225</xdr:colOff>
      <xdr:row>16</xdr:row>
      <xdr:rowOff>149681</xdr:rowOff>
    </xdr:from>
    <xdr:to>
      <xdr:col>44</xdr:col>
      <xdr:colOff>432026</xdr:colOff>
      <xdr:row>33</xdr:row>
      <xdr:rowOff>31978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C988BF-AF9F-472C-89F1-2FCCB7896A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19730</xdr:colOff>
      <xdr:row>63</xdr:row>
      <xdr:rowOff>176892</xdr:rowOff>
    </xdr:from>
    <xdr:to>
      <xdr:col>36</xdr:col>
      <xdr:colOff>321809</xdr:colOff>
      <xdr:row>78</xdr:row>
      <xdr:rowOff>62592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95ECD70-9D75-432A-9BD2-52612CB859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0</xdr:colOff>
      <xdr:row>64</xdr:row>
      <xdr:rowOff>14287</xdr:rowOff>
    </xdr:from>
    <xdr:to>
      <xdr:col>44</xdr:col>
      <xdr:colOff>304800</xdr:colOff>
      <xdr:row>78</xdr:row>
      <xdr:rowOff>90487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40140E7-8010-4B5B-B510-E6180709C3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9525</xdr:colOff>
      <xdr:row>0</xdr:row>
      <xdr:rowOff>185737</xdr:rowOff>
    </xdr:from>
    <xdr:to>
      <xdr:col>36</xdr:col>
      <xdr:colOff>314325</xdr:colOff>
      <xdr:row>15</xdr:row>
      <xdr:rowOff>71437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CAC2482-C664-498A-BBCD-3CAAD10C15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600075</xdr:colOff>
      <xdr:row>15</xdr:row>
      <xdr:rowOff>185737</xdr:rowOff>
    </xdr:from>
    <xdr:to>
      <xdr:col>36</xdr:col>
      <xdr:colOff>295275</xdr:colOff>
      <xdr:row>30</xdr:row>
      <xdr:rowOff>71437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6AB449A-BE2C-4E3C-BFE4-C530A586DE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29</xdr:col>
      <xdr:colOff>0</xdr:colOff>
      <xdr:row>32</xdr:row>
      <xdr:rowOff>23812</xdr:rowOff>
    </xdr:from>
    <xdr:to>
      <xdr:col>36</xdr:col>
      <xdr:colOff>304800</xdr:colOff>
      <xdr:row>46</xdr:row>
      <xdr:rowOff>100012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F4622798-D7A6-4F92-9DB2-F61D7FCE0F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29</xdr:col>
      <xdr:colOff>19050</xdr:colOff>
      <xdr:row>48</xdr:row>
      <xdr:rowOff>14287</xdr:rowOff>
    </xdr:from>
    <xdr:to>
      <xdr:col>36</xdr:col>
      <xdr:colOff>323850</xdr:colOff>
      <xdr:row>62</xdr:row>
      <xdr:rowOff>90487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CEF18073-8880-42CA-885A-2535A63D80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37</xdr:col>
      <xdr:colOff>90487</xdr:colOff>
      <xdr:row>1</xdr:row>
      <xdr:rowOff>33337</xdr:rowOff>
    </xdr:from>
    <xdr:to>
      <xdr:col>44</xdr:col>
      <xdr:colOff>395287</xdr:colOff>
      <xdr:row>15</xdr:row>
      <xdr:rowOff>109537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A64AC315-4440-4068-B3FD-C5D32895FA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37</xdr:col>
      <xdr:colOff>109537</xdr:colOff>
      <xdr:row>33</xdr:row>
      <xdr:rowOff>147637</xdr:rowOff>
    </xdr:from>
    <xdr:to>
      <xdr:col>44</xdr:col>
      <xdr:colOff>414337</xdr:colOff>
      <xdr:row>48</xdr:row>
      <xdr:rowOff>33337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DBB2EAE7-97AB-4DE1-9C84-EE6715BC08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37</xdr:col>
      <xdr:colOff>33337</xdr:colOff>
      <xdr:row>48</xdr:row>
      <xdr:rowOff>166687</xdr:rowOff>
    </xdr:from>
    <xdr:to>
      <xdr:col>44</xdr:col>
      <xdr:colOff>338137</xdr:colOff>
      <xdr:row>63</xdr:row>
      <xdr:rowOff>52387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C81EE9C5-EDE9-464A-8A77-99C27147D9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109537</xdr:colOff>
      <xdr:row>63</xdr:row>
      <xdr:rowOff>138112</xdr:rowOff>
    </xdr:from>
    <xdr:to>
      <xdr:col>36</xdr:col>
      <xdr:colOff>414337</xdr:colOff>
      <xdr:row>78</xdr:row>
      <xdr:rowOff>23812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B5593A-9245-4CF8-96E2-6B001DBB50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9525</xdr:colOff>
      <xdr:row>2</xdr:row>
      <xdr:rowOff>14287</xdr:rowOff>
    </xdr:from>
    <xdr:to>
      <xdr:col>36</xdr:col>
      <xdr:colOff>314325</xdr:colOff>
      <xdr:row>16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8818CE2-510D-4C2E-85BC-E0A37156AA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85725</xdr:colOff>
      <xdr:row>17</xdr:row>
      <xdr:rowOff>119062</xdr:rowOff>
    </xdr:from>
    <xdr:to>
      <xdr:col>36</xdr:col>
      <xdr:colOff>390525</xdr:colOff>
      <xdr:row>32</xdr:row>
      <xdr:rowOff>4762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2B6626B-5D7C-4A4D-A4E8-572068FBC1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95250</xdr:colOff>
      <xdr:row>33</xdr:row>
      <xdr:rowOff>23812</xdr:rowOff>
    </xdr:from>
    <xdr:to>
      <xdr:col>36</xdr:col>
      <xdr:colOff>400050</xdr:colOff>
      <xdr:row>47</xdr:row>
      <xdr:rowOff>100012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0169CE8-A0CB-437C-94AB-9CF56F051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36</xdr:col>
      <xdr:colOff>509587</xdr:colOff>
      <xdr:row>33</xdr:row>
      <xdr:rowOff>14287</xdr:rowOff>
    </xdr:from>
    <xdr:to>
      <xdr:col>44</xdr:col>
      <xdr:colOff>204787</xdr:colOff>
      <xdr:row>47</xdr:row>
      <xdr:rowOff>90487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52B68EB-3DDD-4E82-AAB6-562CB75984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29</xdr:col>
      <xdr:colOff>152400</xdr:colOff>
      <xdr:row>78</xdr:row>
      <xdr:rowOff>157162</xdr:rowOff>
    </xdr:from>
    <xdr:to>
      <xdr:col>36</xdr:col>
      <xdr:colOff>457200</xdr:colOff>
      <xdr:row>93</xdr:row>
      <xdr:rowOff>42862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A45DE4F-499B-4308-9B66-D782778E99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29</xdr:col>
      <xdr:colOff>166687</xdr:colOff>
      <xdr:row>94</xdr:row>
      <xdr:rowOff>52387</xdr:rowOff>
    </xdr:from>
    <xdr:to>
      <xdr:col>36</xdr:col>
      <xdr:colOff>471487</xdr:colOff>
      <xdr:row>108</xdr:row>
      <xdr:rowOff>128587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AA7DD9A-12CE-4AF4-B8F8-C0B2E068B0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29</xdr:col>
      <xdr:colOff>119062</xdr:colOff>
      <xdr:row>48</xdr:row>
      <xdr:rowOff>4762</xdr:rowOff>
    </xdr:from>
    <xdr:to>
      <xdr:col>36</xdr:col>
      <xdr:colOff>423862</xdr:colOff>
      <xdr:row>62</xdr:row>
      <xdr:rowOff>80962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9AAD3E7A-C5C0-455F-93E3-E34C25A5A2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29</xdr:col>
      <xdr:colOff>190500</xdr:colOff>
      <xdr:row>109</xdr:row>
      <xdr:rowOff>90487</xdr:rowOff>
    </xdr:from>
    <xdr:to>
      <xdr:col>36</xdr:col>
      <xdr:colOff>495300</xdr:colOff>
      <xdr:row>123</xdr:row>
      <xdr:rowOff>166687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5285D1D6-FE04-4F2D-B272-C0DBFC7DD2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36</xdr:col>
      <xdr:colOff>600075</xdr:colOff>
      <xdr:row>94</xdr:row>
      <xdr:rowOff>100012</xdr:rowOff>
    </xdr:from>
    <xdr:to>
      <xdr:col>44</xdr:col>
      <xdr:colOff>295275</xdr:colOff>
      <xdr:row>108</xdr:row>
      <xdr:rowOff>176212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4A9E3DDA-7BE3-4D10-92D5-9D98DD9D59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36</xdr:col>
      <xdr:colOff>533400</xdr:colOff>
      <xdr:row>17</xdr:row>
      <xdr:rowOff>100012</xdr:rowOff>
    </xdr:from>
    <xdr:to>
      <xdr:col>44</xdr:col>
      <xdr:colOff>228600</xdr:colOff>
      <xdr:row>31</xdr:row>
      <xdr:rowOff>176212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CBCEBFF7-B9B8-4355-AB73-2BB62480AD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</xdr:row>
      <xdr:rowOff>14287</xdr:rowOff>
    </xdr:from>
    <xdr:to>
      <xdr:col>25</xdr:col>
      <xdr:colOff>304800</xdr:colOff>
      <xdr:row>15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41ACF15-1B6F-43E6-916F-E8E1295C02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0</xdr:colOff>
      <xdr:row>17</xdr:row>
      <xdr:rowOff>4762</xdr:rowOff>
    </xdr:from>
    <xdr:to>
      <xdr:col>25</xdr:col>
      <xdr:colOff>304800</xdr:colOff>
      <xdr:row>31</xdr:row>
      <xdr:rowOff>80962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D241E04-CBFE-4048-903D-FF2730BD73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32</xdr:row>
      <xdr:rowOff>185737</xdr:rowOff>
    </xdr:from>
    <xdr:to>
      <xdr:col>25</xdr:col>
      <xdr:colOff>304800</xdr:colOff>
      <xdr:row>47</xdr:row>
      <xdr:rowOff>71437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3C3C034-E9DF-4EB9-8838-2BF5EB6706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0</xdr:colOff>
      <xdr:row>48</xdr:row>
      <xdr:rowOff>4762</xdr:rowOff>
    </xdr:from>
    <xdr:to>
      <xdr:col>25</xdr:col>
      <xdr:colOff>304800</xdr:colOff>
      <xdr:row>62</xdr:row>
      <xdr:rowOff>80962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9A20DE8-EBD9-4804-A7AC-CD2D046C2C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601266</xdr:colOff>
      <xdr:row>63</xdr:row>
      <xdr:rowOff>91167</xdr:rowOff>
    </xdr:from>
    <xdr:to>
      <xdr:col>25</xdr:col>
      <xdr:colOff>274694</xdr:colOff>
      <xdr:row>78</xdr:row>
      <xdr:rowOff>27894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F1E974E-EB05-4366-9560-534ACFC09C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A5371-EE82-4D5C-914F-D5B00CA84144}">
  <dimension ref="A1:AS723"/>
  <sheetViews>
    <sheetView zoomScale="80" zoomScaleNormal="80" workbookViewId="0">
      <selection activeCell="T6" sqref="T6"/>
    </sheetView>
  </sheetViews>
  <sheetFormatPr defaultRowHeight="15" x14ac:dyDescent="0.25"/>
  <cols>
    <col min="3" max="3" width="17.85546875" bestFit="1" customWidth="1"/>
    <col min="9" max="9" width="14.85546875" bestFit="1" customWidth="1"/>
    <col min="10" max="10" width="11.28515625" bestFit="1" customWidth="1"/>
    <col min="13" max="13" width="17.85546875" bestFit="1" customWidth="1"/>
    <col min="14" max="22" width="17.85546875" customWidth="1"/>
    <col min="23" max="23" width="26.7109375" bestFit="1" customWidth="1"/>
    <col min="24" max="29" width="17.85546875" customWidth="1"/>
    <col min="30" max="31" width="14" customWidth="1"/>
  </cols>
  <sheetData>
    <row r="1" spans="1:36" x14ac:dyDescent="0.25">
      <c r="A1" t="s">
        <v>7</v>
      </c>
      <c r="G1" t="s">
        <v>334</v>
      </c>
      <c r="H1">
        <f>L2/O2</f>
        <v>0.29708029197080288</v>
      </c>
      <c r="J1">
        <f>(2*(PI()*5000)/60)</f>
        <v>523.59877559829886</v>
      </c>
      <c r="M1" t="s">
        <v>36</v>
      </c>
      <c r="N1" t="s">
        <v>37</v>
      </c>
      <c r="O1" t="s">
        <v>38</v>
      </c>
      <c r="P1" t="s">
        <v>21</v>
      </c>
      <c r="Q1" t="s">
        <v>376</v>
      </c>
    </row>
    <row r="2" spans="1:36" x14ac:dyDescent="0.25">
      <c r="L2">
        <f>N2/2</f>
        <v>4.07E-2</v>
      </c>
      <c r="M2">
        <v>7.9000000000000001E-2</v>
      </c>
      <c r="N2">
        <v>8.14E-2</v>
      </c>
      <c r="O2">
        <v>0.13700000000000001</v>
      </c>
      <c r="P2">
        <f>SUM(P4:P722)</f>
        <v>5343.5424899999989</v>
      </c>
      <c r="Q2">
        <f>1/((5000/60)*360)</f>
        <v>3.3333333333333335E-5</v>
      </c>
    </row>
    <row r="3" spans="1:36" x14ac:dyDescent="0.25">
      <c r="A3" t="s">
        <v>0</v>
      </c>
      <c r="B3" t="s">
        <v>1</v>
      </c>
      <c r="C3" t="s">
        <v>5</v>
      </c>
      <c r="D3" t="s">
        <v>6</v>
      </c>
      <c r="E3" t="s">
        <v>2</v>
      </c>
      <c r="F3" t="s">
        <v>3</v>
      </c>
      <c r="G3" t="s">
        <v>4</v>
      </c>
      <c r="I3" t="s">
        <v>9</v>
      </c>
      <c r="J3" t="s">
        <v>10</v>
      </c>
      <c r="K3" t="s">
        <v>11</v>
      </c>
      <c r="L3" t="s">
        <v>12</v>
      </c>
      <c r="M3" t="s">
        <v>14</v>
      </c>
      <c r="N3" t="s">
        <v>15</v>
      </c>
      <c r="O3" s="7" t="s">
        <v>16</v>
      </c>
      <c r="P3" t="s">
        <v>20</v>
      </c>
      <c r="Q3" t="s">
        <v>0</v>
      </c>
      <c r="R3" t="s">
        <v>19</v>
      </c>
      <c r="S3" t="s">
        <v>329</v>
      </c>
      <c r="T3" t="s">
        <v>330</v>
      </c>
      <c r="U3" s="1" t="s">
        <v>331</v>
      </c>
      <c r="V3" s="1" t="s">
        <v>332</v>
      </c>
      <c r="W3" t="s">
        <v>333</v>
      </c>
      <c r="Y3" t="s">
        <v>19</v>
      </c>
      <c r="Z3" t="s">
        <v>22</v>
      </c>
      <c r="AA3" t="s">
        <v>297</v>
      </c>
      <c r="AB3">
        <v>1.2889999999999999</v>
      </c>
      <c r="AD3" t="s">
        <v>23</v>
      </c>
      <c r="AE3" t="s">
        <v>24</v>
      </c>
      <c r="AF3" t="s">
        <v>25</v>
      </c>
      <c r="AG3" t="s">
        <v>26</v>
      </c>
    </row>
    <row r="4" spans="1:36" x14ac:dyDescent="0.25">
      <c r="A4">
        <v>-360</v>
      </c>
      <c r="B4">
        <v>39.270000000000003</v>
      </c>
      <c r="C4">
        <v>0.92100000000000004</v>
      </c>
      <c r="D4">
        <v>0.78500000000000003</v>
      </c>
      <c r="E4">
        <v>0.872</v>
      </c>
      <c r="F4">
        <v>0.81100000000000005</v>
      </c>
      <c r="G4">
        <v>1.218</v>
      </c>
      <c r="I4">
        <f>B5-B4</f>
        <v>3.9999999999999147E-2</v>
      </c>
      <c r="J4">
        <f>C5-C4</f>
        <v>-4.8000000000000043E-2</v>
      </c>
      <c r="K4">
        <f>LOG(B4)</f>
        <v>1.5940609012704183</v>
      </c>
      <c r="L4">
        <f>LOG(C4)</f>
        <v>-3.5740369803151061E-2</v>
      </c>
      <c r="M4">
        <f>(L5-L4)/(K5-K4)</f>
        <v>-52.574416347368881</v>
      </c>
      <c r="N4">
        <f>$L$2*((1-COS(RADIANS(A4))+($L$2/$O$2)*(1-SQRT(1-(($L$2/$O$2)^2)*SIN(RADIANS(A4))))))</f>
        <v>0</v>
      </c>
      <c r="O4">
        <f>$L$2*($J$1^2)*((SIN(RADIANS(A4))))+($H$1/2)*(SIN(2*RADIANS(A4)))</f>
        <v>2.7341474307696132E-12</v>
      </c>
      <c r="P4">
        <f>(C4*100000)*((B5/100000)-(B4/100000))</f>
        <v>3.6840000000000893E-2</v>
      </c>
      <c r="Q4">
        <v>-13</v>
      </c>
      <c r="Y4">
        <v>0</v>
      </c>
      <c r="Z4">
        <v>-8</v>
      </c>
      <c r="AA4" t="s">
        <v>298</v>
      </c>
      <c r="AB4">
        <v>1.2989999999999999</v>
      </c>
      <c r="AD4" t="s">
        <v>27</v>
      </c>
    </row>
    <row r="5" spans="1:36" x14ac:dyDescent="0.25">
      <c r="A5">
        <v>-359</v>
      </c>
      <c r="B5">
        <v>39.31</v>
      </c>
      <c r="C5">
        <v>0.873</v>
      </c>
      <c r="D5">
        <v>0.75800000000000001</v>
      </c>
      <c r="E5">
        <v>0.84299999999999997</v>
      </c>
      <c r="F5">
        <v>0.78</v>
      </c>
      <c r="G5">
        <v>1.1120000000000001</v>
      </c>
      <c r="I5">
        <f t="shared" ref="I5:I68" si="0">B6-B5</f>
        <v>0.11999999999999744</v>
      </c>
      <c r="J5">
        <f t="shared" ref="J5:J68" si="1">C6-C5</f>
        <v>-3.8000000000000034E-2</v>
      </c>
      <c r="K5">
        <f t="shared" ref="K5:K68" si="2">LOG(B5)</f>
        <v>1.5945030438200891</v>
      </c>
      <c r="L5">
        <f t="shared" ref="L5:L68" si="3">LOG(C5)</f>
        <v>-5.8985756294430272E-2</v>
      </c>
      <c r="M5">
        <f t="shared" ref="M5:M68" si="4">(L6-L5)/(K6-K5)</f>
        <v>-14.600953912889153</v>
      </c>
      <c r="N5">
        <f t="shared" ref="N5:N68" si="5">$L$2*((1-COS(RADIANS(A5))+($L$2/$O$2)*(1-SQRT(1-(($L$2/$O$2)^2)*SIN(RADIANS(A5))))))</f>
        <v>1.5514359038088066E-5</v>
      </c>
      <c r="O5">
        <f t="shared" ref="O5:O68" si="6">$L$2*($J$1^2)*((SIN(RADIANS(A5))))+($H$1/2)*(SIN(2*RADIANS(A5)))</f>
        <v>194.74151004546482</v>
      </c>
      <c r="P5">
        <f>(C5*100000)*((B6/100000)-(B5/100000))</f>
        <v>0.10475999999999781</v>
      </c>
      <c r="Q5">
        <v>-12</v>
      </c>
      <c r="R5">
        <f>1-EXP((-$AB$5)*((Q5-$AB$7)/$AB$8)^($AB$6+1))</f>
        <v>0</v>
      </c>
      <c r="S5">
        <f>R6-R5</f>
        <v>2.3147880231833007E-5</v>
      </c>
      <c r="T5">
        <f>S5*$AB$13*$AB$14*$AB$16</f>
        <v>3.1873814762151599E-2</v>
      </c>
      <c r="U5">
        <f>T5/(($AB$11+$AB$13)*1007)</f>
        <v>5.7979876987241358E-2</v>
      </c>
      <c r="V5">
        <f>$AB$15+U5</f>
        <v>298.05797987698725</v>
      </c>
      <c r="W5">
        <v>0</v>
      </c>
      <c r="Y5">
        <v>2</v>
      </c>
      <c r="Z5">
        <v>-2.3279999999999998</v>
      </c>
      <c r="AA5" t="s">
        <v>299</v>
      </c>
      <c r="AB5">
        <v>5</v>
      </c>
      <c r="AD5" s="4">
        <v>37658</v>
      </c>
      <c r="AE5" s="5">
        <v>0.56041666666666667</v>
      </c>
    </row>
    <row r="6" spans="1:36" x14ac:dyDescent="0.25">
      <c r="A6">
        <v>-358</v>
      </c>
      <c r="B6">
        <v>39.43</v>
      </c>
      <c r="C6">
        <v>0.83499999999999996</v>
      </c>
      <c r="D6">
        <v>0.73</v>
      </c>
      <c r="E6">
        <v>0.81200000000000006</v>
      </c>
      <c r="F6">
        <v>0.747</v>
      </c>
      <c r="G6">
        <v>1.0509999999999999</v>
      </c>
      <c r="I6">
        <f t="shared" si="0"/>
        <v>0.20000000000000284</v>
      </c>
      <c r="J6">
        <f t="shared" si="1"/>
        <v>-2.9999999999999916E-2</v>
      </c>
      <c r="K6">
        <f t="shared" si="2"/>
        <v>1.5958267770732231</v>
      </c>
      <c r="L6">
        <f t="shared" si="3"/>
        <v>-7.8313524516397934E-2</v>
      </c>
      <c r="M6">
        <f t="shared" si="4"/>
        <v>-7.2318888580970233</v>
      </c>
      <c r="N6">
        <f t="shared" si="5"/>
        <v>4.342879141329577E-5</v>
      </c>
      <c r="O6">
        <f t="shared" si="6"/>
        <v>389.42369520367646</v>
      </c>
      <c r="P6">
        <f t="shared" ref="P6:P69" si="7">(C6*100000)*((B7/100000)-(B6/100000))</f>
        <v>0.16700000000000406</v>
      </c>
      <c r="Q6">
        <v>-11</v>
      </c>
      <c r="R6">
        <f t="shared" ref="R6:R69" si="8">1-EXP((-$AB$5)*((Q6-$AB$7)/$AB$8)^($AB$6+1))</f>
        <v>2.3147880231833007E-5</v>
      </c>
      <c r="S6">
        <f t="shared" ref="S6:S69" si="9">R7-R6</f>
        <v>1.620201592353876E-4</v>
      </c>
      <c r="T6">
        <f t="shared" ref="T6:T69" si="10">S6*$AB$13*$AB$14*$AB$16</f>
        <v>0.22309604557661533</v>
      </c>
      <c r="U6">
        <f t="shared" ref="U6:U69" si="11">T6/(($AB$11+$AB$13)*1007)</f>
        <v>0.40582156153557891</v>
      </c>
      <c r="V6">
        <f t="shared" ref="V6:V69" si="12">$AB$15+U6</f>
        <v>298.40582156153556</v>
      </c>
      <c r="W6">
        <f>(B5*C5*$AB$15)/(B4*C4)</f>
        <v>282.75677531895195</v>
      </c>
      <c r="Y6">
        <v>5</v>
      </c>
      <c r="Z6">
        <v>0.28399999999999997</v>
      </c>
      <c r="AA6" t="s">
        <v>300</v>
      </c>
      <c r="AB6">
        <v>2</v>
      </c>
      <c r="AD6" t="s">
        <v>28</v>
      </c>
      <c r="AE6" t="s">
        <v>29</v>
      </c>
      <c r="AF6">
        <v>0.9</v>
      </c>
      <c r="AG6" t="s">
        <v>30</v>
      </c>
      <c r="AH6" t="s">
        <v>31</v>
      </c>
      <c r="AI6">
        <v>35</v>
      </c>
      <c r="AJ6" t="s">
        <v>32</v>
      </c>
    </row>
    <row r="7" spans="1:36" x14ac:dyDescent="0.25">
      <c r="A7">
        <v>-357</v>
      </c>
      <c r="B7">
        <v>39.630000000000003</v>
      </c>
      <c r="C7">
        <v>0.80500000000000005</v>
      </c>
      <c r="D7">
        <v>0.69399999999999995</v>
      </c>
      <c r="E7">
        <v>0.78100000000000003</v>
      </c>
      <c r="F7">
        <v>0.71599999999999997</v>
      </c>
      <c r="G7">
        <v>1.028</v>
      </c>
      <c r="I7">
        <f t="shared" si="0"/>
        <v>0.26999999999999602</v>
      </c>
      <c r="J7">
        <f t="shared" si="1"/>
        <v>-3.400000000000003E-2</v>
      </c>
      <c r="K7">
        <f t="shared" si="2"/>
        <v>1.5980240723341896</v>
      </c>
      <c r="L7">
        <f t="shared" si="3"/>
        <v>-9.4204119632131461E-2</v>
      </c>
      <c r="M7">
        <f t="shared" si="4"/>
        <v>-6.3555866446359417</v>
      </c>
      <c r="N7">
        <f t="shared" si="5"/>
        <v>8.3734800904415265E-5</v>
      </c>
      <c r="O7">
        <f t="shared" si="6"/>
        <v>583.9872486641035</v>
      </c>
      <c r="P7">
        <f t="shared" si="7"/>
        <v>0.21734999999999655</v>
      </c>
      <c r="Q7">
        <v>-10</v>
      </c>
      <c r="R7">
        <f t="shared" si="8"/>
        <v>1.851680394672206E-4</v>
      </c>
      <c r="S7">
        <f t="shared" si="9"/>
        <v>4.3963668871649375E-4</v>
      </c>
      <c r="T7">
        <f t="shared" si="10"/>
        <v>0.60536421644020166</v>
      </c>
      <c r="U7">
        <f t="shared" si="11"/>
        <v>1.1011842499429567</v>
      </c>
      <c r="V7">
        <f t="shared" si="12"/>
        <v>299.10118424994295</v>
      </c>
      <c r="W7">
        <f t="shared" ref="W7:W70" si="13">(B6*C6*$AB$15)/(B5*C5)</f>
        <v>285.89873193457709</v>
      </c>
      <c r="Y7">
        <v>10</v>
      </c>
      <c r="Z7">
        <v>2.8109999999999999</v>
      </c>
      <c r="AA7" t="s">
        <v>301</v>
      </c>
      <c r="AB7">
        <v>-12</v>
      </c>
      <c r="AD7" t="s">
        <v>33</v>
      </c>
      <c r="AE7" t="s">
        <v>34</v>
      </c>
      <c r="AF7" t="s">
        <v>35</v>
      </c>
      <c r="AG7">
        <v>-40</v>
      </c>
    </row>
    <row r="8" spans="1:36" x14ac:dyDescent="0.25">
      <c r="A8">
        <v>-356</v>
      </c>
      <c r="B8">
        <v>39.9</v>
      </c>
      <c r="C8">
        <v>0.77100000000000002</v>
      </c>
      <c r="D8">
        <v>0.66200000000000003</v>
      </c>
      <c r="E8">
        <v>0.748</v>
      </c>
      <c r="F8">
        <v>0.68</v>
      </c>
      <c r="G8">
        <v>0.99299999999999999</v>
      </c>
      <c r="I8">
        <f t="shared" si="0"/>
        <v>0.35999999999999943</v>
      </c>
      <c r="J8">
        <f t="shared" si="1"/>
        <v>-4.7000000000000042E-2</v>
      </c>
      <c r="K8">
        <f t="shared" si="2"/>
        <v>1.6009728956867482</v>
      </c>
      <c r="L8">
        <f t="shared" si="3"/>
        <v>-0.11294562194904302</v>
      </c>
      <c r="M8">
        <f t="shared" si="4"/>
        <v>-7.0024834922755703</v>
      </c>
      <c r="N8">
        <f t="shared" si="5"/>
        <v>1.3642011013189286E-4</v>
      </c>
      <c r="O8">
        <f t="shared" si="6"/>
        <v>778.37289976408147</v>
      </c>
      <c r="P8">
        <f t="shared" si="7"/>
        <v>0.27755999999999836</v>
      </c>
      <c r="Q8">
        <v>-9</v>
      </c>
      <c r="R8">
        <f t="shared" si="8"/>
        <v>6.2480472818371435E-4</v>
      </c>
      <c r="S8">
        <f t="shared" si="9"/>
        <v>8.5557990132989481E-4</v>
      </c>
      <c r="T8">
        <f t="shared" si="10"/>
        <v>1.1781033518441328</v>
      </c>
      <c r="U8">
        <f t="shared" si="11"/>
        <v>2.1430220363610042</v>
      </c>
      <c r="V8">
        <f t="shared" si="12"/>
        <v>300.143022036361</v>
      </c>
      <c r="W8">
        <f t="shared" si="13"/>
        <v>288.75064580451067</v>
      </c>
      <c r="Y8">
        <v>50</v>
      </c>
      <c r="Z8">
        <v>13.234999999999999</v>
      </c>
      <c r="AA8" t="s">
        <v>302</v>
      </c>
      <c r="AB8">
        <v>60</v>
      </c>
      <c r="AC8" t="s">
        <v>303</v>
      </c>
      <c r="AD8" t="s">
        <v>36</v>
      </c>
      <c r="AE8" t="s">
        <v>37</v>
      </c>
      <c r="AF8" t="s">
        <v>38</v>
      </c>
      <c r="AG8" t="s">
        <v>39</v>
      </c>
      <c r="AH8" t="s">
        <v>40</v>
      </c>
      <c r="AI8" t="s">
        <v>41</v>
      </c>
      <c r="AJ8" t="s">
        <v>42</v>
      </c>
    </row>
    <row r="9" spans="1:36" x14ac:dyDescent="0.25">
      <c r="A9">
        <v>-355</v>
      </c>
      <c r="B9">
        <v>40.26</v>
      </c>
      <c r="C9">
        <v>0.72399999999999998</v>
      </c>
      <c r="D9">
        <v>0.629</v>
      </c>
      <c r="E9">
        <v>0.71399999999999997</v>
      </c>
      <c r="F9">
        <v>0.64300000000000002</v>
      </c>
      <c r="G9">
        <v>0.91</v>
      </c>
      <c r="I9">
        <f t="shared" si="0"/>
        <v>0.42999999999999972</v>
      </c>
      <c r="J9">
        <f t="shared" si="1"/>
        <v>-4.2999999999999927E-2</v>
      </c>
      <c r="K9">
        <f t="shared" si="2"/>
        <v>1.6048737705526357</v>
      </c>
      <c r="L9">
        <f t="shared" si="3"/>
        <v>-0.14026143380285311</v>
      </c>
      <c r="M9">
        <f t="shared" si="4"/>
        <v>-5.763311525760316</v>
      </c>
      <c r="N9">
        <f t="shared" si="5"/>
        <v>2.0146866427198432E-4</v>
      </c>
      <c r="O9">
        <f t="shared" si="6"/>
        <v>972.52143204904314</v>
      </c>
      <c r="P9">
        <f t="shared" si="7"/>
        <v>0.31131999999999971</v>
      </c>
      <c r="Q9">
        <v>-8</v>
      </c>
      <c r="R9">
        <f t="shared" si="8"/>
        <v>1.4803846295136092E-3</v>
      </c>
      <c r="S9">
        <f t="shared" si="9"/>
        <v>1.4089516990168915E-3</v>
      </c>
      <c r="T9">
        <f t="shared" si="10"/>
        <v>1.9400768024332826</v>
      </c>
      <c r="U9">
        <f t="shared" si="11"/>
        <v>3.5290854009872872</v>
      </c>
      <c r="V9">
        <f t="shared" si="12"/>
        <v>301.5290854009873</v>
      </c>
      <c r="W9">
        <f t="shared" si="13"/>
        <v>287.35819372675508</v>
      </c>
      <c r="Y9">
        <v>90</v>
      </c>
      <c r="Z9">
        <v>25.864000000000001</v>
      </c>
      <c r="AA9" t="s">
        <v>304</v>
      </c>
      <c r="AB9">
        <v>4.3800000000000002E-4</v>
      </c>
      <c r="AC9" t="s">
        <v>305</v>
      </c>
      <c r="AD9">
        <v>7.9000000000000001E-2</v>
      </c>
      <c r="AE9">
        <v>8.14E-2</v>
      </c>
      <c r="AF9">
        <v>0.13700000000000001</v>
      </c>
      <c r="AG9">
        <v>11.16</v>
      </c>
      <c r="AH9">
        <v>300</v>
      </c>
      <c r="AI9">
        <v>4</v>
      </c>
      <c r="AJ9">
        <v>1</v>
      </c>
    </row>
    <row r="10" spans="1:36" x14ac:dyDescent="0.25">
      <c r="A10">
        <v>-354</v>
      </c>
      <c r="B10">
        <v>40.69</v>
      </c>
      <c r="C10">
        <v>0.68100000000000005</v>
      </c>
      <c r="D10">
        <v>0.60399999999999998</v>
      </c>
      <c r="E10">
        <v>0.68300000000000005</v>
      </c>
      <c r="F10">
        <v>0.61099999999999999</v>
      </c>
      <c r="G10">
        <v>0.82499999999999996</v>
      </c>
      <c r="I10">
        <f t="shared" si="0"/>
        <v>0.51000000000000512</v>
      </c>
      <c r="J10">
        <f t="shared" si="1"/>
        <v>-3.400000000000003E-2</v>
      </c>
      <c r="K10">
        <f t="shared" si="2"/>
        <v>1.6094876898532853</v>
      </c>
      <c r="L10">
        <f t="shared" si="3"/>
        <v>-0.16685288808721482</v>
      </c>
      <c r="M10">
        <f t="shared" si="4"/>
        <v>-4.1117891853339081</v>
      </c>
      <c r="N10">
        <f t="shared" si="5"/>
        <v>2.788606359294929E-4</v>
      </c>
      <c r="O10">
        <f t="shared" si="6"/>
        <v>1166.3737013161131</v>
      </c>
      <c r="P10">
        <f t="shared" si="7"/>
        <v>0.34731000000000473</v>
      </c>
      <c r="Q10">
        <v>-7</v>
      </c>
      <c r="R10">
        <f t="shared" si="8"/>
        <v>2.8893363285305007E-3</v>
      </c>
      <c r="S10">
        <f t="shared" si="9"/>
        <v>2.0981844787871795E-3</v>
      </c>
      <c r="T10">
        <f t="shared" si="10"/>
        <v>2.8891260341720009</v>
      </c>
      <c r="U10">
        <f t="shared" si="11"/>
        <v>5.2554478750638722</v>
      </c>
      <c r="V10">
        <f t="shared" si="12"/>
        <v>303.25544787506385</v>
      </c>
      <c r="W10">
        <f t="shared" si="13"/>
        <v>282.35879972304298</v>
      </c>
      <c r="Y10">
        <v>100</v>
      </c>
      <c r="Z10">
        <v>40</v>
      </c>
      <c r="AA10" t="s">
        <v>306</v>
      </c>
      <c r="AB10" s="6">
        <v>1.167</v>
      </c>
      <c r="AC10" t="s">
        <v>328</v>
      </c>
      <c r="AD10" t="s">
        <v>43</v>
      </c>
      <c r="AE10" t="s">
        <v>25</v>
      </c>
    </row>
    <row r="11" spans="1:36" x14ac:dyDescent="0.25">
      <c r="A11">
        <v>-353</v>
      </c>
      <c r="B11">
        <v>41.2</v>
      </c>
      <c r="C11">
        <v>0.64700000000000002</v>
      </c>
      <c r="D11">
        <v>0.57699999999999996</v>
      </c>
      <c r="E11">
        <v>0.65500000000000003</v>
      </c>
      <c r="F11">
        <v>0.58299999999999996</v>
      </c>
      <c r="G11">
        <v>0.77400000000000002</v>
      </c>
      <c r="I11">
        <f t="shared" si="0"/>
        <v>0.58999999999999631</v>
      </c>
      <c r="J11">
        <f t="shared" si="1"/>
        <v>-2.7000000000000024E-2</v>
      </c>
      <c r="K11">
        <f t="shared" si="2"/>
        <v>1.6148972160331345</v>
      </c>
      <c r="L11">
        <f t="shared" si="3"/>
        <v>-0.18909571933129959</v>
      </c>
      <c r="M11">
        <f t="shared" si="4"/>
        <v>-2.9979151679921805</v>
      </c>
      <c r="N11">
        <f t="shared" si="5"/>
        <v>3.6857243116767438E-4</v>
      </c>
      <c r="O11">
        <f t="shared" si="6"/>
        <v>1359.8706536357165</v>
      </c>
      <c r="P11">
        <f t="shared" si="7"/>
        <v>0.38172999999999524</v>
      </c>
      <c r="Q11">
        <v>-6</v>
      </c>
      <c r="R11">
        <f t="shared" si="8"/>
        <v>4.9875208073176802E-3</v>
      </c>
      <c r="S11">
        <f t="shared" si="9"/>
        <v>2.9208569343844859E-3</v>
      </c>
      <c r="T11">
        <f t="shared" si="10"/>
        <v>4.0219169937335071</v>
      </c>
      <c r="U11">
        <f t="shared" si="11"/>
        <v>7.316044668317045</v>
      </c>
      <c r="V11">
        <f t="shared" si="12"/>
        <v>305.31604466831703</v>
      </c>
      <c r="W11">
        <f t="shared" si="13"/>
        <v>283.29488229821084</v>
      </c>
      <c r="AA11" t="s">
        <v>307</v>
      </c>
      <c r="AB11">
        <f>AB10*AB9</f>
        <v>5.1114600000000008E-4</v>
      </c>
      <c r="AC11" t="s">
        <v>308</v>
      </c>
    </row>
    <row r="12" spans="1:36" x14ac:dyDescent="0.25">
      <c r="A12">
        <v>-352</v>
      </c>
      <c r="B12">
        <v>41.79</v>
      </c>
      <c r="C12">
        <v>0.62</v>
      </c>
      <c r="D12">
        <v>0.55300000000000005</v>
      </c>
      <c r="E12">
        <v>0.629</v>
      </c>
      <c r="F12">
        <v>0.56200000000000006</v>
      </c>
      <c r="G12">
        <v>0.73499999999999999</v>
      </c>
      <c r="I12">
        <f t="shared" si="0"/>
        <v>0.66000000000000369</v>
      </c>
      <c r="J12">
        <f t="shared" si="1"/>
        <v>-2.0000000000000018E-2</v>
      </c>
      <c r="K12">
        <f t="shared" si="2"/>
        <v>1.6210723711436259</v>
      </c>
      <c r="L12">
        <f t="shared" si="3"/>
        <v>-0.20760831050174613</v>
      </c>
      <c r="M12">
        <f t="shared" si="4"/>
        <v>-2.0925440572824758</v>
      </c>
      <c r="N12">
        <f t="shared" si="5"/>
        <v>4.7057669669366299E-4</v>
      </c>
      <c r="O12">
        <f t="shared" si="6"/>
        <v>1552.9533433456525</v>
      </c>
      <c r="P12">
        <f t="shared" si="7"/>
        <v>0.40920000000000323</v>
      </c>
      <c r="Q12">
        <v>-5</v>
      </c>
      <c r="R12">
        <f t="shared" si="8"/>
        <v>7.9083777417021661E-3</v>
      </c>
      <c r="S12">
        <f t="shared" si="9"/>
        <v>3.8735175582971237E-3</v>
      </c>
      <c r="T12">
        <f t="shared" si="10"/>
        <v>5.333697076992677</v>
      </c>
      <c r="U12">
        <f t="shared" si="11"/>
        <v>9.7022305839104686</v>
      </c>
      <c r="V12">
        <f t="shared" si="12"/>
        <v>307.70223058391048</v>
      </c>
      <c r="W12">
        <f t="shared" si="13"/>
        <v>286.67047036274772</v>
      </c>
      <c r="AA12" t="s">
        <v>309</v>
      </c>
      <c r="AB12">
        <v>14.7</v>
      </c>
      <c r="AD12" t="s">
        <v>44</v>
      </c>
      <c r="AE12" t="s">
        <v>45</v>
      </c>
      <c r="AF12" t="s">
        <v>46</v>
      </c>
      <c r="AG12" t="s">
        <v>6</v>
      </c>
      <c r="AH12" t="s">
        <v>2</v>
      </c>
      <c r="AI12" t="s">
        <v>3</v>
      </c>
      <c r="AJ12" t="s">
        <v>4</v>
      </c>
    </row>
    <row r="13" spans="1:36" x14ac:dyDescent="0.25">
      <c r="A13">
        <v>-351</v>
      </c>
      <c r="B13">
        <v>42.45</v>
      </c>
      <c r="C13">
        <v>0.6</v>
      </c>
      <c r="D13">
        <v>0.53400000000000003</v>
      </c>
      <c r="E13">
        <v>0.61099999999999999</v>
      </c>
      <c r="F13">
        <v>0.54600000000000004</v>
      </c>
      <c r="G13">
        <v>0.70799999999999996</v>
      </c>
      <c r="I13">
        <f t="shared" si="0"/>
        <v>0.75</v>
      </c>
      <c r="J13">
        <f t="shared" si="1"/>
        <v>-7.0000000000000062E-3</v>
      </c>
      <c r="K13">
        <f t="shared" si="2"/>
        <v>1.6278776945799716</v>
      </c>
      <c r="L13">
        <f t="shared" si="3"/>
        <v>-0.22184874961635639</v>
      </c>
      <c r="M13">
        <f t="shared" si="4"/>
        <v>-0.67006600296123664</v>
      </c>
      <c r="N13">
        <f t="shared" si="5"/>
        <v>5.8484232819710743E-4</v>
      </c>
      <c r="O13">
        <f t="shared" si="6"/>
        <v>1745.5629510121</v>
      </c>
      <c r="P13">
        <f t="shared" si="7"/>
        <v>0.45000000000000118</v>
      </c>
      <c r="Q13">
        <v>-4</v>
      </c>
      <c r="R13">
        <f t="shared" si="8"/>
        <v>1.178189529999929E-2</v>
      </c>
      <c r="S13">
        <f t="shared" si="9"/>
        <v>4.9515194233816784E-3</v>
      </c>
      <c r="T13">
        <f t="shared" si="10"/>
        <v>6.8180676291483362</v>
      </c>
      <c r="U13">
        <f t="shared" si="11"/>
        <v>12.402366186118476</v>
      </c>
      <c r="V13">
        <f t="shared" si="12"/>
        <v>310.40236618611846</v>
      </c>
      <c r="W13">
        <f t="shared" si="13"/>
        <v>289.6535316096697</v>
      </c>
      <c r="AA13" t="s">
        <v>310</v>
      </c>
      <c r="AB13">
        <f>AB11/AB12</f>
        <v>3.4771836734693884E-5</v>
      </c>
      <c r="AC13" t="s">
        <v>308</v>
      </c>
      <c r="AD13" t="s">
        <v>47</v>
      </c>
      <c r="AE13" t="s">
        <v>48</v>
      </c>
      <c r="AF13">
        <v>65.989999999999995</v>
      </c>
      <c r="AG13">
        <v>65</v>
      </c>
      <c r="AH13">
        <v>68.02</v>
      </c>
      <c r="AI13">
        <v>67</v>
      </c>
      <c r="AJ13">
        <v>63.94</v>
      </c>
    </row>
    <row r="14" spans="1:36" x14ac:dyDescent="0.25">
      <c r="A14">
        <v>-350</v>
      </c>
      <c r="B14">
        <v>43.2</v>
      </c>
      <c r="C14">
        <v>0.59299999999999997</v>
      </c>
      <c r="D14">
        <v>0.52</v>
      </c>
      <c r="E14">
        <v>0.59699999999999998</v>
      </c>
      <c r="F14">
        <v>0.54</v>
      </c>
      <c r="G14">
        <v>0.71599999999999997</v>
      </c>
      <c r="I14">
        <f t="shared" si="0"/>
        <v>0.82000000000000028</v>
      </c>
      <c r="J14">
        <f t="shared" si="1"/>
        <v>0</v>
      </c>
      <c r="K14">
        <f t="shared" si="2"/>
        <v>1.6354837468149122</v>
      </c>
      <c r="L14">
        <f t="shared" si="3"/>
        <v>-0.22694530663573742</v>
      </c>
      <c r="M14">
        <f t="shared" si="4"/>
        <v>0</v>
      </c>
      <c r="N14">
        <f t="shared" si="5"/>
        <v>7.1133447983976709E-4</v>
      </c>
      <c r="O14">
        <f t="shared" si="6"/>
        <v>1937.6408013522193</v>
      </c>
      <c r="P14">
        <f t="shared" si="7"/>
        <v>0.48625999999999897</v>
      </c>
      <c r="Q14">
        <v>-3</v>
      </c>
      <c r="R14">
        <f t="shared" si="8"/>
        <v>1.6733414723380968E-2</v>
      </c>
      <c r="S14">
        <f t="shared" si="9"/>
        <v>6.148870406680329E-3</v>
      </c>
      <c r="T14">
        <f t="shared" si="10"/>
        <v>8.4667777082016169</v>
      </c>
      <c r="U14">
        <f t="shared" si="11"/>
        <v>15.401442646983286</v>
      </c>
      <c r="V14">
        <f t="shared" si="12"/>
        <v>313.4014426469833</v>
      </c>
      <c r="W14">
        <f t="shared" si="13"/>
        <v>292.94166685964387</v>
      </c>
      <c r="AA14" t="s">
        <v>311</v>
      </c>
      <c r="AB14">
        <v>44000000</v>
      </c>
      <c r="AC14" t="s">
        <v>312</v>
      </c>
      <c r="AD14" t="s">
        <v>49</v>
      </c>
      <c r="AE14" t="s">
        <v>48</v>
      </c>
      <c r="AF14">
        <v>67.007999999999996</v>
      </c>
      <c r="AG14">
        <v>66.063999999999993</v>
      </c>
      <c r="AH14">
        <v>68.909000000000006</v>
      </c>
      <c r="AI14">
        <v>68.135999999999996</v>
      </c>
      <c r="AJ14">
        <v>64.923000000000002</v>
      </c>
    </row>
    <row r="15" spans="1:36" x14ac:dyDescent="0.25">
      <c r="A15">
        <v>-349</v>
      </c>
      <c r="B15">
        <v>44.02</v>
      </c>
      <c r="C15">
        <v>0.59299999999999997</v>
      </c>
      <c r="D15">
        <v>0.498</v>
      </c>
      <c r="E15">
        <v>0.57799999999999996</v>
      </c>
      <c r="F15">
        <v>0.53200000000000003</v>
      </c>
      <c r="G15">
        <v>0.76300000000000001</v>
      </c>
      <c r="I15">
        <f t="shared" si="0"/>
        <v>0.88999999999999346</v>
      </c>
      <c r="J15">
        <f t="shared" si="1"/>
        <v>1.0000000000000009E-2</v>
      </c>
      <c r="K15">
        <f t="shared" si="2"/>
        <v>1.6436500382173291</v>
      </c>
      <c r="L15">
        <f t="shared" si="3"/>
        <v>-0.22694530663573742</v>
      </c>
      <c r="M15">
        <f t="shared" si="4"/>
        <v>0.83545435434694226</v>
      </c>
      <c r="N15">
        <f t="shared" si="5"/>
        <v>8.5001457489306096E-4</v>
      </c>
      <c r="O15">
        <f t="shared" si="6"/>
        <v>2129.1283811126955</v>
      </c>
      <c r="P15">
        <f t="shared" si="7"/>
        <v>0.52776999999999674</v>
      </c>
      <c r="Q15">
        <v>-2</v>
      </c>
      <c r="R15">
        <f t="shared" si="8"/>
        <v>2.2882285130061297E-2</v>
      </c>
      <c r="S15">
        <f t="shared" si="9"/>
        <v>7.4581035014972263E-3</v>
      </c>
      <c r="T15">
        <f t="shared" si="10"/>
        <v>10.269545509258609</v>
      </c>
      <c r="U15">
        <f t="shared" si="11"/>
        <v>18.680756909233466</v>
      </c>
      <c r="V15">
        <f t="shared" si="12"/>
        <v>316.68075690923348</v>
      </c>
      <c r="W15">
        <f t="shared" si="13"/>
        <v>299.72692579505298</v>
      </c>
      <c r="AA15" t="s">
        <v>313</v>
      </c>
      <c r="AB15">
        <v>298</v>
      </c>
      <c r="AC15" t="s">
        <v>314</v>
      </c>
      <c r="AD15" t="s">
        <v>50</v>
      </c>
      <c r="AE15" t="s">
        <v>48</v>
      </c>
      <c r="AF15">
        <v>7.024</v>
      </c>
      <c r="AG15">
        <v>7.3920000000000003</v>
      </c>
      <c r="AH15">
        <v>6.5330000000000004</v>
      </c>
      <c r="AI15">
        <v>6.62</v>
      </c>
      <c r="AJ15">
        <v>6.819</v>
      </c>
    </row>
    <row r="16" spans="1:36" x14ac:dyDescent="0.25">
      <c r="A16">
        <v>-348</v>
      </c>
      <c r="B16">
        <v>44.91</v>
      </c>
      <c r="C16">
        <v>0.60299999999999998</v>
      </c>
      <c r="D16">
        <v>0.49299999999999999</v>
      </c>
      <c r="E16">
        <v>0.56599999999999995</v>
      </c>
      <c r="F16">
        <v>0.52800000000000002</v>
      </c>
      <c r="G16">
        <v>0.82599999999999996</v>
      </c>
      <c r="I16">
        <f t="shared" si="0"/>
        <v>0.98000000000000398</v>
      </c>
      <c r="J16">
        <f t="shared" si="1"/>
        <v>1.0000000000000009E-2</v>
      </c>
      <c r="K16">
        <f t="shared" si="2"/>
        <v>1.6523430550627147</v>
      </c>
      <c r="L16">
        <f t="shared" si="3"/>
        <v>-0.21968268785984871</v>
      </c>
      <c r="M16">
        <f t="shared" si="4"/>
        <v>0.7619371064413335</v>
      </c>
      <c r="N16">
        <f t="shared" si="5"/>
        <v>1.000840317520444E-3</v>
      </c>
      <c r="O16">
        <f t="shared" si="6"/>
        <v>2319.967356898916</v>
      </c>
      <c r="P16">
        <f t="shared" si="7"/>
        <v>0.59094000000000124</v>
      </c>
      <c r="Q16">
        <v>-1</v>
      </c>
      <c r="R16">
        <f t="shared" si="8"/>
        <v>3.0340388631558524E-2</v>
      </c>
      <c r="S16">
        <f t="shared" si="9"/>
        <v>8.8701722161182994E-3</v>
      </c>
      <c r="T16">
        <f t="shared" si="10"/>
        <v>12.213914332256341</v>
      </c>
      <c r="U16">
        <f t="shared" si="11"/>
        <v>22.217649685215257</v>
      </c>
      <c r="V16">
        <f t="shared" si="12"/>
        <v>320.21764968521524</v>
      </c>
      <c r="W16">
        <f t="shared" si="13"/>
        <v>303.65648148148148</v>
      </c>
      <c r="AA16" t="s">
        <v>315</v>
      </c>
      <c r="AB16">
        <v>0.9</v>
      </c>
      <c r="AD16" t="s">
        <v>51</v>
      </c>
      <c r="AE16" t="s">
        <v>48</v>
      </c>
      <c r="AF16">
        <v>86.253</v>
      </c>
      <c r="AG16">
        <v>86.046999999999997</v>
      </c>
      <c r="AH16">
        <v>85.1</v>
      </c>
      <c r="AI16">
        <v>84.427000000000007</v>
      </c>
      <c r="AJ16">
        <v>86.253</v>
      </c>
    </row>
    <row r="17" spans="1:36" x14ac:dyDescent="0.25">
      <c r="A17">
        <v>-347</v>
      </c>
      <c r="B17">
        <v>45.89</v>
      </c>
      <c r="C17">
        <v>0.61299999999999999</v>
      </c>
      <c r="D17">
        <v>0.48299999999999998</v>
      </c>
      <c r="E17">
        <v>0.55200000000000005</v>
      </c>
      <c r="F17">
        <v>0.52200000000000002</v>
      </c>
      <c r="G17">
        <v>0.89400000000000002</v>
      </c>
      <c r="I17">
        <f t="shared" si="0"/>
        <v>1.0399999999999991</v>
      </c>
      <c r="J17">
        <f t="shared" si="1"/>
        <v>9.000000000000008E-3</v>
      </c>
      <c r="K17">
        <f t="shared" si="2"/>
        <v>1.6617180576946593</v>
      </c>
      <c r="L17">
        <f t="shared" si="3"/>
        <v>-0.21253952548158497</v>
      </c>
      <c r="M17">
        <f t="shared" si="4"/>
        <v>0.65038915357470106</v>
      </c>
      <c r="N17">
        <f t="shared" si="5"/>
        <v>1.1637657057010202E-3</v>
      </c>
      <c r="O17">
        <f t="shared" si="6"/>
        <v>2510.0995929492374</v>
      </c>
      <c r="P17">
        <f t="shared" si="7"/>
        <v>0.6375200000000022</v>
      </c>
      <c r="Q17">
        <v>0</v>
      </c>
      <c r="R17">
        <f t="shared" si="8"/>
        <v>3.9210560847676823E-2</v>
      </c>
      <c r="S17">
        <f t="shared" si="9"/>
        <v>1.0374376245740113E-2</v>
      </c>
      <c r="T17">
        <f t="shared" si="10"/>
        <v>14.285150234830004</v>
      </c>
      <c r="U17">
        <f t="shared" si="11"/>
        <v>25.98531928293718</v>
      </c>
      <c r="V17">
        <f t="shared" si="12"/>
        <v>323.98531928293716</v>
      </c>
      <c r="W17">
        <f t="shared" si="13"/>
        <v>309.15188558320489</v>
      </c>
      <c r="AA17" t="s">
        <v>316</v>
      </c>
      <c r="AB17">
        <v>0.9</v>
      </c>
      <c r="AD17" t="s">
        <v>52</v>
      </c>
      <c r="AE17" t="s">
        <v>48</v>
      </c>
      <c r="AF17">
        <v>43.186999999999998</v>
      </c>
      <c r="AG17">
        <v>43.186999999999998</v>
      </c>
      <c r="AH17">
        <v>50.62</v>
      </c>
      <c r="AI17">
        <v>49.067</v>
      </c>
      <c r="AJ17">
        <v>44.067</v>
      </c>
    </row>
    <row r="18" spans="1:36" x14ac:dyDescent="0.25">
      <c r="A18">
        <v>-346</v>
      </c>
      <c r="B18">
        <v>46.93</v>
      </c>
      <c r="C18">
        <v>0.622</v>
      </c>
      <c r="D18">
        <v>0.47899999999999998</v>
      </c>
      <c r="E18">
        <v>0.54</v>
      </c>
      <c r="F18">
        <v>0.51900000000000002</v>
      </c>
      <c r="G18">
        <v>0.94899999999999995</v>
      </c>
      <c r="I18">
        <f t="shared" si="0"/>
        <v>1.1300000000000026</v>
      </c>
      <c r="J18">
        <f t="shared" si="1"/>
        <v>1.0000000000000009E-3</v>
      </c>
      <c r="K18">
        <f t="shared" si="2"/>
        <v>1.6714505542124947</v>
      </c>
      <c r="L18">
        <f t="shared" si="3"/>
        <v>-0.2062096153091813</v>
      </c>
      <c r="M18">
        <f t="shared" si="4"/>
        <v>6.7516465461862685E-2</v>
      </c>
      <c r="N18">
        <f t="shared" si="5"/>
        <v>1.3387410452905398E-3</v>
      </c>
      <c r="O18">
        <f t="shared" si="6"/>
        <v>2699.4671688490762</v>
      </c>
      <c r="P18">
        <f t="shared" si="7"/>
        <v>0.70286000000000026</v>
      </c>
      <c r="Q18">
        <v>1</v>
      </c>
      <c r="R18">
        <f t="shared" si="8"/>
        <v>4.9584937093416936E-2</v>
      </c>
      <c r="S18">
        <f t="shared" si="9"/>
        <v>1.195832259535945E-2</v>
      </c>
      <c r="T18">
        <f t="shared" si="10"/>
        <v>16.46618849990293</v>
      </c>
      <c r="U18">
        <f t="shared" si="11"/>
        <v>29.952724228251554</v>
      </c>
      <c r="V18">
        <f t="shared" si="12"/>
        <v>327.95272422825155</v>
      </c>
      <c r="W18">
        <f t="shared" si="13"/>
        <v>309.55258074653085</v>
      </c>
      <c r="AA18" t="s">
        <v>317</v>
      </c>
      <c r="AB18">
        <f>P2</f>
        <v>5343.5424899999989</v>
      </c>
      <c r="AC18" t="s">
        <v>318</v>
      </c>
      <c r="AD18" t="s">
        <v>53</v>
      </c>
      <c r="AE18" t="s">
        <v>54</v>
      </c>
      <c r="AF18">
        <v>10.481999999999999</v>
      </c>
      <c r="AG18">
        <v>11.19</v>
      </c>
      <c r="AH18">
        <v>9.4809999999999999</v>
      </c>
      <c r="AI18">
        <v>9.7159999999999993</v>
      </c>
      <c r="AJ18">
        <v>10.504</v>
      </c>
    </row>
    <row r="19" spans="1:36" x14ac:dyDescent="0.25">
      <c r="A19">
        <v>-345</v>
      </c>
      <c r="B19">
        <v>48.06</v>
      </c>
      <c r="C19">
        <v>0.623</v>
      </c>
      <c r="D19">
        <v>0.47099999999999997</v>
      </c>
      <c r="E19">
        <v>0.53200000000000003</v>
      </c>
      <c r="F19">
        <v>0.51700000000000002</v>
      </c>
      <c r="G19">
        <v>0.97299999999999998</v>
      </c>
      <c r="I19">
        <f t="shared" si="0"/>
        <v>1.1999999999999957</v>
      </c>
      <c r="J19">
        <f t="shared" si="1"/>
        <v>-2.0000000000000018E-3</v>
      </c>
      <c r="K19">
        <f t="shared" si="2"/>
        <v>1.6817837664678814</v>
      </c>
      <c r="L19">
        <f t="shared" si="3"/>
        <v>-0.20551195334083039</v>
      </c>
      <c r="M19">
        <f t="shared" si="4"/>
        <v>-0.13037935619349977</v>
      </c>
      <c r="N19">
        <f t="shared" si="5"/>
        <v>1.5257129652154558E-3</v>
      </c>
      <c r="O19">
        <f t="shared" si="6"/>
        <v>2888.0123971792159</v>
      </c>
      <c r="P19">
        <f t="shared" si="7"/>
        <v>0.74759999999999449</v>
      </c>
      <c r="Q19">
        <v>2</v>
      </c>
      <c r="R19">
        <f t="shared" si="8"/>
        <v>6.1543259688776386E-2</v>
      </c>
      <c r="S19">
        <f t="shared" si="9"/>
        <v>1.360792709501879E-2</v>
      </c>
      <c r="T19">
        <f t="shared" si="10"/>
        <v>18.737635722126178</v>
      </c>
      <c r="U19">
        <f t="shared" si="11"/>
        <v>34.084587060180269</v>
      </c>
      <c r="V19">
        <f t="shared" si="12"/>
        <v>332.0845870601803</v>
      </c>
      <c r="W19">
        <f t="shared" si="13"/>
        <v>309.22789975460859</v>
      </c>
      <c r="AA19" t="s">
        <v>319</v>
      </c>
      <c r="AB19">
        <f>((AB18/(60/AB22)))/1000</f>
        <v>445.29520749999989</v>
      </c>
      <c r="AC19" t="s">
        <v>320</v>
      </c>
      <c r="AD19" t="s">
        <v>55</v>
      </c>
      <c r="AE19" t="s">
        <v>54</v>
      </c>
      <c r="AF19">
        <v>64.45</v>
      </c>
      <c r="AG19">
        <v>65.37</v>
      </c>
      <c r="AH19">
        <v>73.459999999999994</v>
      </c>
      <c r="AI19">
        <v>72.013000000000005</v>
      </c>
      <c r="AJ19">
        <v>67.875</v>
      </c>
    </row>
    <row r="20" spans="1:36" x14ac:dyDescent="0.25">
      <c r="A20">
        <v>-344</v>
      </c>
      <c r="B20">
        <v>49.26</v>
      </c>
      <c r="C20">
        <v>0.621</v>
      </c>
      <c r="D20">
        <v>0.46400000000000002</v>
      </c>
      <c r="E20">
        <v>0.52500000000000002</v>
      </c>
      <c r="F20">
        <v>0.51700000000000002</v>
      </c>
      <c r="G20">
        <v>0.97599999999999998</v>
      </c>
      <c r="I20">
        <f t="shared" si="0"/>
        <v>1.2700000000000031</v>
      </c>
      <c r="J20">
        <f t="shared" si="1"/>
        <v>-3.0000000000000027E-3</v>
      </c>
      <c r="K20">
        <f t="shared" si="2"/>
        <v>1.6924944075030843</v>
      </c>
      <c r="L20">
        <f t="shared" si="3"/>
        <v>-0.20690839982341983</v>
      </c>
      <c r="M20">
        <f t="shared" si="4"/>
        <v>-0.19024386021998255</v>
      </c>
      <c r="N20">
        <f t="shared" si="5"/>
        <v>1.7246244337953821E-3</v>
      </c>
      <c r="O20">
        <f t="shared" si="6"/>
        <v>3075.6778410931115</v>
      </c>
      <c r="P20">
        <f t="shared" si="7"/>
        <v>0.78867000000000231</v>
      </c>
      <c r="Q20">
        <v>3</v>
      </c>
      <c r="R20">
        <f t="shared" si="8"/>
        <v>7.5151186783795176E-2</v>
      </c>
      <c r="S20">
        <f t="shared" si="9"/>
        <v>1.5307460758924529E-2</v>
      </c>
      <c r="T20">
        <f t="shared" si="10"/>
        <v>21.077833642749461</v>
      </c>
      <c r="U20">
        <f t="shared" si="11"/>
        <v>38.341510449364726</v>
      </c>
      <c r="V20">
        <f t="shared" si="12"/>
        <v>336.3415104493647</v>
      </c>
      <c r="W20">
        <f t="shared" si="13"/>
        <v>305.6660032078974</v>
      </c>
      <c r="AA20" t="s">
        <v>321</v>
      </c>
      <c r="AC20" t="s">
        <v>322</v>
      </c>
      <c r="AD20" t="s">
        <v>56</v>
      </c>
      <c r="AE20" t="s">
        <v>57</v>
      </c>
      <c r="AF20">
        <v>18.449000000000002</v>
      </c>
      <c r="AG20">
        <v>18.8</v>
      </c>
      <c r="AH20">
        <v>17.8</v>
      </c>
      <c r="AI20">
        <v>18.396000000000001</v>
      </c>
      <c r="AJ20">
        <v>18.8</v>
      </c>
    </row>
    <row r="21" spans="1:36" x14ac:dyDescent="0.25">
      <c r="A21">
        <v>-343</v>
      </c>
      <c r="B21">
        <v>50.53</v>
      </c>
      <c r="C21">
        <v>0.61799999999999999</v>
      </c>
      <c r="D21">
        <v>0.46100000000000002</v>
      </c>
      <c r="E21">
        <v>0.51500000000000001</v>
      </c>
      <c r="F21">
        <v>0.52100000000000002</v>
      </c>
      <c r="G21">
        <v>0.97599999999999998</v>
      </c>
      <c r="I21">
        <f t="shared" si="0"/>
        <v>1.3399999999999963</v>
      </c>
      <c r="J21">
        <f t="shared" si="1"/>
        <v>0</v>
      </c>
      <c r="K21">
        <f t="shared" si="2"/>
        <v>1.7035492982382305</v>
      </c>
      <c r="L21">
        <f t="shared" si="3"/>
        <v>-0.20901152491118416</v>
      </c>
      <c r="M21">
        <f t="shared" si="4"/>
        <v>0</v>
      </c>
      <c r="N21">
        <f t="shared" si="5"/>
        <v>1.9354147761890704E-3</v>
      </c>
      <c r="O21">
        <f t="shared" si="6"/>
        <v>3262.4063318177618</v>
      </c>
      <c r="P21">
        <f t="shared" si="7"/>
        <v>0.82812000000000008</v>
      </c>
      <c r="Q21">
        <v>4</v>
      </c>
      <c r="R21">
        <f t="shared" si="8"/>
        <v>9.0458647542719706E-2</v>
      </c>
      <c r="S21">
        <f t="shared" si="9"/>
        <v>1.7039644677878107E-2</v>
      </c>
      <c r="T21">
        <f t="shared" si="10"/>
        <v>23.46298981315238</v>
      </c>
      <c r="U21">
        <f t="shared" si="11"/>
        <v>42.68021488080084</v>
      </c>
      <c r="V21">
        <f t="shared" si="12"/>
        <v>340.68021488080086</v>
      </c>
      <c r="W21">
        <f t="shared" si="13"/>
        <v>304.46015113531837</v>
      </c>
      <c r="AA21" t="s">
        <v>323</v>
      </c>
      <c r="AB21">
        <f>(AB22*81.4)/30000</f>
        <v>13.566666666666666</v>
      </c>
      <c r="AC21" t="s">
        <v>324</v>
      </c>
      <c r="AD21" t="s">
        <v>58</v>
      </c>
      <c r="AE21" t="s">
        <v>57</v>
      </c>
      <c r="AF21">
        <v>18.824000000000002</v>
      </c>
      <c r="AG21">
        <v>19.277000000000001</v>
      </c>
      <c r="AH21">
        <v>18.084</v>
      </c>
      <c r="AI21">
        <v>18.846</v>
      </c>
      <c r="AJ21">
        <v>19.09</v>
      </c>
    </row>
    <row r="22" spans="1:36" x14ac:dyDescent="0.25">
      <c r="A22">
        <v>-342</v>
      </c>
      <c r="B22">
        <v>51.87</v>
      </c>
      <c r="C22">
        <v>0.61799999999999999</v>
      </c>
      <c r="D22">
        <v>0.46200000000000002</v>
      </c>
      <c r="E22">
        <v>0.51</v>
      </c>
      <c r="F22">
        <v>0.52500000000000002</v>
      </c>
      <c r="G22">
        <v>0.97599999999999998</v>
      </c>
      <c r="I22">
        <f t="shared" si="0"/>
        <v>1.4200000000000017</v>
      </c>
      <c r="J22">
        <f t="shared" si="1"/>
        <v>1.0000000000000009E-3</v>
      </c>
      <c r="K22">
        <f t="shared" si="2"/>
        <v>1.7149162479935849</v>
      </c>
      <c r="L22">
        <f t="shared" si="3"/>
        <v>-0.20901152491118416</v>
      </c>
      <c r="M22">
        <f t="shared" si="4"/>
        <v>5.986406860395356E-2</v>
      </c>
      <c r="N22">
        <f t="shared" si="5"/>
        <v>2.158019692958433E-3</v>
      </c>
      <c r="O22">
        <f t="shared" si="6"/>
        <v>3448.1409860727836</v>
      </c>
      <c r="P22">
        <f t="shared" si="7"/>
        <v>0.87756000000000123</v>
      </c>
      <c r="Q22">
        <v>5</v>
      </c>
      <c r="R22">
        <f t="shared" si="8"/>
        <v>0.10749829222059781</v>
      </c>
      <c r="S22">
        <f t="shared" si="9"/>
        <v>1.8785796091367768E-2</v>
      </c>
      <c r="T22">
        <f t="shared" si="10"/>
        <v>25.867378730963505</v>
      </c>
      <c r="U22">
        <f t="shared" si="11"/>
        <v>47.053904529324257</v>
      </c>
      <c r="V22">
        <f t="shared" si="12"/>
        <v>345.05390452932426</v>
      </c>
      <c r="W22">
        <f t="shared" si="13"/>
        <v>304.20617800451515</v>
      </c>
      <c r="AA22" t="s">
        <v>325</v>
      </c>
      <c r="AB22">
        <v>5000</v>
      </c>
      <c r="AD22" t="s">
        <v>59</v>
      </c>
      <c r="AE22" t="s">
        <v>57</v>
      </c>
      <c r="AF22">
        <v>2.5150000000000001</v>
      </c>
      <c r="AG22">
        <v>2.7730000000000001</v>
      </c>
      <c r="AH22">
        <v>2.1360000000000001</v>
      </c>
      <c r="AI22">
        <v>2.4390000000000001</v>
      </c>
      <c r="AJ22">
        <v>2.5179999999999998</v>
      </c>
    </row>
    <row r="23" spans="1:36" x14ac:dyDescent="0.25">
      <c r="A23">
        <v>-341</v>
      </c>
      <c r="B23">
        <v>53.29</v>
      </c>
      <c r="C23">
        <v>0.61899999999999999</v>
      </c>
      <c r="D23">
        <v>0.46100000000000002</v>
      </c>
      <c r="E23">
        <v>0.51100000000000001</v>
      </c>
      <c r="F23">
        <v>0.52300000000000002</v>
      </c>
      <c r="G23">
        <v>0.98099999999999998</v>
      </c>
      <c r="I23">
        <f t="shared" si="0"/>
        <v>1.490000000000002</v>
      </c>
      <c r="J23">
        <f t="shared" si="1"/>
        <v>1.0000000000000009E-3</v>
      </c>
      <c r="K23">
        <f t="shared" si="2"/>
        <v>1.7266457202409118</v>
      </c>
      <c r="L23">
        <f t="shared" si="3"/>
        <v>-0.20830935097988201</v>
      </c>
      <c r="M23">
        <f t="shared" si="4"/>
        <v>5.8535610226547408E-2</v>
      </c>
      <c r="N23">
        <f t="shared" si="5"/>
        <v>2.3923712797451063E-3</v>
      </c>
      <c r="O23">
        <f t="shared" si="6"/>
        <v>3632.8252234025108</v>
      </c>
      <c r="P23">
        <f t="shared" si="7"/>
        <v>0.92230999999999896</v>
      </c>
      <c r="Q23">
        <v>6</v>
      </c>
      <c r="R23">
        <f t="shared" si="8"/>
        <v>0.12628408831196558</v>
      </c>
      <c r="S23">
        <f t="shared" si="9"/>
        <v>2.0526026965239974E-2</v>
      </c>
      <c r="T23">
        <f t="shared" si="10"/>
        <v>28.263615274511043</v>
      </c>
      <c r="U23">
        <f t="shared" si="11"/>
        <v>51.412764648954322</v>
      </c>
      <c r="V23">
        <f t="shared" si="12"/>
        <v>349.41276464895429</v>
      </c>
      <c r="W23">
        <f t="shared" si="13"/>
        <v>305.90263209974268</v>
      </c>
      <c r="AA23" t="s">
        <v>326</v>
      </c>
      <c r="AB23">
        <v>1.4</v>
      </c>
      <c r="AD23" t="s">
        <v>60</v>
      </c>
      <c r="AE23" t="s">
        <v>57</v>
      </c>
      <c r="AF23">
        <v>28</v>
      </c>
      <c r="AG23">
        <v>28</v>
      </c>
      <c r="AH23">
        <v>26.6</v>
      </c>
      <c r="AI23">
        <v>26.6</v>
      </c>
      <c r="AJ23">
        <v>27</v>
      </c>
    </row>
    <row r="24" spans="1:36" x14ac:dyDescent="0.25">
      <c r="A24">
        <v>-340</v>
      </c>
      <c r="B24">
        <v>54.78</v>
      </c>
      <c r="C24">
        <v>0.62</v>
      </c>
      <c r="D24">
        <v>0.45700000000000002</v>
      </c>
      <c r="E24">
        <v>0.51</v>
      </c>
      <c r="F24">
        <v>0.52300000000000002</v>
      </c>
      <c r="G24">
        <v>0.99199999999999999</v>
      </c>
      <c r="I24">
        <f t="shared" si="0"/>
        <v>1.5600000000000023</v>
      </c>
      <c r="J24">
        <f t="shared" si="1"/>
        <v>1.0000000000000009E-3</v>
      </c>
      <c r="K24">
        <f t="shared" si="2"/>
        <v>1.7386220279179425</v>
      </c>
      <c r="L24">
        <f t="shared" si="3"/>
        <v>-0.20760831050174613</v>
      </c>
      <c r="M24">
        <f t="shared" si="4"/>
        <v>5.739412149497318E-2</v>
      </c>
      <c r="N24">
        <f t="shared" si="5"/>
        <v>2.6383980480532937E-3</v>
      </c>
      <c r="O24">
        <f t="shared" si="6"/>
        <v>3816.4027834156313</v>
      </c>
      <c r="P24">
        <f t="shared" si="7"/>
        <v>0.96720000000000339</v>
      </c>
      <c r="Q24">
        <v>7</v>
      </c>
      <c r="R24">
        <f t="shared" si="8"/>
        <v>0.14681011527720556</v>
      </c>
      <c r="S24">
        <f t="shared" si="9"/>
        <v>2.2239494821502448E-2</v>
      </c>
      <c r="T24">
        <f t="shared" si="10"/>
        <v>30.623000086615988</v>
      </c>
      <c r="U24">
        <f t="shared" si="11"/>
        <v>55.704589841270149</v>
      </c>
      <c r="V24">
        <f t="shared" si="12"/>
        <v>353.70458984127015</v>
      </c>
      <c r="W24">
        <f t="shared" si="13"/>
        <v>306.65348896263566</v>
      </c>
      <c r="AA24" t="s">
        <v>327</v>
      </c>
      <c r="AB24">
        <f>SUM(T5:T105)</f>
        <v>1376.9647346334573</v>
      </c>
      <c r="AC24" t="s">
        <v>318</v>
      </c>
      <c r="AD24" t="s">
        <v>61</v>
      </c>
      <c r="AE24" t="s">
        <v>57</v>
      </c>
      <c r="AF24">
        <v>13</v>
      </c>
      <c r="AG24">
        <v>13.8</v>
      </c>
      <c r="AH24">
        <v>13</v>
      </c>
      <c r="AI24">
        <v>13.8</v>
      </c>
      <c r="AJ24">
        <v>13.6</v>
      </c>
    </row>
    <row r="25" spans="1:36" x14ac:dyDescent="0.25">
      <c r="A25">
        <v>-339</v>
      </c>
      <c r="B25">
        <v>56.34</v>
      </c>
      <c r="C25">
        <v>0.621</v>
      </c>
      <c r="D25">
        <v>0.45300000000000001</v>
      </c>
      <c r="E25">
        <v>0.50600000000000001</v>
      </c>
      <c r="F25">
        <v>0.52600000000000002</v>
      </c>
      <c r="G25">
        <v>0.998</v>
      </c>
      <c r="I25">
        <f t="shared" si="0"/>
        <v>1.6299999999999955</v>
      </c>
      <c r="J25">
        <f t="shared" si="1"/>
        <v>0</v>
      </c>
      <c r="K25">
        <f t="shared" si="2"/>
        <v>1.7508168426497546</v>
      </c>
      <c r="L25">
        <f t="shared" si="3"/>
        <v>-0.20690839982341983</v>
      </c>
      <c r="M25">
        <f t="shared" si="4"/>
        <v>0</v>
      </c>
      <c r="N25">
        <f t="shared" si="5"/>
        <v>2.8960249471326719E-3</v>
      </c>
      <c r="O25">
        <f t="shared" si="6"/>
        <v>3998.8177429272841</v>
      </c>
      <c r="P25">
        <f t="shared" si="7"/>
        <v>1.0122299999999944</v>
      </c>
      <c r="Q25">
        <v>8</v>
      </c>
      <c r="R25">
        <f t="shared" si="8"/>
        <v>0.169049610098708</v>
      </c>
      <c r="S25">
        <f t="shared" si="9"/>
        <v>2.390470376340581E-2</v>
      </c>
      <c r="T25">
        <f t="shared" si="10"/>
        <v>32.915934075513825</v>
      </c>
      <c r="U25">
        <f t="shared" si="11"/>
        <v>59.875538050896594</v>
      </c>
      <c r="V25">
        <f t="shared" si="12"/>
        <v>357.87553805089658</v>
      </c>
      <c r="W25">
        <f t="shared" si="13"/>
        <v>306.82702716959142</v>
      </c>
      <c r="AD25" t="s">
        <v>62</v>
      </c>
      <c r="AE25" t="s">
        <v>54</v>
      </c>
      <c r="AF25">
        <v>13.363</v>
      </c>
      <c r="AG25">
        <v>14.387</v>
      </c>
      <c r="AH25">
        <v>11.813000000000001</v>
      </c>
      <c r="AI25">
        <v>12.944000000000001</v>
      </c>
      <c r="AJ25">
        <v>13.192</v>
      </c>
    </row>
    <row r="26" spans="1:36" x14ac:dyDescent="0.25">
      <c r="A26">
        <v>-338</v>
      </c>
      <c r="B26">
        <v>57.97</v>
      </c>
      <c r="C26">
        <v>0.621</v>
      </c>
      <c r="D26">
        <v>0.45400000000000001</v>
      </c>
      <c r="E26">
        <v>0.5</v>
      </c>
      <c r="F26">
        <v>0.52400000000000002</v>
      </c>
      <c r="G26">
        <v>1.006</v>
      </c>
      <c r="I26">
        <f t="shared" si="0"/>
        <v>1.7000000000000028</v>
      </c>
      <c r="J26">
        <f t="shared" si="1"/>
        <v>1.0000000000000009E-3</v>
      </c>
      <c r="K26">
        <f t="shared" si="2"/>
        <v>1.7632033003707717</v>
      </c>
      <c r="L26">
        <f t="shared" si="3"/>
        <v>-0.20690839982341983</v>
      </c>
      <c r="M26">
        <f t="shared" si="4"/>
        <v>5.5667898394544564E-2</v>
      </c>
      <c r="N26">
        <f t="shared" si="5"/>
        <v>3.1651733869544965E-3</v>
      </c>
      <c r="O26">
        <f t="shared" si="6"/>
        <v>4180.0145329982461</v>
      </c>
      <c r="P26">
        <f t="shared" si="7"/>
        <v>1.0557000000000054</v>
      </c>
      <c r="Q26">
        <v>9</v>
      </c>
      <c r="R26">
        <f t="shared" si="8"/>
        <v>0.19295431386211381</v>
      </c>
      <c r="S26">
        <f t="shared" si="9"/>
        <v>2.5499851663881801E-2</v>
      </c>
      <c r="T26">
        <f t="shared" si="10"/>
        <v>35.112396481090244</v>
      </c>
      <c r="U26">
        <f t="shared" si="11"/>
        <v>63.871000189104251</v>
      </c>
      <c r="V26">
        <f t="shared" si="12"/>
        <v>361.87100018910428</v>
      </c>
      <c r="W26">
        <f t="shared" si="13"/>
        <v>306.98064162809601</v>
      </c>
      <c r="AD26" t="s">
        <v>63</v>
      </c>
      <c r="AE26" t="s">
        <v>54</v>
      </c>
      <c r="AF26">
        <v>69.06</v>
      </c>
      <c r="AG26">
        <v>71.587000000000003</v>
      </c>
      <c r="AH26">
        <v>71.885000000000005</v>
      </c>
      <c r="AI26">
        <v>73.225999999999999</v>
      </c>
      <c r="AJ26">
        <v>71.242000000000004</v>
      </c>
    </row>
    <row r="27" spans="1:36" x14ac:dyDescent="0.25">
      <c r="A27">
        <v>-337</v>
      </c>
      <c r="B27">
        <v>59.67</v>
      </c>
      <c r="C27">
        <v>0.622</v>
      </c>
      <c r="D27">
        <v>0.45400000000000001</v>
      </c>
      <c r="E27">
        <v>0.495</v>
      </c>
      <c r="F27">
        <v>0.51600000000000001</v>
      </c>
      <c r="G27">
        <v>1.0229999999999999</v>
      </c>
      <c r="I27">
        <f t="shared" si="0"/>
        <v>1.769999999999996</v>
      </c>
      <c r="J27">
        <f t="shared" si="1"/>
        <v>6.0000000000000053E-3</v>
      </c>
      <c r="K27">
        <f t="shared" si="2"/>
        <v>1.775756037844098</v>
      </c>
      <c r="L27">
        <f t="shared" si="3"/>
        <v>-0.2062096153091813</v>
      </c>
      <c r="M27">
        <f t="shared" si="4"/>
        <v>0.32841303549988865</v>
      </c>
      <c r="N27">
        <f>$L$2*((1-COS(RADIANS(A27))+($L$2/$O$2)*(1-SQRT(1-(($L$2/$O$2)^2)*SIN(RADIANS(A27))))))</f>
        <v>3.445761262274027E-3</v>
      </c>
      <c r="O27">
        <f t="shared" si="6"/>
        <v>4359.9379558661831</v>
      </c>
      <c r="P27">
        <f t="shared" si="7"/>
        <v>1.1009399999999965</v>
      </c>
      <c r="Q27">
        <v>10</v>
      </c>
      <c r="R27">
        <f t="shared" si="8"/>
        <v>0.21845416552599561</v>
      </c>
      <c r="S27">
        <f t="shared" si="9"/>
        <v>2.7003217408524849E-2</v>
      </c>
      <c r="T27">
        <f t="shared" si="10"/>
        <v>37.18247809481052</v>
      </c>
      <c r="U27">
        <f t="shared" si="11"/>
        <v>67.636570084414444</v>
      </c>
      <c r="V27">
        <f t="shared" si="12"/>
        <v>365.63657008441442</v>
      </c>
      <c r="W27">
        <f t="shared" si="13"/>
        <v>306.62158324458636</v>
      </c>
      <c r="AD27" t="s">
        <v>64</v>
      </c>
      <c r="AE27" t="s">
        <v>65</v>
      </c>
      <c r="AF27">
        <v>2.351</v>
      </c>
      <c r="AG27">
        <v>2.2120000000000002</v>
      </c>
      <c r="AH27">
        <v>2.5840000000000001</v>
      </c>
      <c r="AI27">
        <v>2.3439999999999999</v>
      </c>
      <c r="AJ27">
        <v>2.2639999999999998</v>
      </c>
    </row>
    <row r="28" spans="1:36" x14ac:dyDescent="0.25">
      <c r="A28">
        <v>-336</v>
      </c>
      <c r="B28">
        <v>61.44</v>
      </c>
      <c r="C28">
        <v>0.628</v>
      </c>
      <c r="D28">
        <v>0.45600000000000002</v>
      </c>
      <c r="E28">
        <v>0.49199999999999999</v>
      </c>
      <c r="F28">
        <v>0.52900000000000003</v>
      </c>
      <c r="G28">
        <v>1.0329999999999999</v>
      </c>
      <c r="I28">
        <f t="shared" si="0"/>
        <v>1.8400000000000034</v>
      </c>
      <c r="J28">
        <f t="shared" si="1"/>
        <v>-2.0000000000000018E-3</v>
      </c>
      <c r="K28">
        <f t="shared" si="2"/>
        <v>1.7884512070234555</v>
      </c>
      <c r="L28">
        <f t="shared" si="3"/>
        <v>-0.20204035626280387</v>
      </c>
      <c r="M28">
        <f t="shared" si="4"/>
        <v>-0.10809848197222093</v>
      </c>
      <c r="N28">
        <f t="shared" si="5"/>
        <v>3.7377029777715242E-3</v>
      </c>
      <c r="O28">
        <f t="shared" si="6"/>
        <v>4538.5332017636092</v>
      </c>
      <c r="P28">
        <f t="shared" si="7"/>
        <v>1.1555200000000008</v>
      </c>
      <c r="Q28">
        <v>11</v>
      </c>
      <c r="R28">
        <f t="shared" si="8"/>
        <v>0.24545738293452046</v>
      </c>
      <c r="S28">
        <f t="shared" si="9"/>
        <v>2.8393579991788709E-2</v>
      </c>
      <c r="T28">
        <f t="shared" si="10"/>
        <v>39.096958340402736</v>
      </c>
      <c r="U28">
        <f t="shared" si="11"/>
        <v>71.119094217852918</v>
      </c>
      <c r="V28">
        <f t="shared" si="12"/>
        <v>369.11909421785293</v>
      </c>
      <c r="W28">
        <f t="shared" si="13"/>
        <v>307.23294657656504</v>
      </c>
      <c r="AD28" t="s">
        <v>66</v>
      </c>
      <c r="AE28" t="s">
        <v>65</v>
      </c>
      <c r="AF28">
        <v>2.5539999999999998</v>
      </c>
      <c r="AG28">
        <v>2.3919999999999999</v>
      </c>
      <c r="AH28">
        <v>2.7879999999999998</v>
      </c>
      <c r="AI28">
        <v>2.5579999999999998</v>
      </c>
      <c r="AJ28">
        <v>2.4780000000000002</v>
      </c>
    </row>
    <row r="29" spans="1:36" x14ac:dyDescent="0.25">
      <c r="A29">
        <v>-335</v>
      </c>
      <c r="B29">
        <v>63.28</v>
      </c>
      <c r="C29">
        <v>0.626</v>
      </c>
      <c r="D29">
        <v>0.45600000000000002</v>
      </c>
      <c r="E29">
        <v>0.48599999999999999</v>
      </c>
      <c r="F29">
        <v>0.53700000000000003</v>
      </c>
      <c r="G29">
        <v>1.028</v>
      </c>
      <c r="I29">
        <f t="shared" si="0"/>
        <v>1.9000000000000057</v>
      </c>
      <c r="J29">
        <f t="shared" si="1"/>
        <v>-8.0000000000000071E-3</v>
      </c>
      <c r="K29">
        <f t="shared" si="2"/>
        <v>1.8012664704896202</v>
      </c>
      <c r="L29">
        <f t="shared" si="3"/>
        <v>-0.20342566678957033</v>
      </c>
      <c r="M29">
        <f t="shared" si="4"/>
        <v>-0.43476866765050776</v>
      </c>
      <c r="N29">
        <f t="shared" si="5"/>
        <v>4.0409094742643826E-3</v>
      </c>
      <c r="O29">
        <f t="shared" si="6"/>
        <v>4715.7458656175586</v>
      </c>
      <c r="P29">
        <f t="shared" si="7"/>
        <v>1.1894000000000085</v>
      </c>
      <c r="Q29">
        <v>12</v>
      </c>
      <c r="R29">
        <f t="shared" si="8"/>
        <v>0.27385096292630917</v>
      </c>
      <c r="S29">
        <f t="shared" si="9"/>
        <v>2.9650659256894585E-2</v>
      </c>
      <c r="T29">
        <f t="shared" si="10"/>
        <v>40.827912157168427</v>
      </c>
      <c r="U29">
        <f t="shared" si="11"/>
        <v>74.267775670499219</v>
      </c>
      <c r="V29">
        <f t="shared" si="12"/>
        <v>372.26777567049919</v>
      </c>
      <c r="W29">
        <f t="shared" si="13"/>
        <v>309.79948559521097</v>
      </c>
      <c r="AD29" t="s">
        <v>67</v>
      </c>
      <c r="AE29" t="s">
        <v>65</v>
      </c>
      <c r="AF29">
        <v>0.71399999999999997</v>
      </c>
      <c r="AG29">
        <v>0.72299999999999998</v>
      </c>
      <c r="AH29">
        <v>0.68300000000000005</v>
      </c>
      <c r="AI29">
        <v>0.66200000000000003</v>
      </c>
      <c r="AJ29">
        <v>0.72599999999999998</v>
      </c>
    </row>
    <row r="30" spans="1:36" x14ac:dyDescent="0.25">
      <c r="A30">
        <v>-334</v>
      </c>
      <c r="B30">
        <v>65.180000000000007</v>
      </c>
      <c r="C30">
        <v>0.61799999999999999</v>
      </c>
      <c r="D30">
        <v>0.45700000000000002</v>
      </c>
      <c r="E30">
        <v>0.48399999999999999</v>
      </c>
      <c r="F30">
        <v>0.52600000000000002</v>
      </c>
      <c r="G30">
        <v>1.006</v>
      </c>
      <c r="I30">
        <f t="shared" si="0"/>
        <v>1.9699999999999989</v>
      </c>
      <c r="J30">
        <f t="shared" si="1"/>
        <v>-1.5000000000000013E-2</v>
      </c>
      <c r="K30">
        <f t="shared" si="2"/>
        <v>1.8141143561291255</v>
      </c>
      <c r="L30">
        <f t="shared" si="3"/>
        <v>-0.20901152491118416</v>
      </c>
      <c r="M30">
        <f t="shared" si="4"/>
        <v>-0.82519662797469118</v>
      </c>
      <c r="N30">
        <f t="shared" si="5"/>
        <v>4.3552882559820547E-3</v>
      </c>
      <c r="O30">
        <f t="shared" si="6"/>
        <v>4891.521963625848</v>
      </c>
      <c r="P30">
        <f t="shared" si="7"/>
        <v>1.2174599999999927</v>
      </c>
      <c r="Q30">
        <v>13</v>
      </c>
      <c r="R30">
        <f t="shared" si="8"/>
        <v>0.30350162218320376</v>
      </c>
      <c r="S30">
        <f t="shared" si="9"/>
        <v>3.0755566256058242E-2</v>
      </c>
      <c r="T30">
        <f t="shared" si="10"/>
        <v>42.349330130133218</v>
      </c>
      <c r="U30">
        <f t="shared" si="11"/>
        <v>77.035302167623229</v>
      </c>
      <c r="V30">
        <f t="shared" si="12"/>
        <v>375.03530216762323</v>
      </c>
      <c r="W30">
        <f t="shared" si="13"/>
        <v>305.94701267250537</v>
      </c>
      <c r="AD30" t="s">
        <v>68</v>
      </c>
      <c r="AE30" t="s">
        <v>65</v>
      </c>
      <c r="AF30">
        <v>5.202</v>
      </c>
      <c r="AG30">
        <v>4.68</v>
      </c>
      <c r="AH30">
        <v>5.1879999999999997</v>
      </c>
      <c r="AI30">
        <v>4.3380000000000001</v>
      </c>
      <c r="AJ30">
        <v>5.202</v>
      </c>
    </row>
    <row r="31" spans="1:36" x14ac:dyDescent="0.25">
      <c r="A31">
        <v>-333</v>
      </c>
      <c r="B31">
        <v>67.150000000000006</v>
      </c>
      <c r="C31">
        <v>0.60299999999999998</v>
      </c>
      <c r="D31">
        <v>0.46</v>
      </c>
      <c r="E31">
        <v>0.47599999999999998</v>
      </c>
      <c r="F31">
        <v>0.52</v>
      </c>
      <c r="G31">
        <v>0.95499999999999996</v>
      </c>
      <c r="I31">
        <f t="shared" si="0"/>
        <v>2.039999999999992</v>
      </c>
      <c r="J31">
        <f t="shared" si="1"/>
        <v>-1.4000000000000012E-2</v>
      </c>
      <c r="K31">
        <f t="shared" si="2"/>
        <v>1.8270460170047342</v>
      </c>
      <c r="L31">
        <f t="shared" si="3"/>
        <v>-0.21968268785984871</v>
      </c>
      <c r="M31">
        <f t="shared" si="4"/>
        <v>-0.78493276903183862</v>
      </c>
      <c r="N31">
        <f t="shared" si="5"/>
        <v>4.6807434188954281E-3</v>
      </c>
      <c r="O31">
        <f t="shared" si="6"/>
        <v>5065.8079497048138</v>
      </c>
      <c r="P31">
        <f t="shared" si="7"/>
        <v>1.2301199999999972</v>
      </c>
      <c r="Q31">
        <v>14</v>
      </c>
      <c r="R31">
        <f t="shared" si="8"/>
        <v>0.334257188439262</v>
      </c>
      <c r="S31">
        <f t="shared" si="9"/>
        <v>3.1691249702670454E-2</v>
      </c>
      <c r="T31">
        <f t="shared" si="10"/>
        <v>43.637733238955057</v>
      </c>
      <c r="U31">
        <f t="shared" si="11"/>
        <v>79.378964334103955</v>
      </c>
      <c r="V31">
        <f t="shared" si="12"/>
        <v>377.37896433410396</v>
      </c>
      <c r="W31">
        <f t="shared" si="13"/>
        <v>303.02488256463488</v>
      </c>
      <c r="AD31" t="s">
        <v>69</v>
      </c>
      <c r="AE31" t="s">
        <v>65</v>
      </c>
      <c r="AF31">
        <v>0.746</v>
      </c>
      <c r="AG31">
        <v>0.746</v>
      </c>
      <c r="AH31">
        <v>0.96399999999999997</v>
      </c>
      <c r="AI31">
        <v>0.99199999999999999</v>
      </c>
      <c r="AJ31">
        <v>0.77800000000000002</v>
      </c>
    </row>
    <row r="32" spans="1:36" x14ac:dyDescent="0.25">
      <c r="A32">
        <v>-332</v>
      </c>
      <c r="B32">
        <v>69.19</v>
      </c>
      <c r="C32">
        <v>0.58899999999999997</v>
      </c>
      <c r="D32">
        <v>0.46200000000000002</v>
      </c>
      <c r="E32">
        <v>0.47699999999999998</v>
      </c>
      <c r="F32">
        <v>0.51600000000000001</v>
      </c>
      <c r="G32">
        <v>0.90300000000000002</v>
      </c>
      <c r="I32">
        <f t="shared" si="0"/>
        <v>2.1000000000000085</v>
      </c>
      <c r="J32">
        <f t="shared" si="1"/>
        <v>-7.0000000000000062E-3</v>
      </c>
      <c r="K32">
        <f t="shared" si="2"/>
        <v>1.840043330603494</v>
      </c>
      <c r="L32">
        <f t="shared" si="3"/>
        <v>-0.22988470521289839</v>
      </c>
      <c r="M32">
        <f t="shared" si="4"/>
        <v>-0.3998611115036127</v>
      </c>
      <c r="N32">
        <f t="shared" si="5"/>
        <v>5.0171756800919563E-3</v>
      </c>
      <c r="O32">
        <f t="shared" si="6"/>
        <v>5238.5507318036553</v>
      </c>
      <c r="P32">
        <f t="shared" si="7"/>
        <v>1.2369000000000046</v>
      </c>
      <c r="Q32">
        <v>15</v>
      </c>
      <c r="R32">
        <f t="shared" si="8"/>
        <v>0.36594843814193245</v>
      </c>
      <c r="S32">
        <f t="shared" si="9"/>
        <v>3.2442923903922338E-2</v>
      </c>
      <c r="T32">
        <f t="shared" si="10"/>
        <v>44.672762106058094</v>
      </c>
      <c r="U32">
        <f t="shared" si="11"/>
        <v>81.261727562813476</v>
      </c>
      <c r="V32">
        <f t="shared" si="12"/>
        <v>379.26172756281346</v>
      </c>
      <c r="W32">
        <f t="shared" si="13"/>
        <v>299.55513037831008</v>
      </c>
      <c r="AD32" t="s">
        <v>70</v>
      </c>
      <c r="AE32" t="s">
        <v>54</v>
      </c>
      <c r="AF32">
        <v>27.940999999999999</v>
      </c>
      <c r="AG32">
        <v>30.204999999999998</v>
      </c>
      <c r="AH32">
        <v>24.501999999999999</v>
      </c>
      <c r="AI32">
        <v>25.891999999999999</v>
      </c>
      <c r="AJ32">
        <v>29.32</v>
      </c>
    </row>
    <row r="33" spans="1:36" x14ac:dyDescent="0.25">
      <c r="A33">
        <v>-331</v>
      </c>
      <c r="B33">
        <v>71.290000000000006</v>
      </c>
      <c r="C33">
        <v>0.58199999999999996</v>
      </c>
      <c r="D33">
        <v>0.46700000000000003</v>
      </c>
      <c r="E33">
        <v>0.47699999999999998</v>
      </c>
      <c r="F33">
        <v>0.51800000000000002</v>
      </c>
      <c r="G33">
        <v>0.86499999999999999</v>
      </c>
      <c r="I33">
        <f t="shared" si="0"/>
        <v>2.1599999999999966</v>
      </c>
      <c r="J33">
        <f t="shared" si="1"/>
        <v>-5.0000000000000044E-3</v>
      </c>
      <c r="K33">
        <f t="shared" si="2"/>
        <v>1.8530286147129897</v>
      </c>
      <c r="L33">
        <f t="shared" si="3"/>
        <v>-0.23507701535011155</v>
      </c>
      <c r="M33">
        <f t="shared" si="4"/>
        <v>-0.28906255481902249</v>
      </c>
      <c r="N33">
        <f t="shared" si="5"/>
        <v>5.3644824081872065E-3</v>
      </c>
      <c r="O33">
        <f t="shared" si="6"/>
        <v>5409.6976880802249</v>
      </c>
      <c r="P33">
        <f t="shared" si="7"/>
        <v>1.2571199999999989</v>
      </c>
      <c r="Q33">
        <v>16</v>
      </c>
      <c r="R33">
        <f t="shared" si="8"/>
        <v>0.39839136204585479</v>
      </c>
      <c r="S33">
        <f t="shared" si="9"/>
        <v>3.29984630048894E-2</v>
      </c>
      <c r="T33">
        <f t="shared" si="10"/>
        <v>45.437719856833283</v>
      </c>
      <c r="U33">
        <f t="shared" si="11"/>
        <v>82.653219501301109</v>
      </c>
      <c r="V33">
        <f t="shared" si="12"/>
        <v>380.65321950130112</v>
      </c>
      <c r="W33">
        <f t="shared" si="13"/>
        <v>299.92423536326805</v>
      </c>
      <c r="AD33" t="s">
        <v>71</v>
      </c>
      <c r="AE33" t="s">
        <v>54</v>
      </c>
      <c r="AF33">
        <v>29.209</v>
      </c>
      <c r="AG33">
        <v>31.183</v>
      </c>
      <c r="AH33">
        <v>34.579000000000001</v>
      </c>
      <c r="AI33">
        <v>38.780999999999999</v>
      </c>
      <c r="AJ33">
        <v>31.399000000000001</v>
      </c>
    </row>
    <row r="34" spans="1:36" x14ac:dyDescent="0.25">
      <c r="A34">
        <v>-330</v>
      </c>
      <c r="B34">
        <v>73.45</v>
      </c>
      <c r="C34">
        <v>0.57699999999999996</v>
      </c>
      <c r="D34">
        <v>0.46899999999999997</v>
      </c>
      <c r="E34">
        <v>0.47699999999999998</v>
      </c>
      <c r="F34">
        <v>0.52</v>
      </c>
      <c r="G34">
        <v>0.84199999999999997</v>
      </c>
      <c r="I34">
        <f t="shared" si="0"/>
        <v>2.2199999999999989</v>
      </c>
      <c r="J34">
        <f t="shared" si="1"/>
        <v>-7.0000000000000062E-3</v>
      </c>
      <c r="K34">
        <f t="shared" si="2"/>
        <v>1.8659918001262754</v>
      </c>
      <c r="L34">
        <f t="shared" si="3"/>
        <v>-0.23882418684426859</v>
      </c>
      <c r="M34">
        <f t="shared" si="4"/>
        <v>-0.40991220248235499</v>
      </c>
      <c r="N34">
        <f t="shared" si="5"/>
        <v>5.7225576547636596E-3</v>
      </c>
      <c r="O34">
        <f t="shared" si="6"/>
        <v>5579.1966829334779</v>
      </c>
      <c r="P34">
        <f t="shared" si="7"/>
        <v>1.2809399999999997</v>
      </c>
      <c r="Q34">
        <v>17</v>
      </c>
      <c r="R34">
        <f t="shared" si="8"/>
        <v>0.43138982505074419</v>
      </c>
      <c r="S34">
        <f t="shared" si="9"/>
        <v>3.334874643026553E-2</v>
      </c>
      <c r="T34">
        <f t="shared" si="10"/>
        <v>45.920047780723984</v>
      </c>
      <c r="U34">
        <f t="shared" si="11"/>
        <v>83.530595300319106</v>
      </c>
      <c r="V34">
        <f t="shared" si="12"/>
        <v>381.53059530031908</v>
      </c>
      <c r="W34">
        <f t="shared" si="13"/>
        <v>303.3955719971899</v>
      </c>
      <c r="AD34" t="s">
        <v>72</v>
      </c>
      <c r="AE34" t="s">
        <v>57</v>
      </c>
      <c r="AF34">
        <v>7.75</v>
      </c>
      <c r="AG34">
        <v>8</v>
      </c>
      <c r="AH34">
        <v>7</v>
      </c>
      <c r="AI34">
        <v>8</v>
      </c>
      <c r="AJ34">
        <v>8</v>
      </c>
    </row>
    <row r="35" spans="1:36" x14ac:dyDescent="0.25">
      <c r="A35">
        <v>-329</v>
      </c>
      <c r="B35">
        <v>75.67</v>
      </c>
      <c r="C35">
        <v>0.56999999999999995</v>
      </c>
      <c r="D35">
        <v>0.47299999999999998</v>
      </c>
      <c r="E35">
        <v>0.47699999999999998</v>
      </c>
      <c r="F35">
        <v>0.50900000000000001</v>
      </c>
      <c r="G35">
        <v>0.82299999999999995</v>
      </c>
      <c r="I35">
        <f t="shared" si="0"/>
        <v>2.289999999999992</v>
      </c>
      <c r="J35">
        <f t="shared" si="1"/>
        <v>-7.9999999999998961E-3</v>
      </c>
      <c r="K35">
        <f t="shared" si="2"/>
        <v>1.8789237339675673</v>
      </c>
      <c r="L35">
        <f t="shared" si="3"/>
        <v>-0.24412514432750865</v>
      </c>
      <c r="M35">
        <f t="shared" si="4"/>
        <v>-0.47408822708823561</v>
      </c>
      <c r="N35">
        <f t="shared" si="5"/>
        <v>6.0912921868267128E-3</v>
      </c>
      <c r="O35">
        <f t="shared" si="6"/>
        <v>5746.9960828875955</v>
      </c>
      <c r="P35">
        <f t="shared" si="7"/>
        <v>1.3052999999999975</v>
      </c>
      <c r="Q35">
        <v>18</v>
      </c>
      <c r="R35">
        <f t="shared" si="8"/>
        <v>0.46473857148100972</v>
      </c>
      <c r="S35">
        <f t="shared" si="9"/>
        <v>3.3487941139978217E-2</v>
      </c>
      <c r="T35">
        <f t="shared" si="10"/>
        <v>46.111713987254305</v>
      </c>
      <c r="U35">
        <f t="shared" si="11"/>
        <v>83.879244596305952</v>
      </c>
      <c r="V35">
        <f t="shared" si="12"/>
        <v>381.87924459630597</v>
      </c>
      <c r="W35">
        <f t="shared" si="13"/>
        <v>304.39132983279654</v>
      </c>
      <c r="AD35" t="s">
        <v>73</v>
      </c>
      <c r="AE35" t="s">
        <v>57</v>
      </c>
      <c r="AF35">
        <v>8.0939999999999994</v>
      </c>
      <c r="AG35">
        <v>7.7450000000000001</v>
      </c>
      <c r="AH35">
        <v>7.8170000000000002</v>
      </c>
      <c r="AI35">
        <v>8.2430000000000003</v>
      </c>
      <c r="AJ35">
        <v>8.5709999999999997</v>
      </c>
    </row>
    <row r="36" spans="1:36" x14ac:dyDescent="0.25">
      <c r="A36">
        <v>-328</v>
      </c>
      <c r="B36">
        <v>77.959999999999994</v>
      </c>
      <c r="C36">
        <v>0.56200000000000006</v>
      </c>
      <c r="D36">
        <v>0.46800000000000003</v>
      </c>
      <c r="E36">
        <v>0.47199999999999998</v>
      </c>
      <c r="F36">
        <v>0.50600000000000001</v>
      </c>
      <c r="G36">
        <v>0.80300000000000005</v>
      </c>
      <c r="I36">
        <f t="shared" si="0"/>
        <v>2.3500000000000085</v>
      </c>
      <c r="J36">
        <f t="shared" si="1"/>
        <v>-4.0000000000000036E-3</v>
      </c>
      <c r="K36">
        <f t="shared" si="2"/>
        <v>1.8918718304455837</v>
      </c>
      <c r="L36">
        <f t="shared" si="3"/>
        <v>-0.25026368443093888</v>
      </c>
      <c r="M36">
        <f t="shared" si="4"/>
        <v>-0.24051526021324326</v>
      </c>
      <c r="N36">
        <f t="shared" si="5"/>
        <v>6.4705735202681804E-3</v>
      </c>
      <c r="O36">
        <f t="shared" si="6"/>
        <v>5913.04477232306</v>
      </c>
      <c r="P36">
        <f t="shared" si="7"/>
        <v>1.3207000000000049</v>
      </c>
      <c r="Q36">
        <v>19</v>
      </c>
      <c r="R36">
        <f t="shared" si="8"/>
        <v>0.49822651262098794</v>
      </c>
      <c r="S36">
        <f t="shared" si="9"/>
        <v>3.3413707750257982E-2</v>
      </c>
      <c r="T36">
        <f t="shared" si="10"/>
        <v>46.00949722747275</v>
      </c>
      <c r="U36">
        <f t="shared" si="11"/>
        <v>83.693307795129385</v>
      </c>
      <c r="V36">
        <f t="shared" si="12"/>
        <v>381.69330779512939</v>
      </c>
      <c r="W36">
        <f t="shared" si="13"/>
        <v>303.28242252065508</v>
      </c>
      <c r="AD36" t="s">
        <v>74</v>
      </c>
      <c r="AE36" t="s">
        <v>57</v>
      </c>
      <c r="AF36">
        <v>2.9060000000000001</v>
      </c>
      <c r="AG36">
        <v>3.5249999999999999</v>
      </c>
      <c r="AH36">
        <v>2.4609999999999999</v>
      </c>
      <c r="AI36">
        <v>2.6</v>
      </c>
      <c r="AJ36">
        <v>2.86</v>
      </c>
    </row>
    <row r="37" spans="1:36" x14ac:dyDescent="0.25">
      <c r="A37">
        <v>-327</v>
      </c>
      <c r="B37">
        <v>80.31</v>
      </c>
      <c r="C37">
        <v>0.55800000000000005</v>
      </c>
      <c r="D37">
        <v>0.46400000000000002</v>
      </c>
      <c r="E37">
        <v>0.47099999999999997</v>
      </c>
      <c r="F37">
        <v>0.51900000000000002</v>
      </c>
      <c r="G37">
        <v>0.77900000000000003</v>
      </c>
      <c r="I37">
        <f t="shared" si="0"/>
        <v>2.3999999999999915</v>
      </c>
      <c r="J37">
        <f t="shared" si="1"/>
        <v>-7.0000000000000062E-3</v>
      </c>
      <c r="K37">
        <f t="shared" si="2"/>
        <v>1.9047696259065952</v>
      </c>
      <c r="L37">
        <f t="shared" si="3"/>
        <v>-0.25336580106242124</v>
      </c>
      <c r="M37">
        <f t="shared" si="4"/>
        <v>-0.42871682651246618</v>
      </c>
      <c r="N37">
        <f t="shared" si="5"/>
        <v>6.8602859543264814E-3</v>
      </c>
      <c r="O37">
        <f t="shared" si="6"/>
        <v>6077.2921690497369</v>
      </c>
      <c r="P37">
        <f t="shared" si="7"/>
        <v>1.3391999999999904</v>
      </c>
      <c r="Q37">
        <v>20</v>
      </c>
      <c r="R37">
        <f t="shared" si="8"/>
        <v>0.53164022037124592</v>
      </c>
      <c r="S37">
        <f t="shared" si="9"/>
        <v>3.3127319705018921E-2</v>
      </c>
      <c r="T37">
        <f t="shared" si="10"/>
        <v>45.615150988740652</v>
      </c>
      <c r="U37">
        <f t="shared" si="11"/>
        <v>82.975974567754974</v>
      </c>
      <c r="V37">
        <f t="shared" si="12"/>
        <v>380.97597456775497</v>
      </c>
      <c r="W37">
        <f t="shared" si="13"/>
        <v>302.7093394911887</v>
      </c>
      <c r="AD37" t="s">
        <v>75</v>
      </c>
      <c r="AE37" t="s">
        <v>57</v>
      </c>
      <c r="AF37">
        <v>19.396000000000001</v>
      </c>
      <c r="AG37">
        <v>15.8</v>
      </c>
      <c r="AH37">
        <v>16.396000000000001</v>
      </c>
      <c r="AI37">
        <v>15.2</v>
      </c>
      <c r="AJ37">
        <v>19.396000000000001</v>
      </c>
    </row>
    <row r="38" spans="1:36" x14ac:dyDescent="0.25">
      <c r="A38">
        <v>-326</v>
      </c>
      <c r="B38">
        <v>82.71</v>
      </c>
      <c r="C38">
        <v>0.55100000000000005</v>
      </c>
      <c r="D38">
        <v>0.46500000000000002</v>
      </c>
      <c r="E38">
        <v>0.46700000000000003</v>
      </c>
      <c r="F38">
        <v>0.51300000000000001</v>
      </c>
      <c r="G38">
        <v>0.76</v>
      </c>
      <c r="I38">
        <f t="shared" si="0"/>
        <v>2.460000000000008</v>
      </c>
      <c r="J38">
        <f t="shared" si="1"/>
        <v>-7.0000000000000062E-3</v>
      </c>
      <c r="K38">
        <f t="shared" si="2"/>
        <v>1.9175580208254361</v>
      </c>
      <c r="L38">
        <f t="shared" si="3"/>
        <v>-0.25884840114821489</v>
      </c>
      <c r="M38">
        <f t="shared" si="4"/>
        <v>-0.43623710605914551</v>
      </c>
      <c r="N38">
        <f t="shared" si="5"/>
        <v>7.2603106070330469E-3</v>
      </c>
      <c r="O38">
        <f t="shared" si="6"/>
        <v>6239.6882397173249</v>
      </c>
      <c r="P38">
        <f t="shared" si="7"/>
        <v>1.3554600000000092</v>
      </c>
      <c r="Q38">
        <v>21</v>
      </c>
      <c r="R38">
        <f t="shared" si="8"/>
        <v>0.56476754007626484</v>
      </c>
      <c r="S38">
        <f t="shared" si="9"/>
        <v>3.2633687464710959E-2</v>
      </c>
      <c r="T38">
        <f t="shared" si="10"/>
        <v>44.93543680192866</v>
      </c>
      <c r="U38">
        <f t="shared" si="11"/>
        <v>81.739544437507774</v>
      </c>
      <c r="V38">
        <f t="shared" si="12"/>
        <v>379.73954443750779</v>
      </c>
      <c r="W38">
        <f t="shared" si="13"/>
        <v>304.79788065419075</v>
      </c>
      <c r="AD38" t="s">
        <v>76</v>
      </c>
      <c r="AE38" t="s">
        <v>57</v>
      </c>
      <c r="AF38">
        <v>-20</v>
      </c>
      <c r="AG38">
        <v>-20</v>
      </c>
      <c r="AH38">
        <v>3</v>
      </c>
      <c r="AI38">
        <v>1.6</v>
      </c>
      <c r="AJ38">
        <v>-16</v>
      </c>
    </row>
    <row r="39" spans="1:36" x14ac:dyDescent="0.25">
      <c r="A39">
        <v>-325</v>
      </c>
      <c r="B39">
        <v>85.17</v>
      </c>
      <c r="C39">
        <v>0.54400000000000004</v>
      </c>
      <c r="D39">
        <v>0.46100000000000002</v>
      </c>
      <c r="E39">
        <v>0.45600000000000002</v>
      </c>
      <c r="F39">
        <v>0.50800000000000001</v>
      </c>
      <c r="G39">
        <v>0.752</v>
      </c>
      <c r="I39">
        <f t="shared" si="0"/>
        <v>2.519999999999996</v>
      </c>
      <c r="J39">
        <f t="shared" si="1"/>
        <v>-6.0000000000000053E-3</v>
      </c>
      <c r="K39">
        <f t="shared" si="2"/>
        <v>1.9302866472455196</v>
      </c>
      <c r="L39">
        <f t="shared" si="3"/>
        <v>-0.26440110030182007</v>
      </c>
      <c r="M39">
        <f t="shared" si="4"/>
        <v>-0.38035719851187172</v>
      </c>
      <c r="N39">
        <f t="shared" si="5"/>
        <v>7.6705254516339187E-3</v>
      </c>
      <c r="O39">
        <f t="shared" si="6"/>
        <v>6400.1835150584493</v>
      </c>
      <c r="P39">
        <f t="shared" si="7"/>
        <v>1.3708799999999981</v>
      </c>
      <c r="Q39">
        <v>22</v>
      </c>
      <c r="R39">
        <f t="shared" si="8"/>
        <v>0.5974012275409758</v>
      </c>
      <c r="S39">
        <f t="shared" si="9"/>
        <v>3.1941283019244815E-2</v>
      </c>
      <c r="T39">
        <f t="shared" si="10"/>
        <v>43.982020298376504</v>
      </c>
      <c r="U39">
        <f t="shared" si="11"/>
        <v>80.005237703090771</v>
      </c>
      <c r="V39">
        <f t="shared" si="12"/>
        <v>378.00523770309076</v>
      </c>
      <c r="W39">
        <f t="shared" si="13"/>
        <v>303.05542233522522</v>
      </c>
      <c r="AD39" t="s">
        <v>77</v>
      </c>
      <c r="AE39" t="s">
        <v>54</v>
      </c>
      <c r="AF39">
        <v>35.906999999999996</v>
      </c>
      <c r="AG39">
        <v>45.509</v>
      </c>
      <c r="AH39">
        <v>31.481000000000002</v>
      </c>
      <c r="AI39">
        <v>31.542000000000002</v>
      </c>
      <c r="AJ39">
        <v>33.371000000000002</v>
      </c>
    </row>
    <row r="40" spans="1:36" x14ac:dyDescent="0.25">
      <c r="A40">
        <v>-324</v>
      </c>
      <c r="B40">
        <v>87.69</v>
      </c>
      <c r="C40">
        <v>0.53800000000000003</v>
      </c>
      <c r="D40">
        <v>0.45400000000000001</v>
      </c>
      <c r="E40">
        <v>0.45200000000000001</v>
      </c>
      <c r="F40">
        <v>0.502</v>
      </c>
      <c r="G40">
        <v>0.746</v>
      </c>
      <c r="I40">
        <f t="shared" si="0"/>
        <v>2.5700000000000074</v>
      </c>
      <c r="J40">
        <f t="shared" si="1"/>
        <v>3.0000000000000027E-3</v>
      </c>
      <c r="K40">
        <f t="shared" si="2"/>
        <v>1.9429500700770987</v>
      </c>
      <c r="L40">
        <f t="shared" si="3"/>
        <v>-0.2692177243336108</v>
      </c>
      <c r="M40">
        <f t="shared" si="4"/>
        <v>0.19250215715570956</v>
      </c>
      <c r="N40">
        <f t="shared" si="5"/>
        <v>8.0908053539749756E-3</v>
      </c>
      <c r="O40">
        <f t="shared" si="6"/>
        <v>6558.7291049596988</v>
      </c>
      <c r="P40">
        <f t="shared" si="7"/>
        <v>1.3826600000000016</v>
      </c>
      <c r="Q40">
        <v>23</v>
      </c>
      <c r="R40">
        <f t="shared" si="8"/>
        <v>0.62934251056022061</v>
      </c>
      <c r="S40">
        <f t="shared" si="9"/>
        <v>3.1061963794840275E-2</v>
      </c>
      <c r="T40">
        <f t="shared" si="10"/>
        <v>42.771228735833077</v>
      </c>
      <c r="U40">
        <f t="shared" si="11"/>
        <v>77.802754367559245</v>
      </c>
      <c r="V40">
        <f t="shared" si="12"/>
        <v>375.80275436755926</v>
      </c>
      <c r="W40">
        <f t="shared" si="13"/>
        <v>302.96481288019868</v>
      </c>
      <c r="AD40" t="s">
        <v>78</v>
      </c>
      <c r="AE40" t="s">
        <v>54</v>
      </c>
      <c r="AF40">
        <v>-99.99</v>
      </c>
      <c r="AG40">
        <v>-99.99</v>
      </c>
      <c r="AH40">
        <v>38.380000000000003</v>
      </c>
      <c r="AI40">
        <v>19.41</v>
      </c>
      <c r="AJ40">
        <v>-99.99</v>
      </c>
    </row>
    <row r="41" spans="1:36" x14ac:dyDescent="0.25">
      <c r="A41">
        <v>-323</v>
      </c>
      <c r="B41">
        <v>90.26</v>
      </c>
      <c r="C41">
        <v>0.54100000000000004</v>
      </c>
      <c r="D41">
        <v>0.45400000000000001</v>
      </c>
      <c r="E41">
        <v>0.45300000000000001</v>
      </c>
      <c r="F41">
        <v>0.499</v>
      </c>
      <c r="G41">
        <v>0.75700000000000001</v>
      </c>
      <c r="I41">
        <f t="shared" si="0"/>
        <v>2.6299999999999955</v>
      </c>
      <c r="J41">
        <f t="shared" si="1"/>
        <v>1.0000000000000009E-2</v>
      </c>
      <c r="K41">
        <f t="shared" si="2"/>
        <v>1.9554953291841271</v>
      </c>
      <c r="L41">
        <f t="shared" si="3"/>
        <v>-0.26680273489343054</v>
      </c>
      <c r="M41">
        <f t="shared" si="4"/>
        <v>0.63769178572891394</v>
      </c>
      <c r="N41">
        <f t="shared" si="5"/>
        <v>8.5210221108395472E-3</v>
      </c>
      <c r="O41">
        <f t="shared" si="6"/>
        <v>6715.2767133561501</v>
      </c>
      <c r="P41">
        <f t="shared" si="7"/>
        <v>1.4228299999999967</v>
      </c>
      <c r="Q41">
        <v>24</v>
      </c>
      <c r="R41">
        <f t="shared" si="8"/>
        <v>0.66040447435506089</v>
      </c>
      <c r="S41">
        <f t="shared" si="9"/>
        <v>3.0010699042043565E-2</v>
      </c>
      <c r="T41">
        <f t="shared" si="10"/>
        <v>41.323674244405339</v>
      </c>
      <c r="U41">
        <f t="shared" si="11"/>
        <v>75.169588806059835</v>
      </c>
      <c r="V41">
        <f t="shared" si="12"/>
        <v>373.16958880605983</v>
      </c>
      <c r="W41">
        <f t="shared" si="13"/>
        <v>303.43317603547229</v>
      </c>
      <c r="AD41" t="s">
        <v>79</v>
      </c>
      <c r="AE41" t="s">
        <v>48</v>
      </c>
      <c r="AF41">
        <v>13.714</v>
      </c>
      <c r="AG41">
        <v>13.835000000000001</v>
      </c>
      <c r="AH41">
        <v>13.81</v>
      </c>
      <c r="AI41">
        <v>13.536</v>
      </c>
      <c r="AJ41">
        <v>13.673999999999999</v>
      </c>
    </row>
    <row r="42" spans="1:36" x14ac:dyDescent="0.25">
      <c r="A42">
        <v>-322</v>
      </c>
      <c r="B42">
        <v>92.89</v>
      </c>
      <c r="C42">
        <v>0.55100000000000005</v>
      </c>
      <c r="D42">
        <v>0.46</v>
      </c>
      <c r="E42">
        <v>0.46500000000000002</v>
      </c>
      <c r="F42">
        <v>0.504</v>
      </c>
      <c r="G42">
        <v>0.77500000000000002</v>
      </c>
      <c r="I42">
        <f t="shared" si="0"/>
        <v>2.6799999999999926</v>
      </c>
      <c r="J42">
        <f t="shared" si="1"/>
        <v>1.6999999999999904E-2</v>
      </c>
      <c r="K42">
        <f t="shared" si="2"/>
        <v>1.9679689628786923</v>
      </c>
      <c r="L42">
        <f t="shared" si="3"/>
        <v>-0.25884840114821489</v>
      </c>
      <c r="M42">
        <f t="shared" si="4"/>
        <v>1.068334775559951</v>
      </c>
      <c r="N42">
        <f t="shared" si="5"/>
        <v>8.9610444892259996E-3</v>
      </c>
      <c r="O42">
        <f t="shared" si="6"/>
        <v>6869.7786529446639</v>
      </c>
      <c r="P42">
        <f t="shared" si="7"/>
        <v>1.4766800000000002</v>
      </c>
      <c r="Q42">
        <v>25</v>
      </c>
      <c r="R42">
        <f t="shared" si="8"/>
        <v>0.69041517339710445</v>
      </c>
      <c r="S42">
        <f t="shared" si="9"/>
        <v>2.8805205865340855E-2</v>
      </c>
      <c r="T42">
        <f t="shared" si="10"/>
        <v>39.66375265217161</v>
      </c>
      <c r="U42">
        <f t="shared" si="11"/>
        <v>72.150118107483166</v>
      </c>
      <c r="V42">
        <f t="shared" si="12"/>
        <v>370.15011810748319</v>
      </c>
      <c r="W42">
        <f t="shared" si="13"/>
        <v>308.44413214682857</v>
      </c>
      <c r="AD42" t="s">
        <v>80</v>
      </c>
      <c r="AE42" t="s">
        <v>48</v>
      </c>
      <c r="AF42">
        <v>13.715</v>
      </c>
      <c r="AG42">
        <v>13.836</v>
      </c>
      <c r="AH42">
        <v>13.811</v>
      </c>
      <c r="AI42">
        <v>13.537000000000001</v>
      </c>
      <c r="AJ42">
        <v>13.675000000000001</v>
      </c>
    </row>
    <row r="43" spans="1:36" x14ac:dyDescent="0.25">
      <c r="A43">
        <v>-321</v>
      </c>
      <c r="B43">
        <v>95.57</v>
      </c>
      <c r="C43">
        <v>0.56799999999999995</v>
      </c>
      <c r="D43">
        <v>0.46300000000000002</v>
      </c>
      <c r="E43">
        <v>0.46400000000000002</v>
      </c>
      <c r="F43">
        <v>0.503</v>
      </c>
      <c r="G43">
        <v>0.84199999999999997</v>
      </c>
      <c r="I43">
        <f t="shared" si="0"/>
        <v>2.730000000000004</v>
      </c>
      <c r="J43">
        <f t="shared" si="1"/>
        <v>1.6000000000000014E-2</v>
      </c>
      <c r="K43">
        <f t="shared" si="2"/>
        <v>1.9803215860087564</v>
      </c>
      <c r="L43">
        <f t="shared" si="3"/>
        <v>-0.24565166428898116</v>
      </c>
      <c r="M43">
        <f t="shared" si="4"/>
        <v>0.9863128388535809</v>
      </c>
      <c r="N43">
        <f t="shared" si="5"/>
        <v>9.4107382665534201E-3</v>
      </c>
      <c r="O43">
        <f t="shared" si="6"/>
        <v>7022.1878597115956</v>
      </c>
      <c r="P43">
        <f t="shared" si="7"/>
        <v>1.5506399999999974</v>
      </c>
      <c r="Q43">
        <v>26</v>
      </c>
      <c r="R43">
        <f t="shared" si="8"/>
        <v>0.71922037926244531</v>
      </c>
      <c r="S43">
        <f t="shared" si="9"/>
        <v>2.7465505968164217E-2</v>
      </c>
      <c r="T43">
        <f t="shared" si="10"/>
        <v>37.819033138686365</v>
      </c>
      <c r="U43">
        <f t="shared" si="11"/>
        <v>68.794491827228711</v>
      </c>
      <c r="V43">
        <f t="shared" si="12"/>
        <v>366.79449182722874</v>
      </c>
      <c r="W43">
        <f t="shared" si="13"/>
        <v>312.35195715151093</v>
      </c>
      <c r="AD43" t="s">
        <v>81</v>
      </c>
      <c r="AE43" t="s">
        <v>48</v>
      </c>
      <c r="AF43">
        <v>0.23499999999999999</v>
      </c>
      <c r="AG43">
        <v>0.221</v>
      </c>
      <c r="AH43">
        <v>0.17499999999999999</v>
      </c>
      <c r="AI43">
        <v>0.14599999999999999</v>
      </c>
      <c r="AJ43">
        <v>0.251</v>
      </c>
    </row>
    <row r="44" spans="1:36" x14ac:dyDescent="0.25">
      <c r="A44">
        <v>-320</v>
      </c>
      <c r="B44">
        <v>98.3</v>
      </c>
      <c r="C44">
        <v>0.58399999999999996</v>
      </c>
      <c r="D44">
        <v>0.46700000000000003</v>
      </c>
      <c r="E44">
        <v>0.47199999999999998</v>
      </c>
      <c r="F44">
        <v>0.501</v>
      </c>
      <c r="G44">
        <v>0.89600000000000002</v>
      </c>
      <c r="I44">
        <f t="shared" si="0"/>
        <v>2.7900000000000063</v>
      </c>
      <c r="J44">
        <f t="shared" si="1"/>
        <v>-4.0000000000000036E-3</v>
      </c>
      <c r="K44">
        <f t="shared" si="2"/>
        <v>1.9925535178321356</v>
      </c>
      <c r="L44">
        <f t="shared" si="3"/>
        <v>-0.23358715288760054</v>
      </c>
      <c r="M44">
        <f t="shared" si="4"/>
        <v>-0.24557239398405997</v>
      </c>
      <c r="N44">
        <f t="shared" si="5"/>
        <v>9.8699662717825921E-3</v>
      </c>
      <c r="O44">
        <f t="shared" si="6"/>
        <v>7172.4579072704219</v>
      </c>
      <c r="P44">
        <f t="shared" si="7"/>
        <v>1.6293600000000108</v>
      </c>
      <c r="Q44">
        <v>27</v>
      </c>
      <c r="R44">
        <f t="shared" si="8"/>
        <v>0.74668588523060953</v>
      </c>
      <c r="S44">
        <f t="shared" si="9"/>
        <v>2.6013417720559096E-2</v>
      </c>
      <c r="T44">
        <f t="shared" si="10"/>
        <v>35.819558830070676</v>
      </c>
      <c r="U44">
        <f t="shared" si="11"/>
        <v>65.157359738780144</v>
      </c>
      <c r="V44">
        <f t="shared" si="12"/>
        <v>363.15735973878014</v>
      </c>
      <c r="W44">
        <f t="shared" si="13"/>
        <v>316.05715325134281</v>
      </c>
      <c r="AD44" t="s">
        <v>82</v>
      </c>
      <c r="AE44" t="s">
        <v>48</v>
      </c>
      <c r="AF44">
        <v>14.189</v>
      </c>
      <c r="AG44">
        <v>14.189</v>
      </c>
      <c r="AH44">
        <v>14.117000000000001</v>
      </c>
      <c r="AI44">
        <v>13.847</v>
      </c>
      <c r="AJ44">
        <v>14.124000000000001</v>
      </c>
    </row>
    <row r="45" spans="1:36" x14ac:dyDescent="0.25">
      <c r="A45">
        <v>-319</v>
      </c>
      <c r="B45">
        <v>101.09</v>
      </c>
      <c r="C45">
        <v>0.57999999999999996</v>
      </c>
      <c r="D45">
        <v>0.46800000000000003</v>
      </c>
      <c r="E45">
        <v>0.47599999999999998</v>
      </c>
      <c r="F45">
        <v>0.49</v>
      </c>
      <c r="G45">
        <v>0.88500000000000001</v>
      </c>
      <c r="I45">
        <f t="shared" si="0"/>
        <v>2.8299999999999983</v>
      </c>
      <c r="J45">
        <f t="shared" si="1"/>
        <v>-2.4999999999999911E-2</v>
      </c>
      <c r="K45">
        <f t="shared" si="2"/>
        <v>2.0047081965443363</v>
      </c>
      <c r="L45">
        <f t="shared" si="3"/>
        <v>-0.23657200643706275</v>
      </c>
      <c r="M45">
        <f t="shared" si="4"/>
        <v>-1.5957888216977447</v>
      </c>
      <c r="N45">
        <f t="shared" si="5"/>
        <v>1.0338588427439767E-2</v>
      </c>
      <c r="O45">
        <f t="shared" si="6"/>
        <v>7320.5430210050035</v>
      </c>
      <c r="P45">
        <f t="shared" si="7"/>
        <v>1.6413999999999989</v>
      </c>
      <c r="Q45">
        <v>28</v>
      </c>
      <c r="R45">
        <f t="shared" si="8"/>
        <v>0.77269930295116862</v>
      </c>
      <c r="S45">
        <f t="shared" si="9"/>
        <v>2.4472001100993901E-2</v>
      </c>
      <c r="T45">
        <f t="shared" si="10"/>
        <v>33.697082503458354</v>
      </c>
      <c r="U45">
        <f t="shared" si="11"/>
        <v>61.296481546332267</v>
      </c>
      <c r="V45">
        <f t="shared" si="12"/>
        <v>359.29648154633225</v>
      </c>
      <c r="W45">
        <f t="shared" si="13"/>
        <v>315.14665896393325</v>
      </c>
      <c r="AD45" t="s">
        <v>83</v>
      </c>
      <c r="AE45" t="s">
        <v>48</v>
      </c>
      <c r="AF45">
        <v>12.755000000000001</v>
      </c>
      <c r="AG45">
        <v>12.83</v>
      </c>
      <c r="AH45">
        <v>13.199</v>
      </c>
      <c r="AI45">
        <v>12.92</v>
      </c>
      <c r="AJ45">
        <v>12.755000000000001</v>
      </c>
    </row>
    <row r="46" spans="1:36" x14ac:dyDescent="0.25">
      <c r="A46">
        <v>-318</v>
      </c>
      <c r="B46">
        <v>103.92</v>
      </c>
      <c r="C46">
        <v>0.55500000000000005</v>
      </c>
      <c r="D46">
        <v>0.46500000000000002</v>
      </c>
      <c r="E46">
        <v>0.48499999999999999</v>
      </c>
      <c r="F46">
        <v>0.48299999999999998</v>
      </c>
      <c r="G46">
        <v>0.78800000000000003</v>
      </c>
      <c r="I46">
        <f t="shared" si="0"/>
        <v>2.8799999999999955</v>
      </c>
      <c r="J46">
        <f t="shared" si="1"/>
        <v>8.999999999999897E-3</v>
      </c>
      <c r="K46">
        <f t="shared" si="2"/>
        <v>2.0166991380649715</v>
      </c>
      <c r="L46">
        <f t="shared" si="3"/>
        <v>-0.25570701687732372</v>
      </c>
      <c r="M46">
        <f t="shared" si="4"/>
        <v>0.58844789490532878</v>
      </c>
      <c r="N46">
        <f t="shared" si="5"/>
        <v>1.0816461792529725E-2</v>
      </c>
      <c r="O46">
        <f t="shared" si="6"/>
        <v>7466.3980920140557</v>
      </c>
      <c r="P46">
        <f t="shared" si="7"/>
        <v>1.5983999999999909</v>
      </c>
      <c r="Q46">
        <v>29</v>
      </c>
      <c r="R46">
        <f t="shared" si="8"/>
        <v>0.79717130405216252</v>
      </c>
      <c r="S46">
        <f t="shared" si="9"/>
        <v>2.2864975234725193E-2</v>
      </c>
      <c r="T46">
        <f t="shared" si="10"/>
        <v>31.484264557865462</v>
      </c>
      <c r="U46">
        <f t="shared" si="11"/>
        <v>57.271267958375297</v>
      </c>
      <c r="V46">
        <f t="shared" si="12"/>
        <v>355.27126795837529</v>
      </c>
      <c r="W46">
        <f t="shared" si="13"/>
        <v>304.35895845817254</v>
      </c>
      <c r="AD46" t="s">
        <v>84</v>
      </c>
      <c r="AE46" t="s">
        <v>54</v>
      </c>
      <c r="AF46">
        <v>1.712</v>
      </c>
      <c r="AG46">
        <v>1.597</v>
      </c>
      <c r="AH46">
        <v>1.2689999999999999</v>
      </c>
      <c r="AI46">
        <v>1.079</v>
      </c>
      <c r="AJ46">
        <v>1.835</v>
      </c>
    </row>
    <row r="47" spans="1:36" x14ac:dyDescent="0.25">
      <c r="A47">
        <v>-317</v>
      </c>
      <c r="B47">
        <v>106.8</v>
      </c>
      <c r="C47">
        <v>0.56399999999999995</v>
      </c>
      <c r="D47">
        <v>0.46500000000000002</v>
      </c>
      <c r="E47">
        <v>0.49399999999999999</v>
      </c>
      <c r="F47">
        <v>0.498</v>
      </c>
      <c r="G47">
        <v>0.79800000000000004</v>
      </c>
      <c r="I47">
        <f t="shared" si="0"/>
        <v>2.9200000000000017</v>
      </c>
      <c r="J47">
        <f t="shared" si="1"/>
        <v>1.6000000000000014E-2</v>
      </c>
      <c r="K47">
        <f t="shared" si="2"/>
        <v>2.0285712526925375</v>
      </c>
      <c r="L47">
        <f t="shared" si="3"/>
        <v>-0.24872089601665776</v>
      </c>
      <c r="M47">
        <f t="shared" si="4"/>
        <v>1.0370772653711038</v>
      </c>
      <c r="N47">
        <f t="shared" si="5"/>
        <v>1.1303440606325019E-2</v>
      </c>
      <c r="O47">
        <f t="shared" si="6"/>
        <v>7609.978690852663</v>
      </c>
      <c r="P47">
        <f t="shared" si="7"/>
        <v>1.6468800000000032</v>
      </c>
      <c r="Q47">
        <v>30</v>
      </c>
      <c r="R47">
        <f t="shared" si="8"/>
        <v>0.82003627928688771</v>
      </c>
      <c r="S47">
        <f t="shared" si="9"/>
        <v>2.1216129504706971E-2</v>
      </c>
      <c r="T47">
        <f t="shared" si="10"/>
        <v>29.213862134679786</v>
      </c>
      <c r="U47">
        <f t="shared" si="11"/>
        <v>53.141305662046946</v>
      </c>
      <c r="V47">
        <f t="shared" si="12"/>
        <v>351.14130566204693</v>
      </c>
      <c r="W47">
        <f t="shared" si="13"/>
        <v>293.13805042280524</v>
      </c>
      <c r="AD47" t="s">
        <v>85</v>
      </c>
      <c r="AE47" t="s">
        <v>54</v>
      </c>
      <c r="AF47">
        <v>93.001999999999995</v>
      </c>
      <c r="AG47">
        <v>92.727999999999994</v>
      </c>
      <c r="AH47">
        <v>95.57</v>
      </c>
      <c r="AI47">
        <v>95.442999999999998</v>
      </c>
      <c r="AJ47">
        <v>93.272000000000006</v>
      </c>
    </row>
    <row r="48" spans="1:36" x14ac:dyDescent="0.25">
      <c r="A48">
        <v>-316</v>
      </c>
      <c r="B48">
        <v>109.72</v>
      </c>
      <c r="C48">
        <v>0.57999999999999996</v>
      </c>
      <c r="D48">
        <v>0.47499999999999998</v>
      </c>
      <c r="E48">
        <v>0.49399999999999999</v>
      </c>
      <c r="F48">
        <v>0.501</v>
      </c>
      <c r="G48">
        <v>0.84899999999999998</v>
      </c>
      <c r="I48">
        <f t="shared" si="0"/>
        <v>2.9699999999999989</v>
      </c>
      <c r="J48">
        <f t="shared" si="1"/>
        <v>7.0000000000000062E-3</v>
      </c>
      <c r="K48">
        <f t="shared" si="2"/>
        <v>2.0402857989324916</v>
      </c>
      <c r="L48">
        <f t="shared" si="3"/>
        <v>-0.23657200643706275</v>
      </c>
      <c r="M48">
        <f t="shared" si="4"/>
        <v>0.4491634786621953</v>
      </c>
      <c r="N48">
        <f t="shared" si="5"/>
        <v>1.1799376333017675E-2</v>
      </c>
      <c r="O48">
        <f t="shared" si="6"/>
        <v>7751.2410810666297</v>
      </c>
      <c r="P48">
        <f t="shared" si="7"/>
        <v>1.7225999999999946</v>
      </c>
      <c r="Q48">
        <v>31</v>
      </c>
      <c r="R48">
        <f t="shared" si="8"/>
        <v>0.84125240879159469</v>
      </c>
      <c r="S48">
        <f t="shared" si="9"/>
        <v>1.9548749454775249E-2</v>
      </c>
      <c r="T48">
        <f t="shared" si="10"/>
        <v>26.91793860659169</v>
      </c>
      <c r="U48">
        <f t="shared" si="11"/>
        <v>48.964919348579045</v>
      </c>
      <c r="V48">
        <f t="shared" si="12"/>
        <v>346.96491934857903</v>
      </c>
      <c r="W48">
        <f t="shared" si="13"/>
        <v>311.22501716497095</v>
      </c>
      <c r="AD48" t="s">
        <v>86</v>
      </c>
      <c r="AE48" t="s">
        <v>48</v>
      </c>
      <c r="AF48">
        <v>13.135</v>
      </c>
      <c r="AG48">
        <v>13.273</v>
      </c>
      <c r="AH48">
        <v>13.113</v>
      </c>
      <c r="AI48">
        <v>12.98</v>
      </c>
      <c r="AJ48">
        <v>13.173</v>
      </c>
    </row>
    <row r="49" spans="1:36" x14ac:dyDescent="0.25">
      <c r="A49">
        <v>-315</v>
      </c>
      <c r="B49">
        <v>112.69</v>
      </c>
      <c r="C49">
        <v>0.58699999999999997</v>
      </c>
      <c r="D49">
        <v>0.47699999999999998</v>
      </c>
      <c r="E49">
        <v>0.49399999999999999</v>
      </c>
      <c r="F49">
        <v>0.49</v>
      </c>
      <c r="G49">
        <v>0.88600000000000001</v>
      </c>
      <c r="I49">
        <f t="shared" si="0"/>
        <v>3.0100000000000051</v>
      </c>
      <c r="J49">
        <f t="shared" si="1"/>
        <v>-6.0000000000000053E-3</v>
      </c>
      <c r="K49">
        <f t="shared" si="2"/>
        <v>2.0518853788898719</v>
      </c>
      <c r="L49">
        <f t="shared" si="3"/>
        <v>-0.23136189875238555</v>
      </c>
      <c r="M49">
        <f t="shared" si="4"/>
        <v>-0.38976036236665484</v>
      </c>
      <c r="N49">
        <f t="shared" si="5"/>
        <v>1.2304117707219217E-2</v>
      </c>
      <c r="O49">
        <f t="shared" si="6"/>
        <v>7890.1422325154972</v>
      </c>
      <c r="P49">
        <f t="shared" si="7"/>
        <v>1.7668700000000079</v>
      </c>
      <c r="Q49">
        <v>32</v>
      </c>
      <c r="R49">
        <f t="shared" si="8"/>
        <v>0.86080115824636994</v>
      </c>
      <c r="S49">
        <f t="shared" si="9"/>
        <v>1.7885077907003222E-2</v>
      </c>
      <c r="T49">
        <f t="shared" si="10"/>
        <v>24.62712155519603</v>
      </c>
      <c r="U49">
        <f t="shared" si="11"/>
        <v>44.797821941778736</v>
      </c>
      <c r="V49">
        <f t="shared" si="12"/>
        <v>342.79782194177875</v>
      </c>
      <c r="W49">
        <f t="shared" si="13"/>
        <v>314.83260286344199</v>
      </c>
      <c r="AD49" t="s">
        <v>87</v>
      </c>
      <c r="AE49" t="s">
        <v>48</v>
      </c>
      <c r="AF49">
        <v>13.135999999999999</v>
      </c>
      <c r="AG49">
        <v>13.273999999999999</v>
      </c>
      <c r="AH49">
        <v>13.114000000000001</v>
      </c>
      <c r="AI49">
        <v>12.981</v>
      </c>
      <c r="AJ49">
        <v>13.173999999999999</v>
      </c>
    </row>
    <row r="50" spans="1:36" x14ac:dyDescent="0.25">
      <c r="A50">
        <v>-314</v>
      </c>
      <c r="B50">
        <v>115.7</v>
      </c>
      <c r="C50">
        <v>0.58099999999999996</v>
      </c>
      <c r="D50">
        <v>0.47099999999999997</v>
      </c>
      <c r="E50">
        <v>0.48899999999999999</v>
      </c>
      <c r="F50">
        <v>0.49199999999999999</v>
      </c>
      <c r="G50">
        <v>0.871</v>
      </c>
      <c r="I50">
        <f t="shared" si="0"/>
        <v>3.0600000000000023</v>
      </c>
      <c r="J50">
        <f t="shared" si="1"/>
        <v>7.0000000000000062E-3</v>
      </c>
      <c r="K50">
        <f t="shared" si="2"/>
        <v>2.0633333589517497</v>
      </c>
      <c r="L50">
        <f t="shared" si="3"/>
        <v>-0.23582386760966931</v>
      </c>
      <c r="M50">
        <f t="shared" si="4"/>
        <v>0.45878730637540027</v>
      </c>
      <c r="N50">
        <f t="shared" si="5"/>
        <v>1.2817510780295268E-2</v>
      </c>
      <c r="O50">
        <f t="shared" si="6"/>
        <v>8026.6398344802983</v>
      </c>
      <c r="P50">
        <f t="shared" si="7"/>
        <v>1.7778599999999989</v>
      </c>
      <c r="Q50">
        <v>33</v>
      </c>
      <c r="R50">
        <f t="shared" si="8"/>
        <v>0.87868623615337316</v>
      </c>
      <c r="S50">
        <f t="shared" si="9"/>
        <v>1.6245829908787091E-2</v>
      </c>
      <c r="T50">
        <f t="shared" si="10"/>
        <v>22.369934870234882</v>
      </c>
      <c r="U50">
        <f t="shared" si="11"/>
        <v>40.69189965704836</v>
      </c>
      <c r="V50">
        <f t="shared" si="12"/>
        <v>338.69189965704834</v>
      </c>
      <c r="W50">
        <f t="shared" si="13"/>
        <v>309.7604394257483</v>
      </c>
      <c r="AD50" t="s">
        <v>88</v>
      </c>
      <c r="AE50" t="s">
        <v>48</v>
      </c>
      <c r="AF50">
        <v>0.246</v>
      </c>
      <c r="AG50">
        <v>0.247</v>
      </c>
      <c r="AH50">
        <v>0.19</v>
      </c>
      <c r="AI50">
        <v>0.17</v>
      </c>
      <c r="AJ50">
        <v>0.26700000000000002</v>
      </c>
    </row>
    <row r="51" spans="1:36" x14ac:dyDescent="0.25">
      <c r="A51">
        <v>-313</v>
      </c>
      <c r="B51">
        <v>118.76</v>
      </c>
      <c r="C51">
        <v>0.58799999999999997</v>
      </c>
      <c r="D51">
        <v>0.46700000000000003</v>
      </c>
      <c r="E51">
        <v>0.499</v>
      </c>
      <c r="F51">
        <v>0.499</v>
      </c>
      <c r="G51">
        <v>0.88800000000000001</v>
      </c>
      <c r="I51">
        <f t="shared" si="0"/>
        <v>3.0899999999999892</v>
      </c>
      <c r="J51">
        <f t="shared" si="1"/>
        <v>-9.000000000000008E-3</v>
      </c>
      <c r="K51">
        <f t="shared" si="2"/>
        <v>2.0746701889240069</v>
      </c>
      <c r="L51">
        <f t="shared" si="3"/>
        <v>-0.23062267392386154</v>
      </c>
      <c r="M51">
        <f t="shared" si="4"/>
        <v>-0.60049802053289103</v>
      </c>
      <c r="N51">
        <f t="shared" si="5"/>
        <v>1.333939896751968E-2</v>
      </c>
      <c r="O51">
        <f t="shared" si="6"/>
        <v>8160.6923085518711</v>
      </c>
      <c r="P51">
        <f t="shared" si="7"/>
        <v>1.8169199999999963</v>
      </c>
      <c r="Q51">
        <v>34</v>
      </c>
      <c r="R51">
        <f t="shared" si="8"/>
        <v>0.89493206606216025</v>
      </c>
      <c r="S51">
        <f t="shared" si="9"/>
        <v>1.4649777408292097E-2</v>
      </c>
      <c r="T51">
        <f t="shared" si="10"/>
        <v>20.172226862333293</v>
      </c>
      <c r="U51">
        <f t="shared" si="11"/>
        <v>36.694171713190286</v>
      </c>
      <c r="V51">
        <f t="shared" si="12"/>
        <v>334.69417171319026</v>
      </c>
      <c r="W51">
        <f t="shared" si="13"/>
        <v>302.8323559695433</v>
      </c>
      <c r="AD51" t="s">
        <v>89</v>
      </c>
      <c r="AE51" t="s">
        <v>48</v>
      </c>
      <c r="AF51">
        <v>13.741</v>
      </c>
      <c r="AG51">
        <v>13.677</v>
      </c>
      <c r="AH51">
        <v>13.454000000000001</v>
      </c>
      <c r="AI51">
        <v>13.334</v>
      </c>
      <c r="AJ51">
        <v>13.741</v>
      </c>
    </row>
    <row r="52" spans="1:36" x14ac:dyDescent="0.25">
      <c r="A52">
        <v>-312</v>
      </c>
      <c r="B52">
        <v>121.85</v>
      </c>
      <c r="C52">
        <v>0.57899999999999996</v>
      </c>
      <c r="D52">
        <v>0.47599999999999998</v>
      </c>
      <c r="E52">
        <v>0.50800000000000001</v>
      </c>
      <c r="F52">
        <v>0.495</v>
      </c>
      <c r="G52">
        <v>0.83799999999999997</v>
      </c>
      <c r="I52">
        <f t="shared" si="0"/>
        <v>3.1400000000000006</v>
      </c>
      <c r="J52">
        <f t="shared" si="1"/>
        <v>-1.6999999999999904E-2</v>
      </c>
      <c r="K52">
        <f t="shared" si="2"/>
        <v>2.085825533520743</v>
      </c>
      <c r="L52">
        <f t="shared" si="3"/>
        <v>-0.23732143627256383</v>
      </c>
      <c r="M52">
        <f t="shared" si="4"/>
        <v>-1.1712723154352958</v>
      </c>
      <c r="N52">
        <f t="shared" si="5"/>
        <v>1.3869623096033925E-2</v>
      </c>
      <c r="O52">
        <f t="shared" si="6"/>
        <v>8292.2588212959672</v>
      </c>
      <c r="P52">
        <f t="shared" si="7"/>
        <v>1.81806</v>
      </c>
      <c r="Q52">
        <v>35</v>
      </c>
      <c r="R52">
        <f t="shared" si="8"/>
        <v>0.90958184347045234</v>
      </c>
      <c r="S52">
        <f t="shared" si="9"/>
        <v>1.3113416086247942E-2</v>
      </c>
      <c r="T52">
        <f t="shared" si="10"/>
        <v>18.056711502130828</v>
      </c>
      <c r="U52">
        <f t="shared" si="11"/>
        <v>32.845955826122776</v>
      </c>
      <c r="V52">
        <f t="shared" si="12"/>
        <v>330.8459558261228</v>
      </c>
      <c r="W52">
        <f t="shared" si="13"/>
        <v>309.56673574158339</v>
      </c>
      <c r="AD52" t="s">
        <v>90</v>
      </c>
      <c r="AE52" t="s">
        <v>48</v>
      </c>
      <c r="AF52">
        <v>12.173999999999999</v>
      </c>
      <c r="AG52">
        <v>12.173999999999999</v>
      </c>
      <c r="AH52">
        <v>12.444000000000001</v>
      </c>
      <c r="AI52">
        <v>12.259</v>
      </c>
      <c r="AJ52">
        <v>12.278</v>
      </c>
    </row>
    <row r="53" spans="1:36" x14ac:dyDescent="0.25">
      <c r="A53">
        <v>-311</v>
      </c>
      <c r="B53">
        <v>124.99</v>
      </c>
      <c r="C53">
        <v>0.56200000000000006</v>
      </c>
      <c r="D53">
        <v>0.46700000000000003</v>
      </c>
      <c r="E53">
        <v>0.51400000000000001</v>
      </c>
      <c r="F53">
        <v>0.49</v>
      </c>
      <c r="G53">
        <v>0.77800000000000002</v>
      </c>
      <c r="I53">
        <f t="shared" si="0"/>
        <v>3.1700000000000017</v>
      </c>
      <c r="J53">
        <f t="shared" si="1"/>
        <v>-7.0000000000000062E-3</v>
      </c>
      <c r="K53">
        <f t="shared" si="2"/>
        <v>2.0968752680596876</v>
      </c>
      <c r="L53">
        <f t="shared" si="3"/>
        <v>-0.25026368443093888</v>
      </c>
      <c r="M53">
        <f t="shared" si="4"/>
        <v>-0.50043366793312782</v>
      </c>
      <c r="N53">
        <f t="shared" si="5"/>
        <v>1.4408021453596452E-2</v>
      </c>
      <c r="O53">
        <f t="shared" si="6"/>
        <v>8421.2992966911806</v>
      </c>
      <c r="P53">
        <f t="shared" si="7"/>
        <v>1.7815399999999979</v>
      </c>
      <c r="Q53">
        <v>36</v>
      </c>
      <c r="R53">
        <f t="shared" si="8"/>
        <v>0.92269525955670029</v>
      </c>
      <c r="S53">
        <f t="shared" si="9"/>
        <v>1.1650722753607234E-2</v>
      </c>
      <c r="T53">
        <f t="shared" si="10"/>
        <v>16.042634365412713</v>
      </c>
      <c r="U53">
        <f t="shared" si="11"/>
        <v>29.182260548317608</v>
      </c>
      <c r="V53">
        <f t="shared" si="12"/>
        <v>327.18226054831763</v>
      </c>
      <c r="W53">
        <f t="shared" si="13"/>
        <v>301.07371838934296</v>
      </c>
      <c r="AD53" t="s">
        <v>91</v>
      </c>
      <c r="AE53" t="s">
        <v>54</v>
      </c>
      <c r="AF53">
        <v>1.8720000000000001</v>
      </c>
      <c r="AG53">
        <v>1.86</v>
      </c>
      <c r="AH53">
        <v>1.4470000000000001</v>
      </c>
      <c r="AI53">
        <v>1.31</v>
      </c>
      <c r="AJ53">
        <v>2.028</v>
      </c>
    </row>
    <row r="54" spans="1:36" x14ac:dyDescent="0.25">
      <c r="A54">
        <v>-310</v>
      </c>
      <c r="B54">
        <v>128.16</v>
      </c>
      <c r="C54">
        <v>0.55500000000000005</v>
      </c>
      <c r="D54">
        <v>0.47</v>
      </c>
      <c r="E54">
        <v>0.51600000000000001</v>
      </c>
      <c r="F54">
        <v>0.48299999999999998</v>
      </c>
      <c r="G54">
        <v>0.751</v>
      </c>
      <c r="I54">
        <f t="shared" si="0"/>
        <v>3.210000000000008</v>
      </c>
      <c r="J54">
        <f t="shared" si="1"/>
        <v>1.3999999999999901E-2</v>
      </c>
      <c r="K54">
        <f t="shared" si="2"/>
        <v>2.1077524987401626</v>
      </c>
      <c r="L54">
        <f t="shared" si="3"/>
        <v>-0.25570701687732372</v>
      </c>
      <c r="M54">
        <f t="shared" si="4"/>
        <v>1.0070350151742038</v>
      </c>
      <c r="N54">
        <f t="shared" si="5"/>
        <v>1.4954429838107177E-2</v>
      </c>
      <c r="O54">
        <f t="shared" si="6"/>
        <v>8547.7744283360244</v>
      </c>
      <c r="P54">
        <f t="shared" si="7"/>
        <v>1.7815500000000104</v>
      </c>
      <c r="Q54">
        <v>37</v>
      </c>
      <c r="R54">
        <f t="shared" si="8"/>
        <v>0.93434598231030752</v>
      </c>
      <c r="S54">
        <f t="shared" si="9"/>
        <v>1.0273007398599265E-2</v>
      </c>
      <c r="T54">
        <f t="shared" si="10"/>
        <v>14.145568907120483</v>
      </c>
      <c r="U54">
        <f t="shared" si="11"/>
        <v>25.731414682226387</v>
      </c>
      <c r="V54">
        <f t="shared" si="12"/>
        <v>323.73141468222639</v>
      </c>
      <c r="W54">
        <f t="shared" si="13"/>
        <v>296.70423855599807</v>
      </c>
      <c r="AD54" t="s">
        <v>92</v>
      </c>
      <c r="AE54" t="s">
        <v>54</v>
      </c>
      <c r="AF54">
        <v>92.679000000000002</v>
      </c>
      <c r="AG54">
        <v>91.712999999999994</v>
      </c>
      <c r="AH54">
        <v>94.893000000000001</v>
      </c>
      <c r="AI54">
        <v>94.438000000000002</v>
      </c>
      <c r="AJ54">
        <v>93.2</v>
      </c>
    </row>
    <row r="55" spans="1:36" x14ac:dyDescent="0.25">
      <c r="A55">
        <v>-309</v>
      </c>
      <c r="B55">
        <v>131.37</v>
      </c>
      <c r="C55">
        <v>0.56899999999999995</v>
      </c>
      <c r="D55">
        <v>0.47199999999999998</v>
      </c>
      <c r="E55">
        <v>0.52200000000000002</v>
      </c>
      <c r="F55">
        <v>0.501</v>
      </c>
      <c r="G55">
        <v>0.78</v>
      </c>
      <c r="I55">
        <f t="shared" si="0"/>
        <v>3.2400000000000091</v>
      </c>
      <c r="J55">
        <f t="shared" si="1"/>
        <v>1.9000000000000017E-2</v>
      </c>
      <c r="K55">
        <f t="shared" si="2"/>
        <v>2.1184961999117879</v>
      </c>
      <c r="L55">
        <f t="shared" si="3"/>
        <v>-0.24488773360492885</v>
      </c>
      <c r="M55">
        <f t="shared" si="4"/>
        <v>1.3481610480524933</v>
      </c>
      <c r="N55">
        <f t="shared" si="5"/>
        <v>1.5508681607891145E-2</v>
      </c>
      <c r="O55">
        <f t="shared" si="6"/>
        <v>8671.6456914213177</v>
      </c>
      <c r="P55">
        <f t="shared" si="7"/>
        <v>1.8435599999999952</v>
      </c>
      <c r="Q55">
        <v>38</v>
      </c>
      <c r="R55">
        <f t="shared" si="8"/>
        <v>0.94461898970890679</v>
      </c>
      <c r="S55">
        <f t="shared" si="9"/>
        <v>8.988859590704612E-3</v>
      </c>
      <c r="T55">
        <f t="shared" si="10"/>
        <v>12.377342661515096</v>
      </c>
      <c r="U55">
        <f t="shared" si="11"/>
        <v>22.514933035117405</v>
      </c>
      <c r="V55">
        <f t="shared" si="12"/>
        <v>320.51493303511739</v>
      </c>
      <c r="W55">
        <f t="shared" si="13"/>
        <v>301.75200350547613</v>
      </c>
      <c r="AD55" t="s">
        <v>93</v>
      </c>
      <c r="AE55" t="s">
        <v>48</v>
      </c>
      <c r="AF55">
        <v>-0.57899999999999996</v>
      </c>
      <c r="AG55">
        <v>-0.56200000000000006</v>
      </c>
      <c r="AH55">
        <v>-0.69699999999999995</v>
      </c>
      <c r="AI55">
        <v>-0.55600000000000005</v>
      </c>
      <c r="AJ55">
        <v>-0.501</v>
      </c>
    </row>
    <row r="56" spans="1:36" x14ac:dyDescent="0.25">
      <c r="A56">
        <v>-308</v>
      </c>
      <c r="B56">
        <v>134.61000000000001</v>
      </c>
      <c r="C56">
        <v>0.58799999999999997</v>
      </c>
      <c r="D56">
        <v>0.47699999999999998</v>
      </c>
      <c r="E56">
        <v>0.52700000000000002</v>
      </c>
      <c r="F56">
        <v>0.51400000000000001</v>
      </c>
      <c r="G56">
        <v>0.83399999999999996</v>
      </c>
      <c r="I56">
        <f t="shared" si="0"/>
        <v>3.2799999999999727</v>
      </c>
      <c r="J56">
        <f t="shared" si="1"/>
        <v>-3.0000000000000027E-3</v>
      </c>
      <c r="K56">
        <f t="shared" si="2"/>
        <v>2.1290773242527368</v>
      </c>
      <c r="L56">
        <f t="shared" si="3"/>
        <v>-0.23062267392386154</v>
      </c>
      <c r="M56">
        <f t="shared" si="4"/>
        <v>-0.21246914843651796</v>
      </c>
      <c r="N56">
        <f t="shared" si="5"/>
        <v>1.6070607732726047E-2</v>
      </c>
      <c r="O56">
        <f t="shared" si="6"/>
        <v>8792.8753544643187</v>
      </c>
      <c r="P56">
        <f t="shared" si="7"/>
        <v>1.9286399999999959</v>
      </c>
      <c r="Q56">
        <v>39</v>
      </c>
      <c r="R56">
        <f t="shared" si="8"/>
        <v>0.9536078492996114</v>
      </c>
      <c r="S56">
        <f t="shared" si="9"/>
        <v>7.8041847790178975E-3</v>
      </c>
      <c r="T56">
        <f t="shared" si="10"/>
        <v>10.746087223742379</v>
      </c>
      <c r="U56">
        <f t="shared" si="11"/>
        <v>19.54760733775095</v>
      </c>
      <c r="V56">
        <f t="shared" si="12"/>
        <v>317.54760733775095</v>
      </c>
      <c r="W56">
        <f t="shared" si="13"/>
        <v>313.16934828086511</v>
      </c>
      <c r="AD56" t="s">
        <v>94</v>
      </c>
      <c r="AE56" t="s">
        <v>48</v>
      </c>
      <c r="AF56">
        <v>-0.57899999999999996</v>
      </c>
      <c r="AG56">
        <v>-0.56200000000000006</v>
      </c>
      <c r="AH56">
        <v>-0.69699999999999995</v>
      </c>
      <c r="AI56">
        <v>-0.55600000000000005</v>
      </c>
      <c r="AJ56">
        <v>-0.501</v>
      </c>
    </row>
    <row r="57" spans="1:36" x14ac:dyDescent="0.25">
      <c r="A57">
        <v>-307</v>
      </c>
      <c r="B57">
        <v>137.88999999999999</v>
      </c>
      <c r="C57">
        <v>0.58499999999999996</v>
      </c>
      <c r="D57">
        <v>0.47599999999999998</v>
      </c>
      <c r="E57">
        <v>0.53200000000000003</v>
      </c>
      <c r="F57">
        <v>0.51100000000000001</v>
      </c>
      <c r="G57">
        <v>0.82299999999999995</v>
      </c>
      <c r="I57">
        <f t="shared" si="0"/>
        <v>3.3000000000000114</v>
      </c>
      <c r="J57">
        <f t="shared" si="1"/>
        <v>-1.100000000000001E-2</v>
      </c>
      <c r="K57">
        <f t="shared" si="2"/>
        <v>2.1395327715979393</v>
      </c>
      <c r="L57">
        <f t="shared" si="3"/>
        <v>-0.23284413391781958</v>
      </c>
      <c r="M57">
        <f t="shared" si="4"/>
        <v>-0.80263264942699375</v>
      </c>
      <c r="N57">
        <f t="shared" si="5"/>
        <v>1.6640036845597551E-2</v>
      </c>
      <c r="O57">
        <f t="shared" si="6"/>
        <v>8911.4264908009955</v>
      </c>
      <c r="P57">
        <f t="shared" si="7"/>
        <v>1.9305000000000025</v>
      </c>
      <c r="Q57">
        <v>40</v>
      </c>
      <c r="R57">
        <f t="shared" si="8"/>
        <v>0.9614120340786293</v>
      </c>
      <c r="S57">
        <f t="shared" si="9"/>
        <v>6.7223222940008265E-3</v>
      </c>
      <c r="T57">
        <f t="shared" si="10"/>
        <v>9.2564007340855881</v>
      </c>
      <c r="U57">
        <f t="shared" si="11"/>
        <v>16.837801810412003</v>
      </c>
      <c r="V57">
        <f t="shared" si="12"/>
        <v>314.83780181041197</v>
      </c>
      <c r="W57">
        <f t="shared" si="13"/>
        <v>315.54583206075017</v>
      </c>
      <c r="AD57" t="s">
        <v>95</v>
      </c>
      <c r="AE57" t="s">
        <v>48</v>
      </c>
      <c r="AF57">
        <v>9.0999999999999998E-2</v>
      </c>
      <c r="AG57">
        <v>4.8000000000000001E-2</v>
      </c>
      <c r="AH57">
        <v>3.3000000000000002E-2</v>
      </c>
      <c r="AI57">
        <v>6.6000000000000003E-2</v>
      </c>
      <c r="AJ57">
        <v>6.5000000000000002E-2</v>
      </c>
    </row>
    <row r="58" spans="1:36" x14ac:dyDescent="0.25">
      <c r="A58">
        <v>-306</v>
      </c>
      <c r="B58">
        <v>141.19</v>
      </c>
      <c r="C58">
        <v>0.57399999999999995</v>
      </c>
      <c r="D58">
        <v>0.47899999999999998</v>
      </c>
      <c r="E58">
        <v>0.53400000000000003</v>
      </c>
      <c r="F58">
        <v>0.50800000000000001</v>
      </c>
      <c r="G58">
        <v>0.77700000000000002</v>
      </c>
      <c r="I58">
        <f t="shared" si="0"/>
        <v>3.3400000000000034</v>
      </c>
      <c r="J58">
        <f t="shared" si="1"/>
        <v>6.0000000000000053E-3</v>
      </c>
      <c r="K58">
        <f t="shared" si="2"/>
        <v>2.1498039382270222</v>
      </c>
      <c r="L58">
        <f t="shared" si="3"/>
        <v>-0.24108810760202651</v>
      </c>
      <c r="M58">
        <f t="shared" si="4"/>
        <v>0.44475797711704923</v>
      </c>
      <c r="N58">
        <f t="shared" si="5"/>
        <v>1.7216795295166076E-2</v>
      </c>
      <c r="O58">
        <f t="shared" si="6"/>
        <v>9027.2629898329378</v>
      </c>
      <c r="P58">
        <f t="shared" si="7"/>
        <v>1.9171600000000029</v>
      </c>
      <c r="Q58">
        <v>41</v>
      </c>
      <c r="R58">
        <f t="shared" si="8"/>
        <v>0.96813435637263012</v>
      </c>
      <c r="S58">
        <f t="shared" si="9"/>
        <v>5.7442337734516791E-3</v>
      </c>
      <c r="T58">
        <f t="shared" si="10"/>
        <v>7.909607333880504</v>
      </c>
      <c r="U58">
        <f t="shared" si="11"/>
        <v>14.387925124680516</v>
      </c>
      <c r="V58">
        <f t="shared" si="12"/>
        <v>312.38792512468052</v>
      </c>
      <c r="W58">
        <f t="shared" si="13"/>
        <v>303.70381783201344</v>
      </c>
      <c r="AD58" t="s">
        <v>96</v>
      </c>
      <c r="AE58" t="s">
        <v>48</v>
      </c>
      <c r="AF58">
        <v>-0.308</v>
      </c>
      <c r="AG58">
        <v>-0.42699999999999999</v>
      </c>
      <c r="AH58">
        <v>-0.52</v>
      </c>
      <c r="AI58">
        <v>-0.35599999999999998</v>
      </c>
      <c r="AJ58">
        <v>-0.308</v>
      </c>
    </row>
    <row r="59" spans="1:36" x14ac:dyDescent="0.25">
      <c r="A59">
        <v>-305</v>
      </c>
      <c r="B59">
        <v>144.53</v>
      </c>
      <c r="C59">
        <v>0.57999999999999996</v>
      </c>
      <c r="D59">
        <v>0.48599999999999999</v>
      </c>
      <c r="E59">
        <v>0.53700000000000003</v>
      </c>
      <c r="F59">
        <v>0.51</v>
      </c>
      <c r="G59">
        <v>0.78700000000000003</v>
      </c>
      <c r="I59">
        <f t="shared" si="0"/>
        <v>3.3700000000000045</v>
      </c>
      <c r="J59">
        <f t="shared" si="1"/>
        <v>9.000000000000008E-3</v>
      </c>
      <c r="K59">
        <f t="shared" si="2"/>
        <v>2.1599580026785188</v>
      </c>
      <c r="L59">
        <f t="shared" si="3"/>
        <v>-0.23657200643706275</v>
      </c>
      <c r="M59">
        <f t="shared" si="4"/>
        <v>0.66805062685489613</v>
      </c>
      <c r="N59">
        <f t="shared" si="5"/>
        <v>1.7800707198929167E-2</v>
      </c>
      <c r="O59">
        <f t="shared" si="6"/>
        <v>9140.3495680255255</v>
      </c>
      <c r="P59">
        <f t="shared" si="7"/>
        <v>1.9546000000000001</v>
      </c>
      <c r="Q59">
        <v>42</v>
      </c>
      <c r="R59">
        <f t="shared" si="8"/>
        <v>0.9738785901460818</v>
      </c>
      <c r="S59">
        <f t="shared" si="9"/>
        <v>4.8687484336689124E-3</v>
      </c>
      <c r="T59">
        <f t="shared" si="10"/>
        <v>6.7040948952581472</v>
      </c>
      <c r="U59">
        <f t="shared" si="11"/>
        <v>12.195044748751664</v>
      </c>
      <c r="V59">
        <f t="shared" si="12"/>
        <v>310.19504474875168</v>
      </c>
      <c r="W59">
        <f t="shared" si="13"/>
        <v>299.39425120853798</v>
      </c>
      <c r="AD59" t="s">
        <v>97</v>
      </c>
      <c r="AE59" t="s">
        <v>48</v>
      </c>
      <c r="AF59">
        <v>-0.84599999999999997</v>
      </c>
      <c r="AG59">
        <v>-0.84599999999999997</v>
      </c>
      <c r="AH59">
        <v>-0.77300000000000002</v>
      </c>
      <c r="AI59">
        <v>-0.76600000000000001</v>
      </c>
      <c r="AJ59">
        <v>-0.755</v>
      </c>
    </row>
    <row r="60" spans="1:36" x14ac:dyDescent="0.25">
      <c r="A60">
        <v>-304</v>
      </c>
      <c r="B60">
        <v>147.9</v>
      </c>
      <c r="C60">
        <v>0.58899999999999997</v>
      </c>
      <c r="D60">
        <v>0.48099999999999998</v>
      </c>
      <c r="E60">
        <v>0.54</v>
      </c>
      <c r="F60">
        <v>0.51200000000000001</v>
      </c>
      <c r="G60">
        <v>0.82299999999999995</v>
      </c>
      <c r="I60">
        <f t="shared" si="0"/>
        <v>3.4000000000000057</v>
      </c>
      <c r="J60">
        <f t="shared" si="1"/>
        <v>-2.0000000000000018E-3</v>
      </c>
      <c r="K60">
        <f t="shared" si="2"/>
        <v>2.1699681739968923</v>
      </c>
      <c r="L60">
        <f t="shared" si="3"/>
        <v>-0.22988470521289839</v>
      </c>
      <c r="M60">
        <f t="shared" si="4"/>
        <v>-0.14965356603478219</v>
      </c>
      <c r="N60">
        <f t="shared" si="5"/>
        <v>1.8391594497062229E-2</v>
      </c>
      <c r="O60">
        <f t="shared" si="6"/>
        <v>9250.651779653932</v>
      </c>
      <c r="P60">
        <f t="shared" si="7"/>
        <v>2.0025999999999975</v>
      </c>
      <c r="Q60">
        <v>43</v>
      </c>
      <c r="R60">
        <f t="shared" si="8"/>
        <v>0.97874733857975071</v>
      </c>
      <c r="S60">
        <f t="shared" si="9"/>
        <v>4.0928501837218523E-3</v>
      </c>
      <c r="T60">
        <f t="shared" si="10"/>
        <v>5.6357103673703497</v>
      </c>
      <c r="U60">
        <f t="shared" si="11"/>
        <v>10.25160609968345</v>
      </c>
      <c r="V60">
        <f t="shared" si="12"/>
        <v>308.25160609968344</v>
      </c>
      <c r="W60">
        <f t="shared" si="13"/>
        <v>308.23817856828214</v>
      </c>
      <c r="AD60" t="s">
        <v>98</v>
      </c>
      <c r="AE60" t="s">
        <v>54</v>
      </c>
      <c r="AF60">
        <v>15.638</v>
      </c>
      <c r="AG60">
        <v>8.5850000000000009</v>
      </c>
      <c r="AH60">
        <v>4.7160000000000002</v>
      </c>
      <c r="AI60">
        <v>11.959</v>
      </c>
      <c r="AJ60">
        <v>12.903</v>
      </c>
    </row>
    <row r="61" spans="1:36" x14ac:dyDescent="0.25">
      <c r="A61">
        <v>-303</v>
      </c>
      <c r="B61">
        <v>151.30000000000001</v>
      </c>
      <c r="C61">
        <v>0.58699999999999997</v>
      </c>
      <c r="D61">
        <v>0.48599999999999999</v>
      </c>
      <c r="E61">
        <v>0.54400000000000004</v>
      </c>
      <c r="F61">
        <v>0.52300000000000002</v>
      </c>
      <c r="G61">
        <v>0.79500000000000004</v>
      </c>
      <c r="I61">
        <f t="shared" si="0"/>
        <v>3.4199999999999875</v>
      </c>
      <c r="J61">
        <f t="shared" si="1"/>
        <v>-8.0000000000000071E-3</v>
      </c>
      <c r="K61">
        <f t="shared" si="2"/>
        <v>2.1798389280231869</v>
      </c>
      <c r="L61">
        <f t="shared" si="3"/>
        <v>-0.23136189875238555</v>
      </c>
      <c r="M61">
        <f t="shared" si="4"/>
        <v>-0.613908822182055</v>
      </c>
      <c r="N61">
        <f t="shared" si="5"/>
        <v>1.8989277006921254E-2</v>
      </c>
      <c r="O61">
        <f t="shared" si="6"/>
        <v>9358.1360272937418</v>
      </c>
      <c r="P61">
        <f t="shared" si="7"/>
        <v>2.0075400000000041</v>
      </c>
      <c r="Q61">
        <v>44</v>
      </c>
      <c r="R61">
        <f t="shared" si="8"/>
        <v>0.98284018876347257</v>
      </c>
      <c r="S61">
        <f t="shared" si="9"/>
        <v>3.4119910592662617E-3</v>
      </c>
      <c r="T61">
        <f t="shared" si="10"/>
        <v>4.6981913637004515</v>
      </c>
      <c r="U61">
        <f t="shared" si="11"/>
        <v>8.5462176197789983</v>
      </c>
      <c r="V61">
        <f t="shared" si="12"/>
        <v>306.54621761977899</v>
      </c>
      <c r="W61">
        <f t="shared" si="13"/>
        <v>309.68041237113403</v>
      </c>
      <c r="AD61" t="s">
        <v>99</v>
      </c>
      <c r="AE61" t="s">
        <v>54</v>
      </c>
      <c r="AF61">
        <v>99.99</v>
      </c>
      <c r="AG61">
        <v>99.99</v>
      </c>
      <c r="AH61">
        <v>99.99</v>
      </c>
      <c r="AI61">
        <v>99.99</v>
      </c>
      <c r="AJ61">
        <v>99.99</v>
      </c>
    </row>
    <row r="62" spans="1:36" x14ac:dyDescent="0.25">
      <c r="A62">
        <v>-302</v>
      </c>
      <c r="B62">
        <v>154.72</v>
      </c>
      <c r="C62">
        <v>0.57899999999999996</v>
      </c>
      <c r="D62">
        <v>0.48499999999999999</v>
      </c>
      <c r="E62">
        <v>0.55000000000000004</v>
      </c>
      <c r="F62">
        <v>0.52700000000000002</v>
      </c>
      <c r="G62">
        <v>0.753</v>
      </c>
      <c r="I62">
        <f t="shared" si="0"/>
        <v>3.4399999999999977</v>
      </c>
      <c r="J62">
        <f t="shared" si="1"/>
        <v>-2.2999999999999909E-2</v>
      </c>
      <c r="K62">
        <f t="shared" si="2"/>
        <v>2.1895464567389267</v>
      </c>
      <c r="L62">
        <f t="shared" si="3"/>
        <v>-0.23732143627256383</v>
      </c>
      <c r="M62">
        <f t="shared" si="4"/>
        <v>-1.8432884069543207</v>
      </c>
      <c r="N62">
        <f t="shared" si="5"/>
        <v>1.9593572478190314E-2</v>
      </c>
      <c r="O62">
        <f t="shared" si="6"/>
        <v>9462.7695720529919</v>
      </c>
      <c r="P62">
        <f t="shared" si="7"/>
        <v>1.991759999999998</v>
      </c>
      <c r="Q62">
        <v>45</v>
      </c>
      <c r="R62">
        <f t="shared" si="8"/>
        <v>0.98625217982273883</v>
      </c>
      <c r="S62">
        <f t="shared" si="9"/>
        <v>2.8204157952508302E-3</v>
      </c>
      <c r="T62">
        <f t="shared" si="10"/>
        <v>3.8836130872339822</v>
      </c>
      <c r="U62">
        <f t="shared" si="11"/>
        <v>7.0644637532136754</v>
      </c>
      <c r="V62">
        <f t="shared" si="12"/>
        <v>305.06446375321366</v>
      </c>
      <c r="W62">
        <f t="shared" si="13"/>
        <v>303.81542844876373</v>
      </c>
      <c r="AD62" t="s">
        <v>100</v>
      </c>
      <c r="AE62" t="s">
        <v>101</v>
      </c>
      <c r="AF62">
        <v>2295.9499999999998</v>
      </c>
      <c r="AG62">
        <v>2301.4</v>
      </c>
      <c r="AH62">
        <v>2309</v>
      </c>
      <c r="AI62">
        <v>2319.4</v>
      </c>
      <c r="AJ62">
        <v>2254</v>
      </c>
    </row>
    <row r="63" spans="1:36" x14ac:dyDescent="0.25">
      <c r="A63">
        <v>-301</v>
      </c>
      <c r="B63">
        <v>158.16</v>
      </c>
      <c r="C63">
        <v>0.55600000000000005</v>
      </c>
      <c r="D63">
        <v>0.49399999999999999</v>
      </c>
      <c r="E63">
        <v>0.55200000000000005</v>
      </c>
      <c r="F63">
        <v>0.52300000000000002</v>
      </c>
      <c r="G63">
        <v>0.65300000000000002</v>
      </c>
      <c r="I63">
        <f t="shared" si="0"/>
        <v>3.4699999999999989</v>
      </c>
      <c r="J63">
        <f t="shared" si="1"/>
        <v>-2.9000000000000026E-2</v>
      </c>
      <c r="K63">
        <f t="shared" si="2"/>
        <v>2.199096656305616</v>
      </c>
      <c r="L63">
        <f t="shared" si="3"/>
        <v>-0.25492520841794247</v>
      </c>
      <c r="M63">
        <f t="shared" si="4"/>
        <v>-2.4682647059077905</v>
      </c>
      <c r="N63">
        <f t="shared" si="5"/>
        <v>2.0204296648656934E-2</v>
      </c>
      <c r="O63">
        <f t="shared" si="6"/>
        <v>9564.5205435424996</v>
      </c>
      <c r="P63">
        <f t="shared" si="7"/>
        <v>1.9293199999999959</v>
      </c>
      <c r="Q63">
        <v>46</v>
      </c>
      <c r="R63">
        <f t="shared" si="8"/>
        <v>0.98907259561798966</v>
      </c>
      <c r="S63">
        <f t="shared" si="9"/>
        <v>2.3114834712756327E-3</v>
      </c>
      <c r="T63">
        <f t="shared" si="10"/>
        <v>3.1828312247743358</v>
      </c>
      <c r="U63">
        <f t="shared" si="11"/>
        <v>5.7897105903588937</v>
      </c>
      <c r="V63">
        <f t="shared" si="12"/>
        <v>303.78971059035888</v>
      </c>
      <c r="W63">
        <f t="shared" si="13"/>
        <v>300.58288968631877</v>
      </c>
      <c r="AD63" t="s">
        <v>102</v>
      </c>
      <c r="AE63" t="s">
        <v>101</v>
      </c>
      <c r="AF63">
        <v>2336.1370000000002</v>
      </c>
      <c r="AG63">
        <v>2345.261</v>
      </c>
      <c r="AH63">
        <v>2351.1860000000001</v>
      </c>
      <c r="AI63">
        <v>2356.002</v>
      </c>
      <c r="AJ63">
        <v>2292.1</v>
      </c>
    </row>
    <row r="64" spans="1:36" x14ac:dyDescent="0.25">
      <c r="A64">
        <v>-300</v>
      </c>
      <c r="B64">
        <v>161.63</v>
      </c>
      <c r="C64">
        <v>0.52700000000000002</v>
      </c>
      <c r="D64">
        <v>0.496</v>
      </c>
      <c r="E64">
        <v>0.55700000000000005</v>
      </c>
      <c r="F64">
        <v>0.52400000000000002</v>
      </c>
      <c r="G64">
        <v>0.53</v>
      </c>
      <c r="I64">
        <f t="shared" si="0"/>
        <v>3.4900000000000091</v>
      </c>
      <c r="J64">
        <f t="shared" si="1"/>
        <v>0</v>
      </c>
      <c r="K64">
        <f t="shared" si="2"/>
        <v>2.2085219729314334</v>
      </c>
      <c r="L64">
        <f t="shared" si="3"/>
        <v>-0.27818938478745336</v>
      </c>
      <c r="M64">
        <f t="shared" si="4"/>
        <v>0</v>
      </c>
      <c r="N64">
        <f t="shared" si="5"/>
        <v>2.0821263300597533E-2</v>
      </c>
      <c r="O64">
        <f t="shared" si="6"/>
        <v>9663.3579495814502</v>
      </c>
      <c r="P64">
        <f t="shared" si="7"/>
        <v>1.8392300000000019</v>
      </c>
      <c r="Q64">
        <v>47</v>
      </c>
      <c r="R64">
        <f t="shared" si="8"/>
        <v>0.99138407908926529</v>
      </c>
      <c r="S64">
        <f t="shared" si="9"/>
        <v>1.8779739116492333E-3</v>
      </c>
      <c r="T64">
        <f t="shared" si="10"/>
        <v>2.5859038490161108</v>
      </c>
      <c r="U64">
        <f t="shared" si="11"/>
        <v>4.703873326289834</v>
      </c>
      <c r="V64">
        <f t="shared" si="12"/>
        <v>302.70387332628985</v>
      </c>
      <c r="W64">
        <f t="shared" si="13"/>
        <v>292.52480027433813</v>
      </c>
      <c r="AD64" t="s">
        <v>103</v>
      </c>
      <c r="AE64" t="s">
        <v>101</v>
      </c>
      <c r="AF64">
        <v>65.986000000000004</v>
      </c>
      <c r="AG64">
        <v>60.978000000000002</v>
      </c>
      <c r="AH64">
        <v>60.945</v>
      </c>
      <c r="AI64">
        <v>52.988</v>
      </c>
      <c r="AJ64">
        <v>67.584000000000003</v>
      </c>
    </row>
    <row r="65" spans="1:36" x14ac:dyDescent="0.25">
      <c r="A65">
        <v>-299</v>
      </c>
      <c r="B65">
        <v>165.12</v>
      </c>
      <c r="C65">
        <v>0.52700000000000002</v>
      </c>
      <c r="D65">
        <v>0.499</v>
      </c>
      <c r="E65">
        <v>0.55900000000000005</v>
      </c>
      <c r="F65">
        <v>0.53200000000000003</v>
      </c>
      <c r="G65">
        <v>0.51900000000000002</v>
      </c>
      <c r="I65">
        <f t="shared" si="0"/>
        <v>3.5099999999999909</v>
      </c>
      <c r="J65">
        <f t="shared" si="1"/>
        <v>7.0000000000000062E-3</v>
      </c>
      <c r="K65">
        <f t="shared" si="2"/>
        <v>2.2177996799471171</v>
      </c>
      <c r="L65">
        <f t="shared" si="3"/>
        <v>-0.27818938478745336</v>
      </c>
      <c r="M65">
        <f t="shared" si="4"/>
        <v>0.62731706668860354</v>
      </c>
      <c r="N65">
        <f t="shared" si="5"/>
        <v>2.1444284317755597E-2</v>
      </c>
      <c r="O65">
        <f t="shared" si="6"/>
        <v>9759.2516856352922</v>
      </c>
      <c r="P65">
        <f t="shared" si="7"/>
        <v>1.8497699999999964</v>
      </c>
      <c r="Q65">
        <v>48</v>
      </c>
      <c r="R65">
        <f t="shared" si="8"/>
        <v>0.99326205300091452</v>
      </c>
      <c r="S65">
        <f t="shared" si="9"/>
        <v>1.5123687355854676E-3</v>
      </c>
      <c r="T65">
        <f t="shared" si="10"/>
        <v>2.082478414754759</v>
      </c>
      <c r="U65">
        <f t="shared" si="11"/>
        <v>3.7881202239852576</v>
      </c>
      <c r="V65">
        <f t="shared" si="12"/>
        <v>301.78812022398523</v>
      </c>
      <c r="W65">
        <f t="shared" si="13"/>
        <v>288.65388319086765</v>
      </c>
      <c r="AD65" t="s">
        <v>104</v>
      </c>
      <c r="AE65" t="s">
        <v>101</v>
      </c>
      <c r="AF65">
        <v>2686.6</v>
      </c>
      <c r="AG65">
        <v>2550.1999999999998</v>
      </c>
      <c r="AH65">
        <v>2517.8000000000002</v>
      </c>
      <c r="AI65">
        <v>2686.6</v>
      </c>
      <c r="AJ65">
        <v>2494.6</v>
      </c>
    </row>
    <row r="66" spans="1:36" x14ac:dyDescent="0.25">
      <c r="A66">
        <v>-298</v>
      </c>
      <c r="B66">
        <v>168.63</v>
      </c>
      <c r="C66">
        <v>0.53400000000000003</v>
      </c>
      <c r="D66">
        <v>0.502</v>
      </c>
      <c r="E66">
        <v>0.56100000000000005</v>
      </c>
      <c r="F66">
        <v>0.53900000000000003</v>
      </c>
      <c r="G66">
        <v>0.53500000000000003</v>
      </c>
      <c r="I66">
        <f t="shared" si="0"/>
        <v>3.5300000000000011</v>
      </c>
      <c r="J66">
        <f t="shared" si="1"/>
        <v>1.2000000000000011E-2</v>
      </c>
      <c r="K66">
        <f t="shared" si="2"/>
        <v>2.2269348400126003</v>
      </c>
      <c r="L66">
        <f t="shared" si="3"/>
        <v>-0.27245874297144357</v>
      </c>
      <c r="M66">
        <f t="shared" si="4"/>
        <v>1.0726844073639406</v>
      </c>
      <c r="N66">
        <f t="shared" si="5"/>
        <v>2.2073169742894898E-2</v>
      </c>
      <c r="O66">
        <f t="shared" si="6"/>
        <v>9852.1725439830843</v>
      </c>
      <c r="P66">
        <f t="shared" si="7"/>
        <v>1.8850200000000024</v>
      </c>
      <c r="Q66">
        <v>49</v>
      </c>
      <c r="R66">
        <f t="shared" si="8"/>
        <v>0.99477442173649999</v>
      </c>
      <c r="S66">
        <f t="shared" si="9"/>
        <v>1.2070994471290453E-3</v>
      </c>
      <c r="T66">
        <f t="shared" si="10"/>
        <v>1.6621333699651724</v>
      </c>
      <c r="U66">
        <f t="shared" si="11"/>
        <v>3.0234940199691454</v>
      </c>
      <c r="V66">
        <f t="shared" si="12"/>
        <v>301.02349401996912</v>
      </c>
      <c r="W66">
        <f t="shared" si="13"/>
        <v>304.43457278970487</v>
      </c>
      <c r="AD66" t="s">
        <v>105</v>
      </c>
      <c r="AE66" t="s">
        <v>101</v>
      </c>
      <c r="AF66">
        <v>2108.1999999999998</v>
      </c>
      <c r="AG66">
        <v>2169.6</v>
      </c>
      <c r="AH66">
        <v>2195.6</v>
      </c>
      <c r="AI66">
        <v>2232.4</v>
      </c>
      <c r="AJ66">
        <v>2108.1999999999998</v>
      </c>
    </row>
    <row r="67" spans="1:36" x14ac:dyDescent="0.25">
      <c r="A67">
        <v>-297</v>
      </c>
      <c r="B67">
        <v>172.16</v>
      </c>
      <c r="C67">
        <v>0.54600000000000004</v>
      </c>
      <c r="D67">
        <v>0.503</v>
      </c>
      <c r="E67">
        <v>0.56299999999999994</v>
      </c>
      <c r="F67">
        <v>0.53800000000000003</v>
      </c>
      <c r="G67">
        <v>0.57799999999999996</v>
      </c>
      <c r="I67">
        <f t="shared" si="0"/>
        <v>3.539999999999992</v>
      </c>
      <c r="J67">
        <f t="shared" si="1"/>
        <v>1.4000000000000012E-2</v>
      </c>
      <c r="K67">
        <f t="shared" si="2"/>
        <v>2.2359322539862951</v>
      </c>
      <c r="L67">
        <f t="shared" si="3"/>
        <v>-0.26280735729526272</v>
      </c>
      <c r="M67">
        <f t="shared" si="4"/>
        <v>1.2438910527841589</v>
      </c>
      <c r="N67">
        <f t="shared" si="5"/>
        <v>2.270772783590954E-2</v>
      </c>
      <c r="O67">
        <f t="shared" si="6"/>
        <v>9942.0922226114508</v>
      </c>
      <c r="P67">
        <f t="shared" si="7"/>
        <v>1.9328399999999939</v>
      </c>
      <c r="Q67">
        <v>50</v>
      </c>
      <c r="R67">
        <f t="shared" si="8"/>
        <v>0.99598152118362904</v>
      </c>
      <c r="S67">
        <f t="shared" si="9"/>
        <v>9.5475754464635632E-4</v>
      </c>
      <c r="T67">
        <f t="shared" si="10"/>
        <v>1.3146674691609483</v>
      </c>
      <c r="U67">
        <f t="shared" si="11"/>
        <v>2.3914381980907984</v>
      </c>
      <c r="V67">
        <f t="shared" si="12"/>
        <v>300.39143819809078</v>
      </c>
      <c r="W67">
        <f t="shared" si="13"/>
        <v>308.37706163673272</v>
      </c>
      <c r="AD67" t="s">
        <v>106</v>
      </c>
      <c r="AE67" t="s">
        <v>54</v>
      </c>
      <c r="AF67">
        <v>2.8250000000000002</v>
      </c>
      <c r="AG67">
        <v>2.6</v>
      </c>
      <c r="AH67">
        <v>2.5920000000000001</v>
      </c>
      <c r="AI67">
        <v>2.2490000000000001</v>
      </c>
      <c r="AJ67">
        <v>2.9489999999999998</v>
      </c>
    </row>
    <row r="68" spans="1:36" x14ac:dyDescent="0.25">
      <c r="A68">
        <v>-296</v>
      </c>
      <c r="B68">
        <v>175.7</v>
      </c>
      <c r="C68">
        <v>0.56000000000000005</v>
      </c>
      <c r="D68">
        <v>0.499</v>
      </c>
      <c r="E68">
        <v>0.56200000000000006</v>
      </c>
      <c r="F68">
        <v>0.54300000000000004</v>
      </c>
      <c r="G68">
        <v>0.63600000000000001</v>
      </c>
      <c r="I68">
        <f t="shared" si="0"/>
        <v>3.5600000000000023</v>
      </c>
      <c r="J68">
        <f t="shared" si="1"/>
        <v>1.4999999999999902E-2</v>
      </c>
      <c r="K68">
        <f t="shared" si="2"/>
        <v>2.2447717614952949</v>
      </c>
      <c r="L68">
        <f t="shared" si="3"/>
        <v>-0.25181197299379954</v>
      </c>
      <c r="M68">
        <f t="shared" si="4"/>
        <v>1.3177576301664451</v>
      </c>
      <c r="N68">
        <f t="shared" si="5"/>
        <v>2.3347765132473223E-2</v>
      </c>
      <c r="O68">
        <f t="shared" si="6"/>
        <v>10028.983333832542</v>
      </c>
      <c r="P68">
        <f t="shared" si="7"/>
        <v>1.9936</v>
      </c>
      <c r="Q68">
        <v>51</v>
      </c>
      <c r="R68">
        <f t="shared" si="8"/>
        <v>0.99693627872827539</v>
      </c>
      <c r="S68">
        <f t="shared" si="9"/>
        <v>7.4826414536810493E-4</v>
      </c>
      <c r="T68">
        <f t="shared" si="10"/>
        <v>1.0303333404077339</v>
      </c>
      <c r="U68">
        <f t="shared" si="11"/>
        <v>1.8742218582392651</v>
      </c>
      <c r="V68">
        <f t="shared" si="12"/>
        <v>299.87422185823925</v>
      </c>
      <c r="W68">
        <f t="shared" si="13"/>
        <v>311.07496700108675</v>
      </c>
      <c r="AD68" t="s">
        <v>107</v>
      </c>
      <c r="AE68" t="s">
        <v>54</v>
      </c>
      <c r="AF68">
        <v>90.242999999999995</v>
      </c>
      <c r="AG68">
        <v>92.51</v>
      </c>
      <c r="AH68">
        <v>93.382999999999996</v>
      </c>
      <c r="AI68">
        <v>94.754000000000005</v>
      </c>
      <c r="AJ68">
        <v>91.977000000000004</v>
      </c>
    </row>
    <row r="69" spans="1:36" x14ac:dyDescent="0.25">
      <c r="A69">
        <v>-295</v>
      </c>
      <c r="B69">
        <v>179.26</v>
      </c>
      <c r="C69">
        <v>0.57499999999999996</v>
      </c>
      <c r="D69">
        <v>0.50600000000000001</v>
      </c>
      <c r="E69">
        <v>0.56899999999999995</v>
      </c>
      <c r="F69">
        <v>0.54600000000000004</v>
      </c>
      <c r="G69">
        <v>0.68100000000000005</v>
      </c>
      <c r="I69">
        <f t="shared" ref="I69:I132" si="14">B70-B69</f>
        <v>3.5700000000000216</v>
      </c>
      <c r="J69">
        <f t="shared" ref="J69:J132" si="15">C70-C69</f>
        <v>1.7000000000000015E-2</v>
      </c>
      <c r="K69">
        <f t="shared" ref="K69:K132" si="16">LOG(B69)</f>
        <v>2.2534833920870145</v>
      </c>
      <c r="L69">
        <f t="shared" ref="L69:L132" si="17">LOG(C69)</f>
        <v>-0.24033215531036956</v>
      </c>
      <c r="M69">
        <f t="shared" ref="M69:M132" si="18">(L70-L69)/(K70-K69)</f>
        <v>1.4775528701011154</v>
      </c>
      <c r="N69">
        <f t="shared" ref="N69:N132" si="19">$L$2*((1-COS(RADIANS(A69))+($L$2/$O$2)*(1-SQRT(1-(($L$2/$O$2)^2)*SIN(RADIANS(A69))))))</f>
        <v>2.3993086503208919E-2</v>
      </c>
      <c r="O69">
        <f t="shared" ref="O69:O132" si="20">$L$2*($J$1^2)*((SIN(RADIANS(A69))))+($H$1/2)*(SIN(2*RADIANS(A69)))</f>
        <v>10112.819412623245</v>
      </c>
      <c r="P69">
        <f t="shared" si="7"/>
        <v>2.0527500000000152</v>
      </c>
      <c r="Q69">
        <v>52</v>
      </c>
      <c r="R69">
        <f t="shared" si="8"/>
        <v>0.9976845428736435</v>
      </c>
      <c r="S69">
        <f t="shared" si="9"/>
        <v>5.8099891625551514E-4</v>
      </c>
      <c r="T69">
        <f t="shared" si="10"/>
        <v>0.80001501857920598</v>
      </c>
      <c r="U69">
        <f t="shared" si="11"/>
        <v>1.4552626571779961</v>
      </c>
      <c r="V69">
        <f t="shared" si="12"/>
        <v>299.45526265717797</v>
      </c>
      <c r="W69">
        <f t="shared" si="13"/>
        <v>311.92569821751971</v>
      </c>
      <c r="AD69" t="s">
        <v>108</v>
      </c>
      <c r="AE69" t="s">
        <v>57</v>
      </c>
      <c r="AF69">
        <v>28.45</v>
      </c>
      <c r="AG69">
        <v>29.6</v>
      </c>
      <c r="AH69">
        <v>27</v>
      </c>
      <c r="AI69">
        <v>27.6</v>
      </c>
      <c r="AJ69">
        <v>29.6</v>
      </c>
    </row>
    <row r="70" spans="1:36" x14ac:dyDescent="0.25">
      <c r="A70">
        <v>-294</v>
      </c>
      <c r="B70">
        <v>182.83</v>
      </c>
      <c r="C70">
        <v>0.59199999999999997</v>
      </c>
      <c r="D70">
        <v>0.51300000000000001</v>
      </c>
      <c r="E70">
        <v>0.57699999999999996</v>
      </c>
      <c r="F70">
        <v>0.54700000000000004</v>
      </c>
      <c r="G70">
        <v>0.73099999999999998</v>
      </c>
      <c r="I70">
        <f t="shared" si="14"/>
        <v>3.589999999999975</v>
      </c>
      <c r="J70">
        <f t="shared" si="15"/>
        <v>2.8000000000000025E-2</v>
      </c>
      <c r="K70">
        <f t="shared" si="16"/>
        <v>2.2620474592614253</v>
      </c>
      <c r="L70">
        <f t="shared" si="17"/>
        <v>-0.22767829327708025</v>
      </c>
      <c r="M70">
        <f t="shared" si="18"/>
        <v>2.3765396460836548</v>
      </c>
      <c r="N70">
        <f t="shared" si="19"/>
        <v>2.4643495213360966E-2</v>
      </c>
      <c r="O70">
        <f t="shared" si="20"/>
        <v>10193.57492468324</v>
      </c>
      <c r="P70">
        <f t="shared" ref="P70:P133" si="21">(C70*100000)*((B71/100000)-(B70/100000))</f>
        <v>2.1252799999999841</v>
      </c>
      <c r="Q70">
        <v>53</v>
      </c>
      <c r="R70">
        <f t="shared" ref="R70:R106" si="22">1-EXP((-$AB$5)*((Q70-$AB$7)/$AB$8)^($AB$6+1))</f>
        <v>0.99826554178989901</v>
      </c>
      <c r="S70">
        <f t="shared" ref="S70:S105" si="23">R71-R70</f>
        <v>4.4689006681131183E-4</v>
      </c>
      <c r="T70">
        <f t="shared" ref="T70:T105" si="24">S70*$AB$13*$AB$14*$AB$16</f>
        <v>0.61535186228416727</v>
      </c>
      <c r="U70">
        <f t="shared" ref="U70:U105" si="25">T70/(($AB$11+$AB$13)*1007)</f>
        <v>1.1193522189089082</v>
      </c>
      <c r="V70">
        <f t="shared" ref="V70:V105" si="26">$AB$15+U70</f>
        <v>299.11935221890889</v>
      </c>
      <c r="W70">
        <f t="shared" si="13"/>
        <v>312.18189486950155</v>
      </c>
      <c r="AD70" t="s">
        <v>109</v>
      </c>
      <c r="AE70" t="s">
        <v>57</v>
      </c>
      <c r="AF70">
        <v>28.151</v>
      </c>
      <c r="AG70">
        <v>28.975000000000001</v>
      </c>
      <c r="AH70">
        <v>27.138999999999999</v>
      </c>
      <c r="AI70">
        <v>26.957999999999998</v>
      </c>
      <c r="AJ70">
        <v>29.530999999999999</v>
      </c>
    </row>
    <row r="71" spans="1:36" x14ac:dyDescent="0.25">
      <c r="A71">
        <v>-293</v>
      </c>
      <c r="B71">
        <v>186.42</v>
      </c>
      <c r="C71">
        <v>0.62</v>
      </c>
      <c r="D71">
        <v>0.52300000000000002</v>
      </c>
      <c r="E71">
        <v>0.58299999999999996</v>
      </c>
      <c r="F71">
        <v>0.54600000000000004</v>
      </c>
      <c r="G71">
        <v>0.82799999999999996</v>
      </c>
      <c r="I71">
        <f t="shared" si="14"/>
        <v>3.6000000000000227</v>
      </c>
      <c r="J71">
        <f t="shared" si="15"/>
        <v>2.7000000000000024E-2</v>
      </c>
      <c r="K71">
        <f t="shared" si="16"/>
        <v>2.2704925036386179</v>
      </c>
      <c r="L71">
        <f t="shared" si="17"/>
        <v>-0.20760831050174613</v>
      </c>
      <c r="M71">
        <f t="shared" si="18"/>
        <v>2.2286041103430496</v>
      </c>
      <c r="N71">
        <f t="shared" si="19"/>
        <v>2.5298792982950707E-2</v>
      </c>
      <c r="O71">
        <f t="shared" si="20"/>
        <v>10271.225274209335</v>
      </c>
      <c r="P71">
        <f t="shared" si="21"/>
        <v>2.232000000000014</v>
      </c>
      <c r="Q71">
        <v>54</v>
      </c>
      <c r="R71">
        <f t="shared" si="22"/>
        <v>0.99871243185671033</v>
      </c>
      <c r="S71">
        <f t="shared" si="23"/>
        <v>3.4046871888882002E-4</v>
      </c>
      <c r="T71">
        <f t="shared" si="24"/>
        <v>0.46881341917630853</v>
      </c>
      <c r="U71">
        <f t="shared" si="25"/>
        <v>0.8527923179778033</v>
      </c>
      <c r="V71">
        <f t="shared" si="26"/>
        <v>298.85279231797779</v>
      </c>
      <c r="W71">
        <f t="shared" ref="W71:W105" si="27">(B70*C70*$AB$15)/(B69*C69)</f>
        <v>312.9206280893917</v>
      </c>
      <c r="AD71" t="s">
        <v>110</v>
      </c>
      <c r="AE71" t="s">
        <v>57</v>
      </c>
      <c r="AF71">
        <v>4.383</v>
      </c>
      <c r="AG71">
        <v>4.5309999999999997</v>
      </c>
      <c r="AH71">
        <v>4.2160000000000002</v>
      </c>
      <c r="AI71">
        <v>3.8250000000000002</v>
      </c>
      <c r="AJ71">
        <v>4.3650000000000002</v>
      </c>
    </row>
    <row r="72" spans="1:36" x14ac:dyDescent="0.25">
      <c r="A72">
        <v>-292</v>
      </c>
      <c r="B72">
        <v>190.02</v>
      </c>
      <c r="C72">
        <v>0.64700000000000002</v>
      </c>
      <c r="D72">
        <v>0.52300000000000002</v>
      </c>
      <c r="E72">
        <v>0.58299999999999996</v>
      </c>
      <c r="F72">
        <v>0.54800000000000004</v>
      </c>
      <c r="G72">
        <v>0.93300000000000005</v>
      </c>
      <c r="I72">
        <f t="shared" si="14"/>
        <v>3.5999999999999943</v>
      </c>
      <c r="J72">
        <f t="shared" si="15"/>
        <v>2.0000000000000018E-2</v>
      </c>
      <c r="K72">
        <f t="shared" si="16"/>
        <v>2.2787993137555556</v>
      </c>
      <c r="L72">
        <f t="shared" si="17"/>
        <v>-0.18909571933129959</v>
      </c>
      <c r="M72">
        <f t="shared" si="18"/>
        <v>1.6220969404309484</v>
      </c>
      <c r="N72">
        <f t="shared" si="19"/>
        <v>2.59587800473975E-2</v>
      </c>
      <c r="O72">
        <f t="shared" si="20"/>
        <v>10345.746811383824</v>
      </c>
      <c r="P72">
        <f t="shared" si="21"/>
        <v>2.3292000000000006</v>
      </c>
      <c r="Q72">
        <v>55</v>
      </c>
      <c r="R72">
        <f t="shared" si="22"/>
        <v>0.99905290057559915</v>
      </c>
      <c r="S72">
        <f t="shared" si="23"/>
        <v>2.568920883766479E-4</v>
      </c>
      <c r="T72">
        <f t="shared" si="24"/>
        <v>0.35373134631650721</v>
      </c>
      <c r="U72">
        <f t="shared" si="25"/>
        <v>0.64345294402338138</v>
      </c>
      <c r="V72">
        <f t="shared" si="26"/>
        <v>298.64345294402341</v>
      </c>
      <c r="W72">
        <f t="shared" si="27"/>
        <v>318.22279890786149</v>
      </c>
      <c r="AD72" t="s">
        <v>111</v>
      </c>
      <c r="AE72" t="s">
        <v>57</v>
      </c>
      <c r="AF72">
        <v>46</v>
      </c>
      <c r="AG72">
        <v>46</v>
      </c>
      <c r="AH72">
        <v>39.396000000000001</v>
      </c>
      <c r="AI72">
        <v>37.6</v>
      </c>
      <c r="AJ72">
        <v>43</v>
      </c>
    </row>
    <row r="73" spans="1:36" x14ac:dyDescent="0.25">
      <c r="A73">
        <v>-291</v>
      </c>
      <c r="B73">
        <v>193.62</v>
      </c>
      <c r="C73">
        <v>0.66700000000000004</v>
      </c>
      <c r="D73">
        <v>0.52100000000000002</v>
      </c>
      <c r="E73">
        <v>0.58699999999999997</v>
      </c>
      <c r="F73">
        <v>0.55100000000000005</v>
      </c>
      <c r="G73">
        <v>1.008</v>
      </c>
      <c r="I73">
        <f t="shared" si="14"/>
        <v>3.6200000000000045</v>
      </c>
      <c r="J73">
        <f t="shared" si="15"/>
        <v>1.0000000000000009E-2</v>
      </c>
      <c r="K73">
        <f t="shared" si="16"/>
        <v>2.2869502157875488</v>
      </c>
      <c r="L73">
        <f t="shared" si="17"/>
        <v>-0.17587416608345102</v>
      </c>
      <c r="M73">
        <f t="shared" si="18"/>
        <v>0.80335774475241517</v>
      </c>
      <c r="N73">
        <f t="shared" si="19"/>
        <v>2.6623255218585554E-2</v>
      </c>
      <c r="O73">
        <f t="shared" si="20"/>
        <v>10417.116839574503</v>
      </c>
      <c r="P73">
        <f t="shared" si="21"/>
        <v>2.4145399999999935</v>
      </c>
      <c r="Q73">
        <v>56</v>
      </c>
      <c r="R73">
        <f t="shared" si="22"/>
        <v>0.99930979266397579</v>
      </c>
      <c r="S73">
        <f t="shared" si="23"/>
        <v>1.9194059510529993E-4</v>
      </c>
      <c r="T73">
        <f t="shared" si="24"/>
        <v>0.26429543061615435</v>
      </c>
      <c r="U73">
        <f t="shared" si="25"/>
        <v>0.48076506278786568</v>
      </c>
      <c r="V73">
        <f t="shared" si="26"/>
        <v>298.48076506278784</v>
      </c>
      <c r="W73">
        <f t="shared" si="27"/>
        <v>316.98277666455562</v>
      </c>
      <c r="AD73" t="s">
        <v>112</v>
      </c>
      <c r="AE73" t="s">
        <v>57</v>
      </c>
      <c r="AF73">
        <v>15.8</v>
      </c>
      <c r="AG73">
        <v>16.2</v>
      </c>
      <c r="AH73">
        <v>16.396000000000001</v>
      </c>
      <c r="AI73">
        <v>17.2</v>
      </c>
      <c r="AJ73">
        <v>15.8</v>
      </c>
    </row>
    <row r="74" spans="1:36" x14ac:dyDescent="0.25">
      <c r="A74">
        <v>-290</v>
      </c>
      <c r="B74">
        <v>197.24</v>
      </c>
      <c r="C74">
        <v>0.67700000000000005</v>
      </c>
      <c r="D74">
        <v>0.50900000000000001</v>
      </c>
      <c r="E74">
        <v>0.59099999999999997</v>
      </c>
      <c r="F74">
        <v>0.55500000000000005</v>
      </c>
      <c r="G74">
        <v>1.054</v>
      </c>
      <c r="I74">
        <f t="shared" si="14"/>
        <v>3.6200000000000045</v>
      </c>
      <c r="J74">
        <f t="shared" si="15"/>
        <v>5.0000000000000044E-3</v>
      </c>
      <c r="K74">
        <f t="shared" si="16"/>
        <v>2.2949949938591003</v>
      </c>
      <c r="L74">
        <f t="shared" si="17"/>
        <v>-0.16941133131485567</v>
      </c>
      <c r="M74">
        <f t="shared" si="18"/>
        <v>0.40459838394976294</v>
      </c>
      <c r="N74">
        <f t="shared" si="19"/>
        <v>2.729201594635822E-2</v>
      </c>
      <c r="O74">
        <f t="shared" si="20"/>
        <v>10485.313622244204</v>
      </c>
      <c r="P74">
        <f t="shared" si="21"/>
        <v>2.4507400000000081</v>
      </c>
      <c r="Q74">
        <v>57</v>
      </c>
      <c r="R74">
        <f t="shared" si="22"/>
        <v>0.99950173325908109</v>
      </c>
      <c r="S74">
        <f t="shared" si="23"/>
        <v>1.4199429234107441E-4</v>
      </c>
      <c r="T74">
        <f t="shared" si="24"/>
        <v>0.19552113308147248</v>
      </c>
      <c r="U74">
        <f t="shared" si="25"/>
        <v>0.35566157766377698</v>
      </c>
      <c r="V74">
        <f t="shared" si="26"/>
        <v>298.3556615776638</v>
      </c>
      <c r="W74">
        <f t="shared" si="27"/>
        <v>313.03198801004754</v>
      </c>
      <c r="AD74" t="s">
        <v>113</v>
      </c>
      <c r="AE74" t="s">
        <v>54</v>
      </c>
      <c r="AF74">
        <v>15.57</v>
      </c>
      <c r="AG74">
        <v>15.635999999999999</v>
      </c>
      <c r="AH74">
        <v>15.534000000000001</v>
      </c>
      <c r="AI74">
        <v>14.19</v>
      </c>
      <c r="AJ74">
        <v>14.782</v>
      </c>
    </row>
    <row r="75" spans="1:36" x14ac:dyDescent="0.25">
      <c r="A75">
        <v>-289</v>
      </c>
      <c r="B75">
        <v>200.86</v>
      </c>
      <c r="C75">
        <v>0.68200000000000005</v>
      </c>
      <c r="D75">
        <v>0.51700000000000002</v>
      </c>
      <c r="E75">
        <v>0.6</v>
      </c>
      <c r="F75">
        <v>0.55700000000000005</v>
      </c>
      <c r="G75">
        <v>1.054</v>
      </c>
      <c r="I75">
        <f t="shared" si="14"/>
        <v>3.6299999999999955</v>
      </c>
      <c r="J75">
        <f t="shared" si="15"/>
        <v>0</v>
      </c>
      <c r="K75">
        <f t="shared" si="16"/>
        <v>2.3028934583565053</v>
      </c>
      <c r="L75">
        <f t="shared" si="17"/>
        <v>-0.16621562534352105</v>
      </c>
      <c r="M75">
        <f t="shared" si="18"/>
        <v>0</v>
      </c>
      <c r="N75">
        <f t="shared" si="19"/>
        <v>2.796485838042043E-2</v>
      </c>
      <c r="O75">
        <f t="shared" si="20"/>
        <v>10550.316389567732</v>
      </c>
      <c r="P75">
        <f t="shared" si="21"/>
        <v>2.4756599999999973</v>
      </c>
      <c r="Q75">
        <v>58</v>
      </c>
      <c r="R75">
        <f t="shared" si="22"/>
        <v>0.99964372755142217</v>
      </c>
      <c r="S75">
        <f t="shared" si="23"/>
        <v>1.039939308907778E-4</v>
      </c>
      <c r="T75">
        <f t="shared" si="24"/>
        <v>0.14319597545879331</v>
      </c>
      <c r="U75">
        <f t="shared" si="25"/>
        <v>0.26047980463347653</v>
      </c>
      <c r="V75">
        <f t="shared" si="26"/>
        <v>298.26047980463346</v>
      </c>
      <c r="W75">
        <f t="shared" si="27"/>
        <v>308.12282919587625</v>
      </c>
      <c r="AD75" t="s">
        <v>114</v>
      </c>
      <c r="AE75" t="s">
        <v>54</v>
      </c>
      <c r="AF75">
        <v>56.125999999999998</v>
      </c>
      <c r="AG75">
        <v>55.91</v>
      </c>
      <c r="AH75">
        <v>60.415999999999997</v>
      </c>
      <c r="AI75">
        <v>63.802</v>
      </c>
      <c r="AJ75">
        <v>53.503999999999998</v>
      </c>
    </row>
    <row r="76" spans="1:36" x14ac:dyDescent="0.25">
      <c r="A76">
        <v>-288</v>
      </c>
      <c r="B76">
        <v>204.49</v>
      </c>
      <c r="C76">
        <v>0.68200000000000005</v>
      </c>
      <c r="D76">
        <v>0.52900000000000003</v>
      </c>
      <c r="E76">
        <v>0.60599999999999998</v>
      </c>
      <c r="F76">
        <v>0.55600000000000005</v>
      </c>
      <c r="G76">
        <v>1.0389999999999999</v>
      </c>
      <c r="I76">
        <f t="shared" si="14"/>
        <v>3.6299999999999955</v>
      </c>
      <c r="J76">
        <f t="shared" si="15"/>
        <v>4.0000000000000036E-3</v>
      </c>
      <c r="K76">
        <f t="shared" si="16"/>
        <v>2.3106720749301237</v>
      </c>
      <c r="L76">
        <f t="shared" si="17"/>
        <v>-0.16621562534352105</v>
      </c>
      <c r="M76">
        <f t="shared" si="18"/>
        <v>0.33235104673816762</v>
      </c>
      <c r="N76">
        <f t="shared" si="19"/>
        <v>2.8641577432629933E-2</v>
      </c>
      <c r="O76">
        <f t="shared" si="20"/>
        <v>10612.105344754194</v>
      </c>
      <c r="P76">
        <f t="shared" si="21"/>
        <v>2.4756599999999973</v>
      </c>
      <c r="Q76">
        <v>59</v>
      </c>
      <c r="R76">
        <f t="shared" si="22"/>
        <v>0.99974772148231295</v>
      </c>
      <c r="S76">
        <f t="shared" si="23"/>
        <v>7.5391615444453386E-5</v>
      </c>
      <c r="T76">
        <f t="shared" si="24"/>
        <v>0.10381159575861461</v>
      </c>
      <c r="U76">
        <f t="shared" si="25"/>
        <v>0.18883787826617207</v>
      </c>
      <c r="V76">
        <f t="shared" si="26"/>
        <v>298.18883787826616</v>
      </c>
      <c r="W76">
        <f t="shared" si="27"/>
        <v>305.71055574311015</v>
      </c>
      <c r="AD76" t="s">
        <v>115</v>
      </c>
      <c r="AE76" t="s">
        <v>57</v>
      </c>
      <c r="AF76">
        <v>-2.3279999999999998</v>
      </c>
      <c r="AG76">
        <v>-2.2400000000000002</v>
      </c>
      <c r="AH76">
        <v>-1.8859999999999999</v>
      </c>
      <c r="AI76">
        <v>-2.3140000000000001</v>
      </c>
      <c r="AJ76">
        <v>-2.871</v>
      </c>
    </row>
    <row r="77" spans="1:36" x14ac:dyDescent="0.25">
      <c r="A77">
        <v>-287</v>
      </c>
      <c r="B77">
        <v>208.12</v>
      </c>
      <c r="C77">
        <v>0.68600000000000005</v>
      </c>
      <c r="D77">
        <v>0.53600000000000003</v>
      </c>
      <c r="E77">
        <v>0.61199999999999999</v>
      </c>
      <c r="F77">
        <v>0.56000000000000005</v>
      </c>
      <c r="G77">
        <v>1.0369999999999999</v>
      </c>
      <c r="I77">
        <f t="shared" si="14"/>
        <v>3.6299999999999955</v>
      </c>
      <c r="J77">
        <f t="shared" si="15"/>
        <v>2.9999999999998916E-3</v>
      </c>
      <c r="K77">
        <f t="shared" si="16"/>
        <v>2.318313817223999</v>
      </c>
      <c r="L77">
        <f t="shared" si="17"/>
        <v>-0.16367588429324828</v>
      </c>
      <c r="M77">
        <f t="shared" si="18"/>
        <v>0.2523577490137705</v>
      </c>
      <c r="N77">
        <f t="shared" si="19"/>
        <v>2.9321966839658594E-2</v>
      </c>
      <c r="O77">
        <f t="shared" si="20"/>
        <v>10670.661670072826</v>
      </c>
      <c r="P77">
        <f t="shared" si="21"/>
        <v>2.4901799999999974</v>
      </c>
      <c r="Q77">
        <v>60</v>
      </c>
      <c r="R77">
        <f t="shared" si="22"/>
        <v>0.9998231130977574</v>
      </c>
      <c r="S77">
        <f t="shared" si="23"/>
        <v>5.4095449549262931E-5</v>
      </c>
      <c r="T77">
        <f t="shared" si="24"/>
        <v>7.4487526336746893E-2</v>
      </c>
      <c r="U77">
        <f t="shared" si="25"/>
        <v>0.13549610068063758</v>
      </c>
      <c r="V77">
        <f t="shared" si="26"/>
        <v>298.13549610068065</v>
      </c>
      <c r="W77">
        <f t="shared" si="27"/>
        <v>303.3855421686747</v>
      </c>
      <c r="AD77" t="s">
        <v>116</v>
      </c>
      <c r="AE77" t="s">
        <v>57</v>
      </c>
      <c r="AF77">
        <v>-1.92</v>
      </c>
      <c r="AG77">
        <v>-1.847</v>
      </c>
      <c r="AH77">
        <v>-1.5660000000000001</v>
      </c>
      <c r="AI77">
        <v>-1.97</v>
      </c>
      <c r="AJ77">
        <v>-2.2959999999999998</v>
      </c>
    </row>
    <row r="78" spans="1:36" x14ac:dyDescent="0.25">
      <c r="A78">
        <v>-286</v>
      </c>
      <c r="B78">
        <v>211.75</v>
      </c>
      <c r="C78">
        <v>0.68899999999999995</v>
      </c>
      <c r="D78">
        <v>0.53700000000000003</v>
      </c>
      <c r="E78">
        <v>0.61399999999999999</v>
      </c>
      <c r="F78">
        <v>0.56200000000000006</v>
      </c>
      <c r="G78">
        <v>1.0429999999999999</v>
      </c>
      <c r="I78">
        <f t="shared" si="14"/>
        <v>3.6299999999999955</v>
      </c>
      <c r="J78">
        <f t="shared" si="15"/>
        <v>-8.999999999999897E-3</v>
      </c>
      <c r="K78">
        <f t="shared" si="16"/>
        <v>2.3258234190027447</v>
      </c>
      <c r="L78">
        <f t="shared" si="17"/>
        <v>-0.16178077809237421</v>
      </c>
      <c r="M78">
        <f t="shared" si="18"/>
        <v>-0.77354986136838577</v>
      </c>
      <c r="N78">
        <f t="shared" si="19"/>
        <v>3.0005819226003573E-2</v>
      </c>
      <c r="O78">
        <f t="shared" si="20"/>
        <v>10725.967532580427</v>
      </c>
      <c r="P78">
        <f t="shared" si="21"/>
        <v>2.5010699999999972</v>
      </c>
      <c r="Q78">
        <v>61</v>
      </c>
      <c r="R78">
        <f t="shared" si="22"/>
        <v>0.99987720854730666</v>
      </c>
      <c r="S78">
        <f t="shared" si="23"/>
        <v>3.8411877454236354E-5</v>
      </c>
      <c r="T78">
        <f t="shared" si="24"/>
        <v>5.2891800647866312E-2</v>
      </c>
      <c r="U78">
        <f t="shared" si="25"/>
        <v>9.6212521722955857E-2</v>
      </c>
      <c r="V78">
        <f t="shared" si="26"/>
        <v>298.09621252172298</v>
      </c>
      <c r="W78">
        <f t="shared" si="27"/>
        <v>305.06876746082702</v>
      </c>
      <c r="AD78" t="s">
        <v>117</v>
      </c>
      <c r="AE78" t="s">
        <v>57</v>
      </c>
      <c r="AF78">
        <v>1.409</v>
      </c>
      <c r="AG78">
        <v>1.5589999999999999</v>
      </c>
      <c r="AH78">
        <v>1.337</v>
      </c>
      <c r="AI78">
        <v>1.3879999999999999</v>
      </c>
      <c r="AJ78">
        <v>1.2410000000000001</v>
      </c>
    </row>
    <row r="79" spans="1:36" x14ac:dyDescent="0.25">
      <c r="A79">
        <v>-285</v>
      </c>
      <c r="B79">
        <v>215.38</v>
      </c>
      <c r="C79">
        <v>0.68</v>
      </c>
      <c r="D79">
        <v>0.52900000000000003</v>
      </c>
      <c r="E79">
        <v>0.61499999999999999</v>
      </c>
      <c r="F79">
        <v>0.56899999999999995</v>
      </c>
      <c r="G79">
        <v>1.0089999999999999</v>
      </c>
      <c r="I79">
        <f t="shared" si="14"/>
        <v>3.6400000000000148</v>
      </c>
      <c r="J79">
        <f t="shared" si="15"/>
        <v>-1.8000000000000016E-2</v>
      </c>
      <c r="K79">
        <f t="shared" si="16"/>
        <v>2.3332053726253439</v>
      </c>
      <c r="L79">
        <f t="shared" si="17"/>
        <v>-0.16749108729376366</v>
      </c>
      <c r="M79">
        <f t="shared" si="18"/>
        <v>-1.6007529215805976</v>
      </c>
      <c r="N79">
        <f t="shared" si="19"/>
        <v>3.0692926167329534E-2</v>
      </c>
      <c r="O79">
        <f t="shared" si="20"/>
        <v>10778.00608954873</v>
      </c>
      <c r="P79">
        <f t="shared" si="21"/>
        <v>2.4752000000000161</v>
      </c>
      <c r="Q79">
        <v>62</v>
      </c>
      <c r="R79">
        <f t="shared" si="22"/>
        <v>0.9999156204247609</v>
      </c>
      <c r="S79">
        <f t="shared" si="23"/>
        <v>2.698868649964048E-5</v>
      </c>
      <c r="T79">
        <f t="shared" si="24"/>
        <v>3.71624695457137E-2</v>
      </c>
      <c r="U79">
        <f t="shared" si="25"/>
        <v>6.7600173649786724E-2</v>
      </c>
      <c r="V79">
        <f t="shared" si="26"/>
        <v>298.06760017364979</v>
      </c>
      <c r="W79">
        <f t="shared" si="27"/>
        <v>304.52361177028945</v>
      </c>
      <c r="AD79" t="s">
        <v>118</v>
      </c>
      <c r="AE79" t="s">
        <v>57</v>
      </c>
      <c r="AF79">
        <v>2.754</v>
      </c>
      <c r="AG79">
        <v>2.754</v>
      </c>
      <c r="AH79">
        <v>2.4260000000000002</v>
      </c>
      <c r="AI79">
        <v>1.897</v>
      </c>
      <c r="AJ79">
        <v>1.2230000000000001</v>
      </c>
    </row>
    <row r="80" spans="1:36" x14ac:dyDescent="0.25">
      <c r="A80">
        <v>-284</v>
      </c>
      <c r="B80">
        <v>219.02</v>
      </c>
      <c r="C80">
        <v>0.66200000000000003</v>
      </c>
      <c r="D80">
        <v>0.53400000000000003</v>
      </c>
      <c r="E80">
        <v>0.61699999999999999</v>
      </c>
      <c r="F80">
        <v>0.56999999999999995</v>
      </c>
      <c r="G80">
        <v>0.92600000000000005</v>
      </c>
      <c r="I80">
        <f t="shared" si="14"/>
        <v>3.6299999999999955</v>
      </c>
      <c r="J80">
        <f t="shared" si="15"/>
        <v>-1.9000000000000017E-2</v>
      </c>
      <c r="K80">
        <f t="shared" si="16"/>
        <v>2.3404837746257177</v>
      </c>
      <c r="L80">
        <f t="shared" si="17"/>
        <v>-0.17914201056030005</v>
      </c>
      <c r="M80">
        <f t="shared" si="18"/>
        <v>-1.7715575939272392</v>
      </c>
      <c r="N80">
        <f t="shared" si="19"/>
        <v>3.1383078254121823E-2</v>
      </c>
      <c r="O80">
        <f t="shared" si="20"/>
        <v>10826.761493590002</v>
      </c>
      <c r="P80">
        <f t="shared" si="21"/>
        <v>2.4030599999999973</v>
      </c>
      <c r="Q80">
        <v>63</v>
      </c>
      <c r="R80">
        <f t="shared" si="22"/>
        <v>0.99994260911126054</v>
      </c>
      <c r="S80">
        <f t="shared" si="23"/>
        <v>1.8760892609992474E-5</v>
      </c>
      <c r="T80">
        <f t="shared" si="24"/>
        <v>2.583308751533862E-2</v>
      </c>
      <c r="U80">
        <f t="shared" si="25"/>
        <v>4.6991527293385918E-2</v>
      </c>
      <c r="V80">
        <f t="shared" si="26"/>
        <v>298.04699152729336</v>
      </c>
      <c r="W80">
        <f t="shared" si="27"/>
        <v>299.14924320962064</v>
      </c>
      <c r="AD80" t="s">
        <v>119</v>
      </c>
      <c r="AE80" t="s">
        <v>57</v>
      </c>
      <c r="AF80">
        <v>-5.6909999999999998</v>
      </c>
      <c r="AG80">
        <v>-5.6909999999999998</v>
      </c>
      <c r="AH80">
        <v>-4.1769999999999996</v>
      </c>
      <c r="AI80">
        <v>-4.9459999999999997</v>
      </c>
      <c r="AJ80">
        <v>-5.2060000000000004</v>
      </c>
    </row>
    <row r="81" spans="1:36" x14ac:dyDescent="0.25">
      <c r="A81">
        <v>-283</v>
      </c>
      <c r="B81">
        <v>222.65</v>
      </c>
      <c r="C81">
        <v>0.64300000000000002</v>
      </c>
      <c r="D81">
        <v>0.53400000000000003</v>
      </c>
      <c r="E81">
        <v>0.622</v>
      </c>
      <c r="F81">
        <v>0.57099999999999995</v>
      </c>
      <c r="G81">
        <v>0.84299999999999997</v>
      </c>
      <c r="I81">
        <f t="shared" si="14"/>
        <v>3.6200000000000045</v>
      </c>
      <c r="J81">
        <f t="shared" si="15"/>
        <v>-8.0000000000000071E-3</v>
      </c>
      <c r="K81">
        <f t="shared" si="16"/>
        <v>2.3476226994672418</v>
      </c>
      <c r="L81">
        <f t="shared" si="17"/>
        <v>-0.19178902707577791</v>
      </c>
      <c r="M81">
        <f t="shared" si="18"/>
        <v>-0.77627531475861322</v>
      </c>
      <c r="N81">
        <f t="shared" si="19"/>
        <v>3.207606515563155E-2</v>
      </c>
      <c r="O81">
        <f t="shared" si="20"/>
        <v>10872.218897479392</v>
      </c>
      <c r="P81">
        <f t="shared" si="21"/>
        <v>2.3276600000000078</v>
      </c>
      <c r="Q81">
        <v>64</v>
      </c>
      <c r="R81">
        <f t="shared" si="22"/>
        <v>0.99996137000387053</v>
      </c>
      <c r="S81">
        <f t="shared" si="23"/>
        <v>1.2901040407853337E-5</v>
      </c>
      <c r="T81">
        <f t="shared" si="24"/>
        <v>1.7764277682474766E-2</v>
      </c>
      <c r="U81">
        <f t="shared" si="25"/>
        <v>3.2314005790738218E-2</v>
      </c>
      <c r="V81">
        <f t="shared" si="26"/>
        <v>298.03231400579074</v>
      </c>
      <c r="W81">
        <f t="shared" si="27"/>
        <v>295.01475859356651</v>
      </c>
      <c r="AD81" t="s">
        <v>120</v>
      </c>
      <c r="AE81" t="s">
        <v>54</v>
      </c>
      <c r="AF81">
        <v>73.385000000000005</v>
      </c>
      <c r="AG81">
        <v>84.394999999999996</v>
      </c>
      <c r="AH81">
        <v>85.394999999999996</v>
      </c>
      <c r="AI81">
        <v>70.447000000000003</v>
      </c>
      <c r="AJ81">
        <v>54.033999999999999</v>
      </c>
    </row>
    <row r="82" spans="1:36" x14ac:dyDescent="0.25">
      <c r="A82">
        <v>-282</v>
      </c>
      <c r="B82">
        <v>226.27</v>
      </c>
      <c r="C82">
        <v>0.63500000000000001</v>
      </c>
      <c r="D82">
        <v>0.54400000000000004</v>
      </c>
      <c r="E82">
        <v>0.63</v>
      </c>
      <c r="F82">
        <v>0.57299999999999995</v>
      </c>
      <c r="G82">
        <v>0.79400000000000004</v>
      </c>
      <c r="I82">
        <f t="shared" si="14"/>
        <v>3.6299999999999955</v>
      </c>
      <c r="J82">
        <f t="shared" si="15"/>
        <v>-1.0000000000000009E-3</v>
      </c>
      <c r="K82">
        <f t="shared" si="16"/>
        <v>2.3546269768529489</v>
      </c>
      <c r="L82">
        <f t="shared" si="17"/>
        <v>-0.19722627470802431</v>
      </c>
      <c r="M82">
        <f t="shared" si="18"/>
        <v>-9.9026036338495507E-2</v>
      </c>
      <c r="N82">
        <f t="shared" si="19"/>
        <v>3.2771675684092047E-2</v>
      </c>
      <c r="O82">
        <f t="shared" si="20"/>
        <v>10914.364458672471</v>
      </c>
      <c r="P82">
        <f t="shared" si="21"/>
        <v>2.3050499999999974</v>
      </c>
      <c r="Q82">
        <v>65</v>
      </c>
      <c r="R82">
        <f t="shared" si="22"/>
        <v>0.99997427104427838</v>
      </c>
      <c r="S82">
        <f t="shared" si="23"/>
        <v>8.7748410481092165E-6</v>
      </c>
      <c r="T82">
        <f t="shared" si="24"/>
        <v>1.2082646675790657E-2</v>
      </c>
      <c r="U82">
        <f t="shared" si="25"/>
        <v>2.1978868019729727E-2</v>
      </c>
      <c r="V82">
        <f t="shared" si="26"/>
        <v>298.02197886801974</v>
      </c>
      <c r="W82">
        <f t="shared" si="27"/>
        <v>294.24437710857563</v>
      </c>
      <c r="AD82" t="s">
        <v>121</v>
      </c>
      <c r="AE82" t="s">
        <v>54</v>
      </c>
      <c r="AF82">
        <v>99.99</v>
      </c>
      <c r="AG82">
        <v>99.99</v>
      </c>
      <c r="AH82">
        <v>99.99</v>
      </c>
      <c r="AI82">
        <v>99.99</v>
      </c>
      <c r="AJ82">
        <v>99.99</v>
      </c>
    </row>
    <row r="83" spans="1:36" x14ac:dyDescent="0.25">
      <c r="A83">
        <v>-281</v>
      </c>
      <c r="B83">
        <v>229.9</v>
      </c>
      <c r="C83">
        <v>0.63400000000000001</v>
      </c>
      <c r="D83">
        <v>0.55000000000000004</v>
      </c>
      <c r="E83">
        <v>0.63200000000000001</v>
      </c>
      <c r="F83">
        <v>0.57499999999999996</v>
      </c>
      <c r="G83">
        <v>0.77900000000000003</v>
      </c>
      <c r="I83">
        <f t="shared" si="14"/>
        <v>3.6099999999999852</v>
      </c>
      <c r="J83">
        <f t="shared" si="15"/>
        <v>6.0000000000000053E-3</v>
      </c>
      <c r="K83">
        <f t="shared" si="16"/>
        <v>2.3615389712692791</v>
      </c>
      <c r="L83">
        <f t="shared" si="17"/>
        <v>-0.19791074211826731</v>
      </c>
      <c r="M83">
        <f t="shared" si="18"/>
        <v>0.60455309287219061</v>
      </c>
      <c r="N83">
        <f t="shared" si="19"/>
        <v>3.3469697859187596E-2</v>
      </c>
      <c r="O83">
        <f t="shared" si="20"/>
        <v>10953.185343516667</v>
      </c>
      <c r="P83">
        <f t="shared" si="21"/>
        <v>2.2887399999999904</v>
      </c>
      <c r="Q83">
        <v>66</v>
      </c>
      <c r="R83">
        <f t="shared" si="22"/>
        <v>0.99998304588532649</v>
      </c>
      <c r="S83">
        <f t="shared" si="23"/>
        <v>5.9025640819498904E-6</v>
      </c>
      <c r="T83">
        <f t="shared" si="24"/>
        <v>8.1276225851157451E-3</v>
      </c>
      <c r="U83">
        <f t="shared" si="25"/>
        <v>1.4784504496879533E-2</v>
      </c>
      <c r="V83">
        <f t="shared" si="26"/>
        <v>298.0147845044969</v>
      </c>
      <c r="W83">
        <f t="shared" si="27"/>
        <v>299.07719156952572</v>
      </c>
      <c r="AD83" t="s">
        <v>122</v>
      </c>
      <c r="AE83" t="s">
        <v>57</v>
      </c>
      <c r="AF83">
        <v>0.28399999999999997</v>
      </c>
      <c r="AG83">
        <v>0.38900000000000001</v>
      </c>
      <c r="AH83">
        <v>0.36</v>
      </c>
      <c r="AI83">
        <v>0.2</v>
      </c>
      <c r="AJ83">
        <v>0.189</v>
      </c>
    </row>
    <row r="84" spans="1:36" x14ac:dyDescent="0.25">
      <c r="A84">
        <v>-280</v>
      </c>
      <c r="B84">
        <v>233.51</v>
      </c>
      <c r="C84">
        <v>0.64</v>
      </c>
      <c r="D84">
        <v>0.54900000000000004</v>
      </c>
      <c r="E84">
        <v>0.63800000000000001</v>
      </c>
      <c r="F84">
        <v>0.57899999999999996</v>
      </c>
      <c r="G84">
        <v>0.79600000000000004</v>
      </c>
      <c r="I84">
        <f t="shared" si="14"/>
        <v>3.6100000000000136</v>
      </c>
      <c r="J84">
        <f t="shared" si="15"/>
        <v>1.4000000000000012E-2</v>
      </c>
      <c r="K84">
        <f t="shared" si="16"/>
        <v>2.3683054838392832</v>
      </c>
      <c r="L84">
        <f t="shared" si="17"/>
        <v>-0.19382002601611281</v>
      </c>
      <c r="M84">
        <f t="shared" si="18"/>
        <v>1.4105048809952618</v>
      </c>
      <c r="N84">
        <f t="shared" si="19"/>
        <v>3.4169918972754135E-2</v>
      </c>
      <c r="O84">
        <f t="shared" si="20"/>
        <v>10988.669731155291</v>
      </c>
      <c r="P84">
        <f t="shared" si="21"/>
        <v>2.3103999999999902</v>
      </c>
      <c r="Q84">
        <v>67</v>
      </c>
      <c r="R84">
        <f t="shared" si="22"/>
        <v>0.99998894844940844</v>
      </c>
      <c r="S84">
        <f t="shared" si="23"/>
        <v>3.9262016008345668E-6</v>
      </c>
      <c r="T84">
        <f t="shared" si="24"/>
        <v>5.4062411456478479E-3</v>
      </c>
      <c r="U84">
        <f t="shared" si="25"/>
        <v>9.8341914492216173E-3</v>
      </c>
      <c r="V84">
        <f t="shared" si="26"/>
        <v>298.00983419144922</v>
      </c>
      <c r="W84">
        <f t="shared" si="27"/>
        <v>302.30392858646672</v>
      </c>
      <c r="AD84" t="s">
        <v>123</v>
      </c>
      <c r="AE84" t="s">
        <v>57</v>
      </c>
      <c r="AF84">
        <v>0.69399999999999995</v>
      </c>
      <c r="AG84">
        <v>0.79800000000000004</v>
      </c>
      <c r="AH84">
        <v>0.68700000000000006</v>
      </c>
      <c r="AI84">
        <v>0.59</v>
      </c>
      <c r="AJ84">
        <v>0.7</v>
      </c>
    </row>
    <row r="85" spans="1:36" x14ac:dyDescent="0.25">
      <c r="A85">
        <v>-279</v>
      </c>
      <c r="B85">
        <v>237.12</v>
      </c>
      <c r="C85">
        <v>0.65400000000000003</v>
      </c>
      <c r="D85">
        <v>0.55500000000000005</v>
      </c>
      <c r="E85">
        <v>0.64100000000000001</v>
      </c>
      <c r="F85">
        <v>0.58399999999999996</v>
      </c>
      <c r="G85">
        <v>0.83499999999999996</v>
      </c>
      <c r="I85">
        <f t="shared" si="14"/>
        <v>3.6099999999999852</v>
      </c>
      <c r="J85">
        <f t="shared" si="15"/>
        <v>1.100000000000001E-2</v>
      </c>
      <c r="K85">
        <f t="shared" si="16"/>
        <v>2.3749681862992342</v>
      </c>
      <c r="L85">
        <f t="shared" si="17"/>
        <v>-0.18442225167573273</v>
      </c>
      <c r="M85">
        <f t="shared" si="18"/>
        <v>1.1039110595209571</v>
      </c>
      <c r="N85">
        <f t="shared" si="19"/>
        <v>3.487212565369207E-2</v>
      </c>
      <c r="O85">
        <f t="shared" si="20"/>
        <v>11020.806817122966</v>
      </c>
      <c r="P85">
        <f t="shared" si="21"/>
        <v>2.36093999999999</v>
      </c>
      <c r="Q85">
        <v>68</v>
      </c>
      <c r="R85">
        <f t="shared" si="22"/>
        <v>0.99999287465100928</v>
      </c>
      <c r="S85">
        <f t="shared" si="23"/>
        <v>2.5821310524198893E-6</v>
      </c>
      <c r="T85">
        <f t="shared" si="24"/>
        <v>3.5555033995401763E-3</v>
      </c>
      <c r="U85">
        <f t="shared" si="25"/>
        <v>6.4676177379887042E-3</v>
      </c>
      <c r="V85">
        <f t="shared" si="26"/>
        <v>298.006467617738</v>
      </c>
      <c r="W85">
        <f t="shared" si="27"/>
        <v>305.54381208123687</v>
      </c>
      <c r="AD85" t="s">
        <v>124</v>
      </c>
      <c r="AE85" t="s">
        <v>57</v>
      </c>
      <c r="AF85">
        <v>1.5740000000000001</v>
      </c>
      <c r="AG85">
        <v>1.756</v>
      </c>
      <c r="AH85">
        <v>1.492</v>
      </c>
      <c r="AI85">
        <v>1.599</v>
      </c>
      <c r="AJ85">
        <v>1.4319999999999999</v>
      </c>
    </row>
    <row r="86" spans="1:36" x14ac:dyDescent="0.25">
      <c r="A86">
        <v>-278</v>
      </c>
      <c r="B86">
        <v>240.73</v>
      </c>
      <c r="C86">
        <v>0.66500000000000004</v>
      </c>
      <c r="D86">
        <v>0.55900000000000005</v>
      </c>
      <c r="E86">
        <v>0.64800000000000002</v>
      </c>
      <c r="F86">
        <v>0.58799999999999997</v>
      </c>
      <c r="G86">
        <v>0.86399999999999999</v>
      </c>
      <c r="I86">
        <f t="shared" si="14"/>
        <v>3.5900000000000034</v>
      </c>
      <c r="J86">
        <f t="shared" si="15"/>
        <v>7.0000000000000062E-3</v>
      </c>
      <c r="K86">
        <f t="shared" si="16"/>
        <v>2.3815302158362703</v>
      </c>
      <c r="L86">
        <f t="shared" si="17"/>
        <v>-0.17717835469689538</v>
      </c>
      <c r="M86">
        <f t="shared" si="18"/>
        <v>0.70738318330792149</v>
      </c>
      <c r="N86">
        <f t="shared" si="19"/>
        <v>3.5576103933071618E-2</v>
      </c>
      <c r="O86">
        <f t="shared" si="20"/>
        <v>11049.586816631392</v>
      </c>
      <c r="P86">
        <f t="shared" si="21"/>
        <v>2.3873500000000112</v>
      </c>
      <c r="Q86">
        <v>69</v>
      </c>
      <c r="R86">
        <f t="shared" si="22"/>
        <v>0.9999954567820617</v>
      </c>
      <c r="S86">
        <f t="shared" si="23"/>
        <v>1.6788078966989417E-6</v>
      </c>
      <c r="T86">
        <f t="shared" si="24"/>
        <v>2.3116592700800449E-3</v>
      </c>
      <c r="U86">
        <f t="shared" si="25"/>
        <v>4.2050103232327898E-3</v>
      </c>
      <c r="V86">
        <f t="shared" si="26"/>
        <v>298.00420501032323</v>
      </c>
      <c r="W86">
        <f t="shared" si="27"/>
        <v>309.22652563059398</v>
      </c>
      <c r="AD86" t="s">
        <v>125</v>
      </c>
      <c r="AE86" t="s">
        <v>57</v>
      </c>
      <c r="AF86">
        <v>6.4710000000000001</v>
      </c>
      <c r="AG86">
        <v>6.4710000000000001</v>
      </c>
      <c r="AH86">
        <v>5.32</v>
      </c>
      <c r="AI86">
        <v>4.9370000000000003</v>
      </c>
      <c r="AJ86">
        <v>5.6109999999999998</v>
      </c>
    </row>
    <row r="87" spans="1:36" x14ac:dyDescent="0.25">
      <c r="A87">
        <v>-277</v>
      </c>
      <c r="B87">
        <v>244.32</v>
      </c>
      <c r="C87">
        <v>0.67200000000000004</v>
      </c>
      <c r="D87">
        <v>0.57499999999999996</v>
      </c>
      <c r="E87">
        <v>0.65300000000000002</v>
      </c>
      <c r="F87">
        <v>0.59499999999999997</v>
      </c>
      <c r="G87">
        <v>0.86499999999999999</v>
      </c>
      <c r="I87">
        <f t="shared" si="14"/>
        <v>3.5800000000000125</v>
      </c>
      <c r="J87">
        <f t="shared" si="15"/>
        <v>5.0000000000000044E-3</v>
      </c>
      <c r="K87">
        <f t="shared" si="16"/>
        <v>2.3879590197123459</v>
      </c>
      <c r="L87">
        <f t="shared" si="17"/>
        <v>-0.17263072694617473</v>
      </c>
      <c r="M87">
        <f t="shared" si="18"/>
        <v>0.50959905593279076</v>
      </c>
      <c r="N87">
        <f t="shared" si="19"/>
        <v>3.6281639309409891E-2</v>
      </c>
      <c r="O87">
        <f t="shared" si="20"/>
        <v>11075.00096754442</v>
      </c>
      <c r="P87">
        <f t="shared" si="21"/>
        <v>2.4057599999999928</v>
      </c>
      <c r="Q87">
        <v>70</v>
      </c>
      <c r="R87">
        <f t="shared" si="22"/>
        <v>0.9999971355899584</v>
      </c>
      <c r="S87">
        <f t="shared" si="23"/>
        <v>1.078906676443836E-6</v>
      </c>
      <c r="T87">
        <f t="shared" si="24"/>
        <v>1.4856164454889402E-3</v>
      </c>
      <c r="U87">
        <f t="shared" si="25"/>
        <v>2.7024019372150301E-3</v>
      </c>
      <c r="V87">
        <f t="shared" si="26"/>
        <v>298.0027024019372</v>
      </c>
      <c r="W87">
        <f t="shared" si="27"/>
        <v>307.62539941582378</v>
      </c>
      <c r="AD87" t="s">
        <v>126</v>
      </c>
      <c r="AE87" t="s">
        <v>57</v>
      </c>
      <c r="AF87">
        <v>-3.3490000000000002</v>
      </c>
      <c r="AG87">
        <v>-3.3490000000000002</v>
      </c>
      <c r="AH87">
        <v>-2.294</v>
      </c>
      <c r="AI87">
        <v>-2.9340000000000002</v>
      </c>
      <c r="AJ87">
        <v>-2.7</v>
      </c>
    </row>
    <row r="88" spans="1:36" x14ac:dyDescent="0.25">
      <c r="A88">
        <v>-276</v>
      </c>
      <c r="B88">
        <v>247.9</v>
      </c>
      <c r="C88">
        <v>0.67700000000000005</v>
      </c>
      <c r="D88">
        <v>0.58299999999999996</v>
      </c>
      <c r="E88">
        <v>0.66200000000000003</v>
      </c>
      <c r="F88">
        <v>0.60099999999999998</v>
      </c>
      <c r="G88">
        <v>0.86299999999999999</v>
      </c>
      <c r="I88">
        <f t="shared" si="14"/>
        <v>3.5699999999999932</v>
      </c>
      <c r="J88">
        <f t="shared" si="15"/>
        <v>1.2999999999999901E-2</v>
      </c>
      <c r="K88">
        <f t="shared" si="16"/>
        <v>2.3942765267678214</v>
      </c>
      <c r="L88">
        <f t="shared" si="17"/>
        <v>-0.16941133131485567</v>
      </c>
      <c r="M88">
        <f t="shared" si="18"/>
        <v>1.3302545827434695</v>
      </c>
      <c r="N88">
        <f t="shared" si="19"/>
        <v>3.6988516814100501E-2</v>
      </c>
      <c r="O88">
        <f t="shared" si="20"/>
        <v>11097.041533041578</v>
      </c>
      <c r="P88">
        <f t="shared" si="21"/>
        <v>2.4168900000000035</v>
      </c>
      <c r="Q88">
        <v>71</v>
      </c>
      <c r="R88">
        <f t="shared" si="22"/>
        <v>0.99999821449663484</v>
      </c>
      <c r="S88">
        <f t="shared" si="23"/>
        <v>6.852829270709293E-7</v>
      </c>
      <c r="T88">
        <f t="shared" si="24"/>
        <v>9.436104238644662E-4</v>
      </c>
      <c r="U88">
        <f t="shared" si="25"/>
        <v>1.7164690423094897E-3</v>
      </c>
      <c r="V88">
        <f t="shared" si="26"/>
        <v>298.00171646904232</v>
      </c>
      <c r="W88">
        <f t="shared" si="27"/>
        <v>305.62768771303075</v>
      </c>
      <c r="AD88" t="s">
        <v>127</v>
      </c>
      <c r="AE88" t="s">
        <v>54</v>
      </c>
      <c r="AF88">
        <v>99.99</v>
      </c>
      <c r="AG88">
        <v>99.99</v>
      </c>
      <c r="AH88">
        <v>99.99</v>
      </c>
      <c r="AI88">
        <v>99.99</v>
      </c>
      <c r="AJ88">
        <v>99.99</v>
      </c>
    </row>
    <row r="89" spans="1:36" x14ac:dyDescent="0.25">
      <c r="A89">
        <v>-275</v>
      </c>
      <c r="B89">
        <v>251.47</v>
      </c>
      <c r="C89">
        <v>0.69</v>
      </c>
      <c r="D89">
        <v>0.59499999999999997</v>
      </c>
      <c r="E89">
        <v>0.67300000000000004</v>
      </c>
      <c r="F89">
        <v>0.60699999999999998</v>
      </c>
      <c r="G89">
        <v>0.88400000000000001</v>
      </c>
      <c r="I89">
        <f t="shared" si="14"/>
        <v>3.5600000000000023</v>
      </c>
      <c r="J89">
        <f t="shared" si="15"/>
        <v>1.2000000000000011E-2</v>
      </c>
      <c r="K89">
        <f t="shared" si="16"/>
        <v>2.4004861817912042</v>
      </c>
      <c r="L89">
        <f t="shared" si="17"/>
        <v>-0.16115090926274472</v>
      </c>
      <c r="M89">
        <f t="shared" si="18"/>
        <v>1.226521228863789</v>
      </c>
      <c r="N89">
        <f t="shared" si="19"/>
        <v>3.7696521076974819E-2</v>
      </c>
      <c r="O89">
        <f t="shared" si="20"/>
        <v>11115.701803969183</v>
      </c>
      <c r="P89">
        <f t="shared" si="21"/>
        <v>2.456400000000015</v>
      </c>
      <c r="Q89">
        <v>72</v>
      </c>
      <c r="R89">
        <f t="shared" si="22"/>
        <v>0.99999889977956191</v>
      </c>
      <c r="S89">
        <f t="shared" si="23"/>
        <v>4.3013223138821388E-7</v>
      </c>
      <c r="T89">
        <f t="shared" si="24"/>
        <v>5.9227691387675756E-4</v>
      </c>
      <c r="U89">
        <f t="shared" si="25"/>
        <v>1.0773778684857759E-3</v>
      </c>
      <c r="V89">
        <f t="shared" si="26"/>
        <v>298.00107737786851</v>
      </c>
      <c r="W89">
        <f t="shared" si="27"/>
        <v>304.61631968807495</v>
      </c>
      <c r="AD89" t="s">
        <v>128</v>
      </c>
      <c r="AE89" t="s">
        <v>54</v>
      </c>
      <c r="AF89">
        <v>-99.99</v>
      </c>
      <c r="AG89">
        <v>-99.99</v>
      </c>
      <c r="AH89">
        <v>-99.99</v>
      </c>
      <c r="AI89">
        <v>-99.99</v>
      </c>
      <c r="AJ89">
        <v>-99.99</v>
      </c>
    </row>
    <row r="90" spans="1:36" x14ac:dyDescent="0.25">
      <c r="A90">
        <v>-274</v>
      </c>
      <c r="B90">
        <v>255.03</v>
      </c>
      <c r="C90">
        <v>0.70199999999999996</v>
      </c>
      <c r="D90">
        <v>0.60199999999999998</v>
      </c>
      <c r="E90">
        <v>0.68</v>
      </c>
      <c r="F90">
        <v>0.61299999999999999</v>
      </c>
      <c r="G90">
        <v>0.91100000000000003</v>
      </c>
      <c r="I90">
        <f t="shared" si="14"/>
        <v>3.539999999999992</v>
      </c>
      <c r="J90">
        <f t="shared" si="15"/>
        <v>1.3000000000000012E-2</v>
      </c>
      <c r="K90">
        <f t="shared" si="16"/>
        <v>2.406591270897152</v>
      </c>
      <c r="L90">
        <f t="shared" si="17"/>
        <v>-0.15366288787019475</v>
      </c>
      <c r="M90">
        <f t="shared" si="18"/>
        <v>1.3310689804084974</v>
      </c>
      <c r="N90">
        <f t="shared" si="19"/>
        <v>3.8405436391975654E-2</v>
      </c>
      <c r="O90">
        <f t="shared" si="20"/>
        <v>11130.976100878415</v>
      </c>
      <c r="P90">
        <f t="shared" si="21"/>
        <v>2.4850799999999769</v>
      </c>
      <c r="Q90">
        <v>73</v>
      </c>
      <c r="R90">
        <f t="shared" si="22"/>
        <v>0.9999993299117933</v>
      </c>
      <c r="S90">
        <f t="shared" si="23"/>
        <v>2.6676133935144009E-7</v>
      </c>
      <c r="T90">
        <f t="shared" si="24"/>
        <v>3.6732095686663928E-4</v>
      </c>
      <c r="U90">
        <f t="shared" si="25"/>
        <v>6.6817304589637057E-4</v>
      </c>
      <c r="V90">
        <f t="shared" si="26"/>
        <v>298.00066817304588</v>
      </c>
      <c r="W90">
        <f t="shared" si="27"/>
        <v>308.09619950866448</v>
      </c>
      <c r="AD90" t="s">
        <v>129</v>
      </c>
      <c r="AE90" t="s">
        <v>57</v>
      </c>
      <c r="AF90">
        <v>2.8109999999999999</v>
      </c>
      <c r="AG90">
        <v>2.9860000000000002</v>
      </c>
      <c r="AH90">
        <v>2.6629999999999998</v>
      </c>
      <c r="AI90">
        <v>2.7109999999999999</v>
      </c>
      <c r="AJ90">
        <v>2.8860000000000001</v>
      </c>
    </row>
    <row r="91" spans="1:36" x14ac:dyDescent="0.25">
      <c r="A91">
        <v>-273</v>
      </c>
      <c r="B91">
        <v>258.57</v>
      </c>
      <c r="C91">
        <v>0.71499999999999997</v>
      </c>
      <c r="D91">
        <v>0.61099999999999999</v>
      </c>
      <c r="E91">
        <v>0.68799999999999994</v>
      </c>
      <c r="F91">
        <v>0.61699999999999999</v>
      </c>
      <c r="G91">
        <v>0.94599999999999995</v>
      </c>
      <c r="I91">
        <f t="shared" si="14"/>
        <v>3.5199999999999818</v>
      </c>
      <c r="J91">
        <f t="shared" si="15"/>
        <v>1.3000000000000012E-2</v>
      </c>
      <c r="K91">
        <f t="shared" si="16"/>
        <v>2.4125781354312723</v>
      </c>
      <c r="L91">
        <f t="shared" si="17"/>
        <v>-0.14569395819891939</v>
      </c>
      <c r="M91">
        <f t="shared" si="18"/>
        <v>1.3325812701080637</v>
      </c>
      <c r="N91">
        <f t="shared" si="19"/>
        <v>3.9115046782922283E-2</v>
      </c>
      <c r="O91">
        <f t="shared" si="20"/>
        <v>11142.85977574965</v>
      </c>
      <c r="P91">
        <f t="shared" si="21"/>
        <v>2.516799999999999</v>
      </c>
      <c r="Q91">
        <v>74</v>
      </c>
      <c r="R91">
        <f t="shared" si="22"/>
        <v>0.99999959667313265</v>
      </c>
      <c r="S91">
        <f t="shared" si="23"/>
        <v>1.6344637832066411E-7</v>
      </c>
      <c r="T91">
        <f t="shared" si="24"/>
        <v>2.2505989896098847E-4</v>
      </c>
      <c r="U91">
        <f t="shared" si="25"/>
        <v>4.0939389758937753E-4</v>
      </c>
      <c r="V91">
        <f t="shared" si="26"/>
        <v>298.0004093938976</v>
      </c>
      <c r="W91">
        <f t="shared" si="27"/>
        <v>307.47469159602406</v>
      </c>
      <c r="AD91" t="s">
        <v>130</v>
      </c>
      <c r="AE91" t="s">
        <v>57</v>
      </c>
      <c r="AF91">
        <v>3.222</v>
      </c>
      <c r="AG91">
        <v>3.4129999999999998</v>
      </c>
      <c r="AH91">
        <v>2.9830000000000001</v>
      </c>
      <c r="AI91">
        <v>3.1219999999999999</v>
      </c>
      <c r="AJ91">
        <v>3.371</v>
      </c>
    </row>
    <row r="92" spans="1:36" x14ac:dyDescent="0.25">
      <c r="A92">
        <v>-272</v>
      </c>
      <c r="B92">
        <v>262.08999999999997</v>
      </c>
      <c r="C92">
        <v>0.72799999999999998</v>
      </c>
      <c r="D92">
        <v>0.61599999999999999</v>
      </c>
      <c r="E92">
        <v>0.69599999999999995</v>
      </c>
      <c r="F92">
        <v>0.627</v>
      </c>
      <c r="G92">
        <v>0.97299999999999998</v>
      </c>
      <c r="I92">
        <f t="shared" si="14"/>
        <v>3.5100000000000477</v>
      </c>
      <c r="J92">
        <f t="shared" si="15"/>
        <v>9.000000000000008E-3</v>
      </c>
      <c r="K92">
        <f t="shared" si="16"/>
        <v>2.4184504508295834</v>
      </c>
      <c r="L92">
        <f t="shared" si="17"/>
        <v>-0.13786862068696282</v>
      </c>
      <c r="M92">
        <f t="shared" si="18"/>
        <v>0.9235824906117186</v>
      </c>
      <c r="N92">
        <f t="shared" si="19"/>
        <v>3.9825136069347462E-2</v>
      </c>
      <c r="O92">
        <f t="shared" si="20"/>
        <v>11151.349213402606</v>
      </c>
      <c r="P92">
        <f t="shared" si="21"/>
        <v>2.5552800000000424</v>
      </c>
      <c r="Q92">
        <v>75</v>
      </c>
      <c r="R92">
        <f t="shared" si="22"/>
        <v>0.99999976011951097</v>
      </c>
      <c r="S92">
        <f t="shared" si="23"/>
        <v>9.8924032743141765E-8</v>
      </c>
      <c r="T92">
        <f t="shared" si="24"/>
        <v>1.3621490450100869E-4</v>
      </c>
      <c r="U92">
        <f t="shared" si="25"/>
        <v>2.4778092819236137E-4</v>
      </c>
      <c r="V92">
        <f t="shared" si="26"/>
        <v>298.00024778092819</v>
      </c>
      <c r="W92">
        <f t="shared" si="27"/>
        <v>307.73157406318211</v>
      </c>
      <c r="AD92" t="s">
        <v>131</v>
      </c>
      <c r="AE92" t="s">
        <v>57</v>
      </c>
      <c r="AF92">
        <v>1.8029999999999999</v>
      </c>
      <c r="AG92">
        <v>1.9950000000000001</v>
      </c>
      <c r="AH92">
        <v>1.661</v>
      </c>
      <c r="AI92">
        <v>1.8109999999999999</v>
      </c>
      <c r="AJ92">
        <v>1.6990000000000001</v>
      </c>
    </row>
    <row r="93" spans="1:36" x14ac:dyDescent="0.25">
      <c r="A93">
        <v>-271</v>
      </c>
      <c r="B93">
        <v>265.60000000000002</v>
      </c>
      <c r="C93">
        <v>0.73699999999999999</v>
      </c>
      <c r="D93">
        <v>0.625</v>
      </c>
      <c r="E93">
        <v>0.70399999999999996</v>
      </c>
      <c r="F93">
        <v>0.63100000000000001</v>
      </c>
      <c r="G93">
        <v>0.98899999999999999</v>
      </c>
      <c r="I93">
        <f t="shared" si="14"/>
        <v>3.4899999999999523</v>
      </c>
      <c r="J93">
        <f t="shared" si="15"/>
        <v>7.0000000000000062E-3</v>
      </c>
      <c r="K93">
        <f t="shared" si="16"/>
        <v>2.42422807069598</v>
      </c>
      <c r="L93">
        <f t="shared" si="17"/>
        <v>-0.13253251214094852</v>
      </c>
      <c r="M93">
        <f t="shared" si="18"/>
        <v>0.72413023772570129</v>
      </c>
      <c r="N93">
        <f t="shared" si="19"/>
        <v>4.0535487932385872E-2</v>
      </c>
      <c r="O93">
        <f t="shared" si="20"/>
        <v>11156.441832591807</v>
      </c>
      <c r="P93">
        <f t="shared" si="21"/>
        <v>2.5721299999999387</v>
      </c>
      <c r="Q93">
        <v>76</v>
      </c>
      <c r="R93">
        <f t="shared" si="22"/>
        <v>0.99999985904354372</v>
      </c>
      <c r="S93">
        <f t="shared" si="23"/>
        <v>5.9135043084523886E-8</v>
      </c>
      <c r="T93">
        <f t="shared" si="24"/>
        <v>8.1426868911992477E-5</v>
      </c>
      <c r="U93">
        <f t="shared" si="25"/>
        <v>1.4811907135068192E-4</v>
      </c>
      <c r="V93">
        <f t="shared" si="26"/>
        <v>298.00014811907135</v>
      </c>
      <c r="W93">
        <f t="shared" si="27"/>
        <v>307.54871513604547</v>
      </c>
      <c r="AD93" t="s">
        <v>132</v>
      </c>
      <c r="AE93" t="s">
        <v>57</v>
      </c>
      <c r="AF93">
        <v>10.074</v>
      </c>
      <c r="AG93">
        <v>10.074</v>
      </c>
      <c r="AH93">
        <v>8.3490000000000002</v>
      </c>
      <c r="AI93">
        <v>8.0660000000000007</v>
      </c>
      <c r="AJ93">
        <v>9.4369999999999994</v>
      </c>
    </row>
    <row r="94" spans="1:36" x14ac:dyDescent="0.25">
      <c r="A94">
        <v>-270</v>
      </c>
      <c r="B94">
        <v>269.08999999999997</v>
      </c>
      <c r="C94">
        <v>0.74399999999999999</v>
      </c>
      <c r="D94">
        <v>0.63900000000000001</v>
      </c>
      <c r="E94">
        <v>0.71199999999999997</v>
      </c>
      <c r="F94">
        <v>0.63800000000000001</v>
      </c>
      <c r="G94">
        <v>0.98599999999999999</v>
      </c>
      <c r="I94">
        <f t="shared" si="14"/>
        <v>3.4800000000000182</v>
      </c>
      <c r="J94">
        <f t="shared" si="15"/>
        <v>1.0000000000000009E-3</v>
      </c>
      <c r="K94">
        <f t="shared" si="16"/>
        <v>2.4298975586871476</v>
      </c>
      <c r="L94">
        <f t="shared" si="17"/>
        <v>-0.1284270644541213</v>
      </c>
      <c r="M94">
        <f t="shared" si="18"/>
        <v>0.10453143525841703</v>
      </c>
      <c r="N94">
        <f t="shared" si="19"/>
        <v>4.1245885980693855E-2</v>
      </c>
      <c r="O94">
        <f t="shared" si="20"/>
        <v>11158.136086787135</v>
      </c>
      <c r="P94">
        <f t="shared" si="21"/>
        <v>2.5891200000000145</v>
      </c>
      <c r="Q94">
        <v>77</v>
      </c>
      <c r="R94">
        <f t="shared" si="22"/>
        <v>0.9999999181785868</v>
      </c>
      <c r="S94">
        <f t="shared" si="23"/>
        <v>3.4909772961277952E-8</v>
      </c>
      <c r="T94">
        <f t="shared" si="24"/>
        <v>4.8069526263849607E-5</v>
      </c>
      <c r="U94">
        <f t="shared" si="25"/>
        <v>8.7440591608207955E-5</v>
      </c>
      <c r="V94">
        <f t="shared" si="26"/>
        <v>298.00008744059159</v>
      </c>
      <c r="W94">
        <f t="shared" si="27"/>
        <v>305.72432337017028</v>
      </c>
      <c r="AD94" t="s">
        <v>133</v>
      </c>
      <c r="AE94" t="s">
        <v>57</v>
      </c>
      <c r="AF94">
        <v>-1.1140000000000001</v>
      </c>
      <c r="AG94">
        <v>-1.1140000000000001</v>
      </c>
      <c r="AH94">
        <v>-0.36</v>
      </c>
      <c r="AI94">
        <v>-1.06</v>
      </c>
      <c r="AJ94">
        <v>-0.70599999999999996</v>
      </c>
    </row>
    <row r="95" spans="1:36" x14ac:dyDescent="0.25">
      <c r="A95">
        <v>-269</v>
      </c>
      <c r="B95">
        <v>272.57</v>
      </c>
      <c r="C95">
        <v>0.745</v>
      </c>
      <c r="D95">
        <v>0.64600000000000002</v>
      </c>
      <c r="E95">
        <v>0.72099999999999997</v>
      </c>
      <c r="F95">
        <v>0.64400000000000002</v>
      </c>
      <c r="G95">
        <v>0.96899999999999997</v>
      </c>
      <c r="I95">
        <f t="shared" si="14"/>
        <v>3.4499999999999886</v>
      </c>
      <c r="J95">
        <f t="shared" si="15"/>
        <v>-4.0000000000000036E-3</v>
      </c>
      <c r="K95">
        <f t="shared" si="16"/>
        <v>2.4354780541713246</v>
      </c>
      <c r="L95">
        <f t="shared" si="17"/>
        <v>-0.12784372725170717</v>
      </c>
      <c r="M95">
        <f t="shared" si="18"/>
        <v>-0.42802121654396297</v>
      </c>
      <c r="N95">
        <f t="shared" si="19"/>
        <v>4.1956113816380737E-2</v>
      </c>
      <c r="O95">
        <f t="shared" si="20"/>
        <v>11156.431464639138</v>
      </c>
      <c r="P95">
        <f t="shared" si="21"/>
        <v>2.5702500000000179</v>
      </c>
      <c r="Q95">
        <v>78</v>
      </c>
      <c r="R95">
        <f t="shared" si="22"/>
        <v>0.99999995308835976</v>
      </c>
      <c r="S95">
        <f t="shared" si="23"/>
        <v>2.0349346319115114E-8</v>
      </c>
      <c r="T95">
        <f t="shared" si="24"/>
        <v>2.8020332255494184E-5</v>
      </c>
      <c r="U95">
        <f t="shared" si="25"/>
        <v>5.0970222091028953E-5</v>
      </c>
      <c r="V95">
        <f t="shared" si="26"/>
        <v>298.00005097022211</v>
      </c>
      <c r="W95">
        <f t="shared" si="27"/>
        <v>304.78332297984332</v>
      </c>
      <c r="AD95" t="s">
        <v>134</v>
      </c>
      <c r="AE95" t="s">
        <v>54</v>
      </c>
      <c r="AF95">
        <v>55.959000000000003</v>
      </c>
      <c r="AG95">
        <v>58.469000000000001</v>
      </c>
      <c r="AH95">
        <v>55.689</v>
      </c>
      <c r="AI95">
        <v>58.024999999999999</v>
      </c>
      <c r="AJ95">
        <v>50.414999999999999</v>
      </c>
    </row>
    <row r="96" spans="1:36" x14ac:dyDescent="0.25">
      <c r="A96">
        <v>-268</v>
      </c>
      <c r="B96">
        <v>276.02</v>
      </c>
      <c r="C96">
        <v>0.74099999999999999</v>
      </c>
      <c r="D96">
        <v>0.65600000000000003</v>
      </c>
      <c r="E96">
        <v>0.72499999999999998</v>
      </c>
      <c r="F96">
        <v>0.65200000000000002</v>
      </c>
      <c r="G96">
        <v>0.93200000000000005</v>
      </c>
      <c r="I96">
        <f t="shared" si="14"/>
        <v>3.4300000000000068</v>
      </c>
      <c r="J96">
        <f t="shared" si="15"/>
        <v>-6.0000000000000053E-3</v>
      </c>
      <c r="K96">
        <f t="shared" si="16"/>
        <v>2.4409405515396636</v>
      </c>
      <c r="L96">
        <f t="shared" si="17"/>
        <v>-0.13018179202067184</v>
      </c>
      <c r="M96">
        <f t="shared" si="18"/>
        <v>-0.65830666705065488</v>
      </c>
      <c r="N96">
        <f t="shared" si="19"/>
        <v>4.2665955100931047E-2</v>
      </c>
      <c r="O96">
        <f t="shared" si="20"/>
        <v>11151.328490129017</v>
      </c>
      <c r="P96">
        <f t="shared" si="21"/>
        <v>2.5416299999999774</v>
      </c>
      <c r="Q96">
        <v>79</v>
      </c>
      <c r="R96">
        <f t="shared" si="22"/>
        <v>0.99999997343770608</v>
      </c>
      <c r="S96">
        <f t="shared" si="23"/>
        <v>1.1711094205502093E-8</v>
      </c>
      <c r="T96">
        <f t="shared" si="24"/>
        <v>1.6125763725654199E-5</v>
      </c>
      <c r="U96">
        <f t="shared" si="25"/>
        <v>2.933347652659934E-5</v>
      </c>
      <c r="V96">
        <f t="shared" si="26"/>
        <v>298.0000293334765</v>
      </c>
      <c r="W96">
        <f t="shared" si="27"/>
        <v>302.25959546252466</v>
      </c>
      <c r="AD96" t="s">
        <v>135</v>
      </c>
      <c r="AE96" t="s">
        <v>54</v>
      </c>
      <c r="AF96">
        <v>-34.584000000000003</v>
      </c>
      <c r="AG96">
        <v>-32.651000000000003</v>
      </c>
      <c r="AH96">
        <v>-12.069000000000001</v>
      </c>
      <c r="AI96">
        <v>-33.957000000000001</v>
      </c>
      <c r="AJ96">
        <v>-20.937000000000001</v>
      </c>
    </row>
    <row r="97" spans="1:36" x14ac:dyDescent="0.25">
      <c r="A97">
        <v>-267</v>
      </c>
      <c r="B97">
        <v>279.45</v>
      </c>
      <c r="C97">
        <v>0.73499999999999999</v>
      </c>
      <c r="D97">
        <v>0.66500000000000004</v>
      </c>
      <c r="E97">
        <v>0.73199999999999998</v>
      </c>
      <c r="F97">
        <v>0.66300000000000003</v>
      </c>
      <c r="G97">
        <v>0.88</v>
      </c>
      <c r="I97">
        <f t="shared" si="14"/>
        <v>3.410000000000025</v>
      </c>
      <c r="J97">
        <f t="shared" si="15"/>
        <v>-6.0000000000000053E-3</v>
      </c>
      <c r="K97">
        <f t="shared" si="16"/>
        <v>2.4463041139519239</v>
      </c>
      <c r="L97">
        <f t="shared" si="17"/>
        <v>-0.13371266091580511</v>
      </c>
      <c r="M97">
        <f t="shared" si="18"/>
        <v>-0.67581637320624954</v>
      </c>
      <c r="N97">
        <f t="shared" si="19"/>
        <v>4.3375193621097943E-2</v>
      </c>
      <c r="O97">
        <f t="shared" si="20"/>
        <v>11142.828722403265</v>
      </c>
      <c r="P97">
        <f t="shared" si="21"/>
        <v>2.5063500000000332</v>
      </c>
      <c r="Q97">
        <v>80</v>
      </c>
      <c r="R97">
        <f t="shared" si="22"/>
        <v>0.99999998514880029</v>
      </c>
      <c r="S97">
        <f t="shared" si="23"/>
        <v>6.6531946618653137E-9</v>
      </c>
      <c r="T97">
        <f t="shared" si="24"/>
        <v>9.1612144224420966E-6</v>
      </c>
      <c r="U97">
        <f t="shared" si="25"/>
        <v>1.6664653704948572E-5</v>
      </c>
      <c r="V97">
        <f t="shared" si="26"/>
        <v>298.00001666465369</v>
      </c>
      <c r="W97">
        <f t="shared" si="27"/>
        <v>300.15162343618147</v>
      </c>
      <c r="AD97" t="s">
        <v>136</v>
      </c>
      <c r="AE97" t="s">
        <v>57</v>
      </c>
      <c r="AF97">
        <v>13.234999999999999</v>
      </c>
      <c r="AG97">
        <v>13.852</v>
      </c>
      <c r="AH97">
        <v>12.484</v>
      </c>
      <c r="AI97">
        <v>13.167999999999999</v>
      </c>
      <c r="AJ97">
        <v>13.436</v>
      </c>
    </row>
    <row r="98" spans="1:36" x14ac:dyDescent="0.25">
      <c r="A98">
        <v>-266</v>
      </c>
      <c r="B98">
        <v>282.86</v>
      </c>
      <c r="C98">
        <v>0.72899999999999998</v>
      </c>
      <c r="D98">
        <v>0.67700000000000005</v>
      </c>
      <c r="E98">
        <v>0.74099999999999999</v>
      </c>
      <c r="F98">
        <v>0.67</v>
      </c>
      <c r="G98">
        <v>0.82799999999999996</v>
      </c>
      <c r="I98">
        <f t="shared" si="14"/>
        <v>3.3799999999999955</v>
      </c>
      <c r="J98">
        <f t="shared" si="15"/>
        <v>-1.0000000000000009E-3</v>
      </c>
      <c r="K98">
        <f t="shared" si="16"/>
        <v>2.4515715370380673</v>
      </c>
      <c r="L98">
        <f t="shared" si="17"/>
        <v>-0.13727247168202539</v>
      </c>
      <c r="M98">
        <f t="shared" si="18"/>
        <v>-0.11555993668514422</v>
      </c>
      <c r="N98">
        <f t="shared" si="19"/>
        <v>4.4083613354747461E-2</v>
      </c>
      <c r="O98">
        <f t="shared" si="20"/>
        <v>11130.934755292945</v>
      </c>
      <c r="P98">
        <f t="shared" si="21"/>
        <v>2.4640200000000045</v>
      </c>
      <c r="Q98">
        <v>81</v>
      </c>
      <c r="R98">
        <f t="shared" si="22"/>
        <v>0.99999999180199495</v>
      </c>
      <c r="S98">
        <f t="shared" si="23"/>
        <v>3.7307043010414986E-9</v>
      </c>
      <c r="T98">
        <f t="shared" si="24"/>
        <v>5.1370482581049165E-6</v>
      </c>
      <c r="U98">
        <f t="shared" si="25"/>
        <v>9.344517695952749E-6</v>
      </c>
      <c r="V98">
        <f t="shared" si="26"/>
        <v>298.00000934451771</v>
      </c>
      <c r="W98">
        <f t="shared" si="27"/>
        <v>299.26019706956635</v>
      </c>
      <c r="AD98" t="s">
        <v>137</v>
      </c>
      <c r="AE98" t="s">
        <v>57</v>
      </c>
      <c r="AF98">
        <v>13.476000000000001</v>
      </c>
      <c r="AG98">
        <v>14.11</v>
      </c>
      <c r="AH98">
        <v>12.677</v>
      </c>
      <c r="AI98">
        <v>13.349</v>
      </c>
      <c r="AJ98">
        <v>13.77</v>
      </c>
    </row>
    <row r="99" spans="1:36" x14ac:dyDescent="0.25">
      <c r="A99">
        <v>-265</v>
      </c>
      <c r="B99">
        <v>286.24</v>
      </c>
      <c r="C99">
        <v>0.72799999999999998</v>
      </c>
      <c r="D99">
        <v>0.68700000000000006</v>
      </c>
      <c r="E99">
        <v>0.754</v>
      </c>
      <c r="F99">
        <v>0.67800000000000005</v>
      </c>
      <c r="G99">
        <v>0.79300000000000004</v>
      </c>
      <c r="I99">
        <f t="shared" si="14"/>
        <v>3.3700000000000045</v>
      </c>
      <c r="J99">
        <f t="shared" si="15"/>
        <v>4.0000000000000036E-3</v>
      </c>
      <c r="K99">
        <f t="shared" si="16"/>
        <v>2.4567303232232978</v>
      </c>
      <c r="L99">
        <f t="shared" si="17"/>
        <v>-0.13786862068696282</v>
      </c>
      <c r="M99">
        <f t="shared" si="18"/>
        <v>0.46814752793266662</v>
      </c>
      <c r="N99">
        <f t="shared" si="19"/>
        <v>4.4790998536634187E-2</v>
      </c>
      <c r="O99">
        <f t="shared" si="20"/>
        <v>11115.650216517861</v>
      </c>
      <c r="P99">
        <f t="shared" si="21"/>
        <v>2.4533599999999844</v>
      </c>
      <c r="Q99">
        <v>82</v>
      </c>
      <c r="R99">
        <f t="shared" si="22"/>
        <v>0.99999999553269925</v>
      </c>
      <c r="S99">
        <f t="shared" si="23"/>
        <v>2.0645305465194497E-9</v>
      </c>
      <c r="T99">
        <f t="shared" si="24"/>
        <v>2.8427857562555606E-6</v>
      </c>
      <c r="U99">
        <f t="shared" si="25"/>
        <v>5.1711528625842164E-6</v>
      </c>
      <c r="V99">
        <f t="shared" si="26"/>
        <v>298.00000517115285</v>
      </c>
      <c r="W99">
        <f t="shared" si="27"/>
        <v>299.1740195208518</v>
      </c>
      <c r="AD99" t="s">
        <v>138</v>
      </c>
      <c r="AE99" t="s">
        <v>57</v>
      </c>
      <c r="AF99">
        <v>2.8849999999999998</v>
      </c>
      <c r="AG99">
        <v>3.2349999999999999</v>
      </c>
      <c r="AH99">
        <v>2.5409999999999999</v>
      </c>
      <c r="AI99">
        <v>2.7109999999999999</v>
      </c>
      <c r="AJ99">
        <v>2.8220000000000001</v>
      </c>
    </row>
    <row r="100" spans="1:36" x14ac:dyDescent="0.25">
      <c r="A100">
        <v>-264</v>
      </c>
      <c r="B100">
        <v>289.61</v>
      </c>
      <c r="C100">
        <v>0.73199999999999998</v>
      </c>
      <c r="D100">
        <v>0.69399999999999995</v>
      </c>
      <c r="E100">
        <v>0.76400000000000001</v>
      </c>
      <c r="F100">
        <v>0.68300000000000005</v>
      </c>
      <c r="G100">
        <v>0.78800000000000003</v>
      </c>
      <c r="I100">
        <f t="shared" si="14"/>
        <v>3.339999999999975</v>
      </c>
      <c r="J100">
        <f t="shared" si="15"/>
        <v>4.0000000000000036E-3</v>
      </c>
      <c r="K100">
        <f t="shared" si="16"/>
        <v>2.4618135536226196</v>
      </c>
      <c r="L100">
        <f t="shared" si="17"/>
        <v>-0.13548891894160814</v>
      </c>
      <c r="M100">
        <f t="shared" si="18"/>
        <v>0.47525254008471207</v>
      </c>
      <c r="N100">
        <f t="shared" si="19"/>
        <v>4.5497133724087466E-2</v>
      </c>
      <c r="O100">
        <f t="shared" si="20"/>
        <v>11096.979766575765</v>
      </c>
      <c r="P100">
        <f t="shared" si="21"/>
        <v>2.444879999999988</v>
      </c>
      <c r="Q100">
        <v>83</v>
      </c>
      <c r="R100">
        <f t="shared" si="22"/>
        <v>0.99999999759722979</v>
      </c>
      <c r="S100">
        <f t="shared" si="23"/>
        <v>1.1273625366570172E-9</v>
      </c>
      <c r="T100">
        <f t="shared" si="24"/>
        <v>1.552338456191747E-6</v>
      </c>
      <c r="U100">
        <f t="shared" si="25"/>
        <v>2.823772221938019E-6</v>
      </c>
      <c r="V100">
        <f t="shared" si="26"/>
        <v>298.00000282377221</v>
      </c>
      <c r="W100">
        <f t="shared" si="27"/>
        <v>301.14724972156341</v>
      </c>
      <c r="AD100" t="s">
        <v>139</v>
      </c>
      <c r="AE100" t="s">
        <v>57</v>
      </c>
      <c r="AF100">
        <v>25.38</v>
      </c>
      <c r="AG100">
        <v>25.38</v>
      </c>
      <c r="AH100">
        <v>21.256</v>
      </c>
      <c r="AI100">
        <v>21.928000000000001</v>
      </c>
      <c r="AJ100">
        <v>24.524000000000001</v>
      </c>
    </row>
    <row r="101" spans="1:36" x14ac:dyDescent="0.25">
      <c r="A101">
        <v>-263</v>
      </c>
      <c r="B101">
        <v>292.95</v>
      </c>
      <c r="C101">
        <v>0.73599999999999999</v>
      </c>
      <c r="D101">
        <v>0.70199999999999996</v>
      </c>
      <c r="E101">
        <v>0.76200000000000001</v>
      </c>
      <c r="F101">
        <v>0.69199999999999995</v>
      </c>
      <c r="G101">
        <v>0.78800000000000003</v>
      </c>
      <c r="I101">
        <f t="shared" si="14"/>
        <v>3.3100000000000023</v>
      </c>
      <c r="J101">
        <f t="shared" si="15"/>
        <v>6.0000000000000053E-3</v>
      </c>
      <c r="K101">
        <f t="shared" si="16"/>
        <v>2.4667935023435357</v>
      </c>
      <c r="L101">
        <f t="shared" si="17"/>
        <v>-0.13312218566250114</v>
      </c>
      <c r="M101">
        <f t="shared" si="18"/>
        <v>0.72263126678880552</v>
      </c>
      <c r="N101">
        <f t="shared" si="19"/>
        <v>4.6201803862588889E-2</v>
      </c>
      <c r="O101">
        <f t="shared" si="20"/>
        <v>11074.929097317045</v>
      </c>
      <c r="P101">
        <f t="shared" si="21"/>
        <v>2.4361599999999912</v>
      </c>
      <c r="Q101">
        <v>84</v>
      </c>
      <c r="R101">
        <f t="shared" si="22"/>
        <v>0.99999999872459233</v>
      </c>
      <c r="S101">
        <f t="shared" si="23"/>
        <v>6.0737881391048631E-10</v>
      </c>
      <c r="T101">
        <f t="shared" si="24"/>
        <v>8.3633920735493504E-7</v>
      </c>
      <c r="U101">
        <f t="shared" si="25"/>
        <v>1.5213379610785179E-6</v>
      </c>
      <c r="V101">
        <f t="shared" si="26"/>
        <v>298.00000152133794</v>
      </c>
      <c r="W101">
        <f t="shared" si="27"/>
        <v>303.16509430340483</v>
      </c>
      <c r="AD101" t="s">
        <v>140</v>
      </c>
      <c r="AE101" t="s">
        <v>57</v>
      </c>
      <c r="AF101">
        <v>6.452</v>
      </c>
      <c r="AG101">
        <v>6.992</v>
      </c>
      <c r="AH101">
        <v>7.1040000000000001</v>
      </c>
      <c r="AI101">
        <v>7.3479999999999999</v>
      </c>
      <c r="AJ101">
        <v>6.452</v>
      </c>
    </row>
    <row r="102" spans="1:36" x14ac:dyDescent="0.25">
      <c r="A102">
        <v>-262</v>
      </c>
      <c r="B102">
        <v>296.26</v>
      </c>
      <c r="C102">
        <v>0.74199999999999999</v>
      </c>
      <c r="D102">
        <v>0.70899999999999996</v>
      </c>
      <c r="E102">
        <v>0.76800000000000002</v>
      </c>
      <c r="F102">
        <v>0.70099999999999996</v>
      </c>
      <c r="G102">
        <v>0.79100000000000004</v>
      </c>
      <c r="I102">
        <f t="shared" si="14"/>
        <v>3.2800000000000296</v>
      </c>
      <c r="J102">
        <f t="shared" si="15"/>
        <v>8.0000000000000071E-3</v>
      </c>
      <c r="K102">
        <f t="shared" si="16"/>
        <v>2.4716730185000912</v>
      </c>
      <c r="L102">
        <f t="shared" si="17"/>
        <v>-0.12959609472097294</v>
      </c>
      <c r="M102">
        <f t="shared" si="18"/>
        <v>0.9739745157572266</v>
      </c>
      <c r="N102">
        <f t="shared" si="19"/>
        <v>4.6904794351220955E-2</v>
      </c>
      <c r="O102">
        <f t="shared" si="20"/>
        <v>11049.504930205247</v>
      </c>
      <c r="P102">
        <f t="shared" si="21"/>
        <v>2.433760000000027</v>
      </c>
      <c r="Q102">
        <v>85</v>
      </c>
      <c r="R102">
        <f t="shared" si="22"/>
        <v>0.99999999933197115</v>
      </c>
      <c r="S102">
        <f t="shared" si="23"/>
        <v>3.228132205990164E-10</v>
      </c>
      <c r="T102">
        <f t="shared" si="24"/>
        <v>4.445024206578009E-7</v>
      </c>
      <c r="U102">
        <f t="shared" si="25"/>
        <v>8.0856953780359456E-7</v>
      </c>
      <c r="V102">
        <f t="shared" si="26"/>
        <v>298.00000080856955</v>
      </c>
      <c r="W102">
        <f t="shared" si="27"/>
        <v>303.08395518903035</v>
      </c>
      <c r="AD102" t="s">
        <v>141</v>
      </c>
      <c r="AE102" t="s">
        <v>54</v>
      </c>
      <c r="AF102">
        <v>21.411999999999999</v>
      </c>
      <c r="AG102">
        <v>22.93</v>
      </c>
      <c r="AH102">
        <v>20.048999999999999</v>
      </c>
      <c r="AI102">
        <v>20.312000000000001</v>
      </c>
      <c r="AJ102">
        <v>20.492000000000001</v>
      </c>
    </row>
    <row r="103" spans="1:36" x14ac:dyDescent="0.25">
      <c r="A103">
        <v>-261</v>
      </c>
      <c r="B103">
        <v>299.54000000000002</v>
      </c>
      <c r="C103">
        <v>0.75</v>
      </c>
      <c r="D103">
        <v>0.71199999999999997</v>
      </c>
      <c r="E103">
        <v>0.78100000000000003</v>
      </c>
      <c r="F103">
        <v>0.71099999999999997</v>
      </c>
      <c r="G103">
        <v>0.79500000000000004</v>
      </c>
      <c r="I103">
        <f t="shared" si="14"/>
        <v>3.2599999999999909</v>
      </c>
      <c r="J103">
        <f t="shared" si="15"/>
        <v>0</v>
      </c>
      <c r="K103">
        <f t="shared" si="16"/>
        <v>2.4764548254543031</v>
      </c>
      <c r="L103">
        <f t="shared" si="17"/>
        <v>-0.12493873660829995</v>
      </c>
      <c r="M103">
        <f t="shared" si="18"/>
        <v>0</v>
      </c>
      <c r="N103">
        <f t="shared" si="19"/>
        <v>4.7605891107966862E-2</v>
      </c>
      <c r="O103">
        <f t="shared" si="20"/>
        <v>11020.715014264053</v>
      </c>
      <c r="P103">
        <f t="shared" si="21"/>
        <v>2.4450000000000189</v>
      </c>
      <c r="Q103">
        <v>86</v>
      </c>
      <c r="R103">
        <f t="shared" si="22"/>
        <v>0.99999999965478437</v>
      </c>
      <c r="S103">
        <f t="shared" si="23"/>
        <v>1.6923107359900769E-10</v>
      </c>
      <c r="T103">
        <f t="shared" si="24"/>
        <v>2.3302522036021772E-7</v>
      </c>
      <c r="U103">
        <f t="shared" si="25"/>
        <v>4.2388316905993739E-7</v>
      </c>
      <c r="V103">
        <f t="shared" si="26"/>
        <v>298.00000042388319</v>
      </c>
      <c r="W103">
        <f t="shared" si="27"/>
        <v>303.82385590358939</v>
      </c>
      <c r="AD103" t="s">
        <v>142</v>
      </c>
      <c r="AE103" t="s">
        <v>54</v>
      </c>
      <c r="AF103">
        <v>47.877000000000002</v>
      </c>
      <c r="AG103">
        <v>49.552999999999997</v>
      </c>
      <c r="AH103">
        <v>56.04</v>
      </c>
      <c r="AI103">
        <v>55.045999999999999</v>
      </c>
      <c r="AJ103">
        <v>46.856999999999999</v>
      </c>
    </row>
    <row r="104" spans="1:36" x14ac:dyDescent="0.25">
      <c r="A104">
        <v>-260</v>
      </c>
      <c r="B104">
        <v>302.8</v>
      </c>
      <c r="C104">
        <v>0.75</v>
      </c>
      <c r="D104">
        <v>0.71699999999999997</v>
      </c>
      <c r="E104">
        <v>0.78300000000000003</v>
      </c>
      <c r="F104">
        <v>0.71499999999999997</v>
      </c>
      <c r="G104">
        <v>0.78600000000000003</v>
      </c>
      <c r="I104">
        <f t="shared" si="14"/>
        <v>3.2299999999999613</v>
      </c>
      <c r="J104">
        <f t="shared" si="15"/>
        <v>4.0000000000000036E-3</v>
      </c>
      <c r="K104">
        <f t="shared" si="16"/>
        <v>2.4811558708280352</v>
      </c>
      <c r="L104">
        <f t="shared" si="17"/>
        <v>-0.12493873660829995</v>
      </c>
      <c r="M104">
        <f t="shared" si="18"/>
        <v>0.50130568098461725</v>
      </c>
      <c r="N104">
        <f t="shared" si="19"/>
        <v>4.830488063484225E-2</v>
      </c>
      <c r="O104">
        <f t="shared" si="20"/>
        <v>10988.568123711251</v>
      </c>
      <c r="P104">
        <f t="shared" si="21"/>
        <v>2.4224999999999572</v>
      </c>
      <c r="Q104">
        <v>87</v>
      </c>
      <c r="R104">
        <f t="shared" si="22"/>
        <v>0.99999999982401544</v>
      </c>
      <c r="S104">
        <f t="shared" si="23"/>
        <v>8.7496010436893812E-11</v>
      </c>
      <c r="T104">
        <f t="shared" si="24"/>
        <v>1.2047892079801026E-7</v>
      </c>
      <c r="U104">
        <f t="shared" si="25"/>
        <v>2.1915647874439402E-7</v>
      </c>
      <c r="V104">
        <f t="shared" si="26"/>
        <v>298.0000002191565</v>
      </c>
      <c r="W104">
        <f t="shared" si="27"/>
        <v>304.54777374648882</v>
      </c>
      <c r="AD104" t="s">
        <v>143</v>
      </c>
      <c r="AE104" t="s">
        <v>57</v>
      </c>
      <c r="AF104">
        <v>25.864000000000001</v>
      </c>
      <c r="AG104">
        <v>27.215</v>
      </c>
      <c r="AH104">
        <v>24.864999999999998</v>
      </c>
      <c r="AI104">
        <v>25.364999999999998</v>
      </c>
      <c r="AJ104">
        <v>26.01</v>
      </c>
    </row>
    <row r="105" spans="1:36" x14ac:dyDescent="0.25">
      <c r="A105">
        <v>-259</v>
      </c>
      <c r="B105">
        <v>306.02999999999997</v>
      </c>
      <c r="C105">
        <v>0.754</v>
      </c>
      <c r="D105">
        <v>0.73099999999999998</v>
      </c>
      <c r="E105">
        <v>0.78600000000000003</v>
      </c>
      <c r="F105">
        <v>0.72399999999999998</v>
      </c>
      <c r="G105">
        <v>0.77500000000000002</v>
      </c>
      <c r="I105">
        <f t="shared" si="14"/>
        <v>3.2000000000000455</v>
      </c>
      <c r="J105">
        <f t="shared" si="15"/>
        <v>8.0000000000000071E-3</v>
      </c>
      <c r="K105">
        <f t="shared" si="16"/>
        <v>2.4857640022849474</v>
      </c>
      <c r="L105">
        <f t="shared" si="17"/>
        <v>-0.12262865413022594</v>
      </c>
      <c r="M105">
        <f t="shared" si="18"/>
        <v>1.0146110872422631</v>
      </c>
      <c r="N105">
        <f t="shared" si="19"/>
        <v>4.9001550082838345E-2</v>
      </c>
      <c r="O105">
        <f t="shared" si="20"/>
        <v>10953.074055280522</v>
      </c>
      <c r="P105">
        <f t="shared" si="21"/>
        <v>2.412800000000026</v>
      </c>
      <c r="Q105">
        <v>88</v>
      </c>
      <c r="R105">
        <f t="shared" si="22"/>
        <v>0.99999999991151145</v>
      </c>
      <c r="S105">
        <f t="shared" si="23"/>
        <v>4.4608428062531402E-11</v>
      </c>
      <c r="T105">
        <f t="shared" si="24"/>
        <v>6.1424232312234492E-8</v>
      </c>
      <c r="U105">
        <f t="shared" si="25"/>
        <v>1.1173339181628244E-7</v>
      </c>
      <c r="V105">
        <f t="shared" si="26"/>
        <v>298.00000011173341</v>
      </c>
      <c r="W105">
        <f t="shared" si="27"/>
        <v>301.24323963410558</v>
      </c>
      <c r="AD105" t="s">
        <v>144</v>
      </c>
      <c r="AE105" t="s">
        <v>57</v>
      </c>
      <c r="AF105">
        <v>25.129000000000001</v>
      </c>
      <c r="AG105">
        <v>26.207000000000001</v>
      </c>
      <c r="AH105">
        <v>24.154</v>
      </c>
      <c r="AI105">
        <v>24.555</v>
      </c>
      <c r="AJ105">
        <v>25.599</v>
      </c>
    </row>
    <row r="106" spans="1:36" x14ac:dyDescent="0.25">
      <c r="A106">
        <v>-258</v>
      </c>
      <c r="B106">
        <v>309.23</v>
      </c>
      <c r="C106">
        <v>0.76200000000000001</v>
      </c>
      <c r="D106">
        <v>0.74199999999999999</v>
      </c>
      <c r="E106">
        <v>0.78700000000000003</v>
      </c>
      <c r="F106">
        <v>0.73299999999999998</v>
      </c>
      <c r="G106">
        <v>0.78700000000000003</v>
      </c>
      <c r="I106">
        <f t="shared" si="14"/>
        <v>3.1699999999999591</v>
      </c>
      <c r="J106">
        <f t="shared" si="15"/>
        <v>1.2000000000000011E-2</v>
      </c>
      <c r="K106">
        <f t="shared" si="16"/>
        <v>2.4902816204417575</v>
      </c>
      <c r="L106">
        <f t="shared" si="17"/>
        <v>-0.1180450286603995</v>
      </c>
      <c r="M106">
        <f t="shared" si="18"/>
        <v>1.5320318881676849</v>
      </c>
      <c r="N106">
        <f t="shared" si="19"/>
        <v>4.9695687316657682E-2</v>
      </c>
      <c r="O106">
        <f t="shared" si="20"/>
        <v>10914.243625231791</v>
      </c>
      <c r="P106">
        <f t="shared" si="21"/>
        <v>2.4155399999999636</v>
      </c>
      <c r="Q106">
        <v>89</v>
      </c>
      <c r="R106">
        <f t="shared" si="22"/>
        <v>0.99999999995611988</v>
      </c>
      <c r="AD106" t="s">
        <v>145</v>
      </c>
      <c r="AE106" t="s">
        <v>57</v>
      </c>
      <c r="AF106">
        <v>4.0579999999999998</v>
      </c>
      <c r="AG106">
        <v>4.4740000000000002</v>
      </c>
      <c r="AH106">
        <v>3.7949999999999999</v>
      </c>
      <c r="AI106">
        <v>3.5449999999999999</v>
      </c>
      <c r="AJ106">
        <v>4.0460000000000003</v>
      </c>
    </row>
    <row r="107" spans="1:36" x14ac:dyDescent="0.25">
      <c r="A107">
        <v>-257</v>
      </c>
      <c r="B107">
        <v>312.39999999999998</v>
      </c>
      <c r="C107">
        <v>0.77400000000000002</v>
      </c>
      <c r="D107">
        <v>0.74</v>
      </c>
      <c r="E107">
        <v>0.79500000000000004</v>
      </c>
      <c r="F107">
        <v>0.74199999999999999</v>
      </c>
      <c r="G107">
        <v>0.81799999999999995</v>
      </c>
      <c r="I107">
        <f t="shared" si="14"/>
        <v>3.1400000000000432</v>
      </c>
      <c r="J107">
        <f t="shared" si="15"/>
        <v>1.0000000000000009E-2</v>
      </c>
      <c r="K107">
        <f t="shared" si="16"/>
        <v>2.4947110252052629</v>
      </c>
      <c r="L107">
        <f t="shared" si="17"/>
        <v>-0.11125903931710739</v>
      </c>
      <c r="M107">
        <f t="shared" si="18"/>
        <v>1.2835813294533749</v>
      </c>
      <c r="N107">
        <f t="shared" si="19"/>
        <v>5.0387080979222169E-2</v>
      </c>
      <c r="O107">
        <f t="shared" si="20"/>
        <v>10872.088666051111</v>
      </c>
      <c r="P107">
        <f t="shared" si="21"/>
        <v>2.430360000000034</v>
      </c>
      <c r="AD107" t="s">
        <v>146</v>
      </c>
      <c r="AE107" t="s">
        <v>57</v>
      </c>
      <c r="AF107">
        <v>42.284999999999997</v>
      </c>
      <c r="AG107">
        <v>41.5</v>
      </c>
      <c r="AH107">
        <v>34.799999999999997</v>
      </c>
      <c r="AI107">
        <v>34.325000000000003</v>
      </c>
      <c r="AJ107">
        <v>42.284999999999997</v>
      </c>
    </row>
    <row r="108" spans="1:36" x14ac:dyDescent="0.25">
      <c r="A108">
        <v>-256</v>
      </c>
      <c r="B108">
        <v>315.54000000000002</v>
      </c>
      <c r="C108">
        <v>0.78400000000000003</v>
      </c>
      <c r="D108">
        <v>0.753</v>
      </c>
      <c r="E108">
        <v>0.80600000000000005</v>
      </c>
      <c r="F108">
        <v>0.75</v>
      </c>
      <c r="G108">
        <v>0.82699999999999996</v>
      </c>
      <c r="I108">
        <f t="shared" si="14"/>
        <v>3.1099999999999568</v>
      </c>
      <c r="J108">
        <f t="shared" si="15"/>
        <v>6.0000000000000053E-3</v>
      </c>
      <c r="K108">
        <f t="shared" si="16"/>
        <v>2.4990544211971009</v>
      </c>
      <c r="L108">
        <f t="shared" si="17"/>
        <v>-0.10568393731556154</v>
      </c>
      <c r="M108">
        <f t="shared" si="18"/>
        <v>0.77732770223679504</v>
      </c>
      <c r="N108">
        <f t="shared" si="19"/>
        <v>5.107552055593477E-2</v>
      </c>
      <c r="O108">
        <f t="shared" si="20"/>
        <v>10826.622022841057</v>
      </c>
      <c r="P108">
        <f t="shared" si="21"/>
        <v>2.4382399999999702</v>
      </c>
      <c r="AD108" t="s">
        <v>147</v>
      </c>
      <c r="AE108" t="s">
        <v>57</v>
      </c>
      <c r="AF108">
        <v>15.275</v>
      </c>
      <c r="AG108">
        <v>15.565</v>
      </c>
      <c r="AH108">
        <v>15.605</v>
      </c>
      <c r="AI108">
        <v>16.21</v>
      </c>
      <c r="AJ108">
        <v>15.275</v>
      </c>
    </row>
    <row r="109" spans="1:36" x14ac:dyDescent="0.25">
      <c r="A109">
        <v>-255</v>
      </c>
      <c r="B109">
        <v>318.64999999999998</v>
      </c>
      <c r="C109">
        <v>0.79</v>
      </c>
      <c r="D109">
        <v>0.755</v>
      </c>
      <c r="E109">
        <v>0.81</v>
      </c>
      <c r="F109">
        <v>0.75700000000000001</v>
      </c>
      <c r="G109">
        <v>0.83699999999999997</v>
      </c>
      <c r="I109">
        <f t="shared" si="14"/>
        <v>3.0800000000000409</v>
      </c>
      <c r="J109">
        <f t="shared" si="15"/>
        <v>8.0000000000000071E-3</v>
      </c>
      <c r="K109">
        <f t="shared" si="16"/>
        <v>2.5033139228158845</v>
      </c>
      <c r="L109">
        <f t="shared" si="17"/>
        <v>-0.10237290870955855</v>
      </c>
      <c r="M109">
        <f t="shared" si="18"/>
        <v>1.0474344590368232</v>
      </c>
      <c r="N109">
        <f t="shared" si="19"/>
        <v>5.1760796438674699E-2</v>
      </c>
      <c r="O109">
        <f t="shared" si="20"/>
        <v>10777.857549402741</v>
      </c>
      <c r="P109">
        <f t="shared" si="21"/>
        <v>2.433200000000042</v>
      </c>
      <c r="AD109" t="s">
        <v>148</v>
      </c>
      <c r="AE109" t="s">
        <v>54</v>
      </c>
      <c r="AF109">
        <v>16.149000000000001</v>
      </c>
      <c r="AG109">
        <v>17.071000000000002</v>
      </c>
      <c r="AH109">
        <v>15.712999999999999</v>
      </c>
      <c r="AI109">
        <v>14.439</v>
      </c>
      <c r="AJ109">
        <v>15.805999999999999</v>
      </c>
    </row>
    <row r="110" spans="1:36" x14ac:dyDescent="0.25">
      <c r="A110">
        <v>-254</v>
      </c>
      <c r="B110">
        <v>321.73</v>
      </c>
      <c r="C110">
        <v>0.79800000000000004</v>
      </c>
      <c r="D110">
        <v>0.755</v>
      </c>
      <c r="E110">
        <v>0.81699999999999995</v>
      </c>
      <c r="F110">
        <v>0.77</v>
      </c>
      <c r="G110">
        <v>0.84899999999999998</v>
      </c>
      <c r="I110">
        <f t="shared" si="14"/>
        <v>3.0399999999999636</v>
      </c>
      <c r="J110">
        <f t="shared" si="15"/>
        <v>1.2000000000000011E-2</v>
      </c>
      <c r="K110">
        <f t="shared" si="16"/>
        <v>2.507491558965369</v>
      </c>
      <c r="L110">
        <f t="shared" si="17"/>
        <v>-9.7997108649270553E-2</v>
      </c>
      <c r="M110">
        <f t="shared" si="18"/>
        <v>1.5870660764542113</v>
      </c>
      <c r="N110">
        <f t="shared" si="19"/>
        <v>5.2442699989507298E-2</v>
      </c>
      <c r="O110">
        <f t="shared" si="20"/>
        <v>10725.81010401069</v>
      </c>
      <c r="P110">
        <f t="shared" si="21"/>
        <v>2.4259199999999552</v>
      </c>
      <c r="AD110" t="s">
        <v>149</v>
      </c>
      <c r="AE110" t="s">
        <v>54</v>
      </c>
      <c r="AF110">
        <v>60.786999999999999</v>
      </c>
      <c r="AG110">
        <v>59.393000000000001</v>
      </c>
      <c r="AH110">
        <v>64.605999999999995</v>
      </c>
      <c r="AI110">
        <v>66.016000000000005</v>
      </c>
      <c r="AJ110">
        <v>59.668999999999997</v>
      </c>
    </row>
    <row r="111" spans="1:36" x14ac:dyDescent="0.25">
      <c r="A111">
        <v>-253</v>
      </c>
      <c r="B111">
        <v>324.77</v>
      </c>
      <c r="C111">
        <v>0.81</v>
      </c>
      <c r="D111">
        <v>0.75600000000000001</v>
      </c>
      <c r="E111">
        <v>0.82299999999999995</v>
      </c>
      <c r="F111">
        <v>0.77700000000000002</v>
      </c>
      <c r="G111">
        <v>0.88500000000000001</v>
      </c>
      <c r="I111">
        <f t="shared" si="14"/>
        <v>3.0200000000000387</v>
      </c>
      <c r="J111">
        <f t="shared" si="15"/>
        <v>1.3999999999999901E-2</v>
      </c>
      <c r="K111">
        <f t="shared" si="16"/>
        <v>2.511575905309916</v>
      </c>
      <c r="L111">
        <f t="shared" si="17"/>
        <v>-9.1514981121350217E-2</v>
      </c>
      <c r="M111">
        <f t="shared" si="18"/>
        <v>1.8513861764674331</v>
      </c>
      <c r="N111">
        <f t="shared" si="19"/>
        <v>5.3121023604089386E-2</v>
      </c>
      <c r="O111">
        <f t="shared" si="20"/>
        <v>10670.495544881795</v>
      </c>
      <c r="P111">
        <f t="shared" si="21"/>
        <v>2.4462000000000508</v>
      </c>
      <c r="AD111" t="s">
        <v>150</v>
      </c>
      <c r="AE111" t="s">
        <v>151</v>
      </c>
      <c r="AF111">
        <v>1297.75</v>
      </c>
      <c r="AG111">
        <v>1325.2</v>
      </c>
      <c r="AH111">
        <v>1290.2</v>
      </c>
      <c r="AI111">
        <v>1320.8</v>
      </c>
      <c r="AJ111">
        <v>1254.8</v>
      </c>
    </row>
    <row r="112" spans="1:36" x14ac:dyDescent="0.25">
      <c r="A112">
        <v>-252</v>
      </c>
      <c r="B112">
        <v>327.79</v>
      </c>
      <c r="C112">
        <v>0.82399999999999995</v>
      </c>
      <c r="D112">
        <v>0.76600000000000001</v>
      </c>
      <c r="E112">
        <v>0.83099999999999996</v>
      </c>
      <c r="F112">
        <v>0.78100000000000003</v>
      </c>
      <c r="G112">
        <v>0.91600000000000004</v>
      </c>
      <c r="I112">
        <f t="shared" si="14"/>
        <v>2.9699999999999704</v>
      </c>
      <c r="J112">
        <f t="shared" si="15"/>
        <v>1.100000000000001E-2</v>
      </c>
      <c r="K112">
        <f t="shared" si="16"/>
        <v>2.5155957002684515</v>
      </c>
      <c r="L112">
        <f t="shared" si="17"/>
        <v>-8.4072788302884227E-2</v>
      </c>
      <c r="M112">
        <f t="shared" si="18"/>
        <v>1.470218976367675</v>
      </c>
      <c r="N112">
        <f t="shared" si="19"/>
        <v>5.3795560774750645E-2</v>
      </c>
      <c r="O112">
        <f t="shared" si="20"/>
        <v>10611.930725339826</v>
      </c>
      <c r="P112">
        <f t="shared" si="21"/>
        <v>2.4472799999999748</v>
      </c>
      <c r="AD112" t="s">
        <v>152</v>
      </c>
      <c r="AE112" t="s">
        <v>151</v>
      </c>
      <c r="AF112">
        <v>1297.057</v>
      </c>
      <c r="AG112">
        <v>1322.0740000000001</v>
      </c>
      <c r="AH112">
        <v>1288.2639999999999</v>
      </c>
      <c r="AI112">
        <v>1320.0029999999999</v>
      </c>
      <c r="AJ112">
        <v>1257.8889999999999</v>
      </c>
    </row>
    <row r="113" spans="1:36" x14ac:dyDescent="0.25">
      <c r="A113">
        <v>-251</v>
      </c>
      <c r="B113">
        <v>330.76</v>
      </c>
      <c r="C113">
        <v>0.83499999999999996</v>
      </c>
      <c r="D113">
        <v>0.77200000000000002</v>
      </c>
      <c r="E113">
        <v>0.84</v>
      </c>
      <c r="F113">
        <v>0.78800000000000003</v>
      </c>
      <c r="G113">
        <v>0.93899999999999995</v>
      </c>
      <c r="I113">
        <f t="shared" si="14"/>
        <v>2.9499999999999886</v>
      </c>
      <c r="J113">
        <f t="shared" si="15"/>
        <v>3.0000000000000027E-3</v>
      </c>
      <c r="K113">
        <f t="shared" si="16"/>
        <v>2.5195129832576257</v>
      </c>
      <c r="L113">
        <f t="shared" si="17"/>
        <v>-7.8313524516397934E-2</v>
      </c>
      <c r="M113">
        <f t="shared" si="18"/>
        <v>0.40390226420222675</v>
      </c>
      <c r="N113">
        <f t="shared" si="19"/>
        <v>5.4466106153232961E-2</v>
      </c>
      <c r="O113">
        <f t="shared" si="20"/>
        <v>10550.133488676884</v>
      </c>
      <c r="P113">
        <f t="shared" si="21"/>
        <v>2.4632500000000008</v>
      </c>
      <c r="AD113" t="s">
        <v>153</v>
      </c>
      <c r="AE113" t="s">
        <v>151</v>
      </c>
      <c r="AF113">
        <v>32.616</v>
      </c>
      <c r="AG113">
        <v>17.673999999999999</v>
      </c>
      <c r="AH113">
        <v>9.1240000000000006</v>
      </c>
      <c r="AI113">
        <v>12.234999999999999</v>
      </c>
      <c r="AJ113">
        <v>30.783000000000001</v>
      </c>
    </row>
    <row r="114" spans="1:36" x14ac:dyDescent="0.25">
      <c r="A114">
        <v>-250</v>
      </c>
      <c r="B114">
        <v>333.71</v>
      </c>
      <c r="C114">
        <v>0.83799999999999997</v>
      </c>
      <c r="D114">
        <v>0.77700000000000002</v>
      </c>
      <c r="E114">
        <v>0.84199999999999997</v>
      </c>
      <c r="F114">
        <v>0.79600000000000004</v>
      </c>
      <c r="G114">
        <v>0.93600000000000005</v>
      </c>
      <c r="I114">
        <f t="shared" si="14"/>
        <v>2.9000000000000341</v>
      </c>
      <c r="J114">
        <f t="shared" si="15"/>
        <v>5.0000000000000044E-3</v>
      </c>
      <c r="K114">
        <f t="shared" si="16"/>
        <v>2.5233692209782803</v>
      </c>
      <c r="L114">
        <f t="shared" si="17"/>
        <v>-7.6755981369723517E-2</v>
      </c>
      <c r="M114">
        <f t="shared" si="18"/>
        <v>0.68751953343429506</v>
      </c>
      <c r="N114">
        <f t="shared" si="19"/>
        <v>5.5132455613067649E-2</v>
      </c>
      <c r="O114">
        <f t="shared" si="20"/>
        <v>10485.122662713442</v>
      </c>
      <c r="P114">
        <f t="shared" si="21"/>
        <v>2.4302000000000317</v>
      </c>
      <c r="AD114" t="s">
        <v>154</v>
      </c>
      <c r="AE114" t="s">
        <v>151</v>
      </c>
      <c r="AF114">
        <v>1383.8</v>
      </c>
      <c r="AG114">
        <v>1369.2</v>
      </c>
      <c r="AH114">
        <v>1312.4</v>
      </c>
      <c r="AI114">
        <v>1351.2</v>
      </c>
      <c r="AJ114">
        <v>1383.8</v>
      </c>
    </row>
    <row r="115" spans="1:36" x14ac:dyDescent="0.25">
      <c r="A115">
        <v>-249</v>
      </c>
      <c r="B115">
        <v>336.61</v>
      </c>
      <c r="C115">
        <v>0.84299999999999997</v>
      </c>
      <c r="D115">
        <v>0.78700000000000003</v>
      </c>
      <c r="E115">
        <v>0.84699999999999998</v>
      </c>
      <c r="F115">
        <v>0.79900000000000004</v>
      </c>
      <c r="G115">
        <v>0.93899999999999995</v>
      </c>
      <c r="I115">
        <f t="shared" si="14"/>
        <v>2.8799999999999955</v>
      </c>
      <c r="J115">
        <f t="shared" si="15"/>
        <v>1.3000000000000012E-2</v>
      </c>
      <c r="K115">
        <f t="shared" si="16"/>
        <v>2.5271270138391762</v>
      </c>
      <c r="L115">
        <f t="shared" si="17"/>
        <v>-7.4172425375257686E-2</v>
      </c>
      <c r="M115">
        <f t="shared" si="18"/>
        <v>1.7962809762599072</v>
      </c>
      <c r="N115">
        <f t="shared" si="19"/>
        <v>5.5794406311573015E-2</v>
      </c>
      <c r="O115">
        <f t="shared" si="20"/>
        <v>10416.918054058598</v>
      </c>
      <c r="P115">
        <f t="shared" si="21"/>
        <v>2.427839999999986</v>
      </c>
      <c r="AD115" t="s">
        <v>155</v>
      </c>
      <c r="AE115" t="s">
        <v>151</v>
      </c>
      <c r="AF115">
        <v>1180.2</v>
      </c>
      <c r="AG115">
        <v>1269.5999999999999</v>
      </c>
      <c r="AH115">
        <v>1254.8</v>
      </c>
      <c r="AI115">
        <v>1267.8</v>
      </c>
      <c r="AJ115">
        <v>1180.2</v>
      </c>
    </row>
    <row r="116" spans="1:36" x14ac:dyDescent="0.25">
      <c r="A116">
        <v>-248</v>
      </c>
      <c r="B116">
        <v>339.49</v>
      </c>
      <c r="C116">
        <v>0.85599999999999998</v>
      </c>
      <c r="D116">
        <v>0.79300000000000004</v>
      </c>
      <c r="E116">
        <v>0.85399999999999998</v>
      </c>
      <c r="F116">
        <v>0.80700000000000005</v>
      </c>
      <c r="G116">
        <v>0.96699999999999997</v>
      </c>
      <c r="I116">
        <f t="shared" si="14"/>
        <v>2.8299999999999841</v>
      </c>
      <c r="J116">
        <f t="shared" si="15"/>
        <v>1.100000000000001E-2</v>
      </c>
      <c r="K116">
        <f t="shared" si="16"/>
        <v>2.5308269862489765</v>
      </c>
      <c r="L116">
        <f t="shared" si="17"/>
        <v>-6.7526235322846781E-2</v>
      </c>
      <c r="M116">
        <f t="shared" si="18"/>
        <v>1.5381112377627035</v>
      </c>
      <c r="N116">
        <f t="shared" si="19"/>
        <v>5.6451756751452746E-2</v>
      </c>
      <c r="O116">
        <f t="shared" si="20"/>
        <v>10345.540442072306</v>
      </c>
      <c r="P116">
        <f t="shared" si="21"/>
        <v>2.4224799999999802</v>
      </c>
      <c r="AD116" t="s">
        <v>156</v>
      </c>
      <c r="AE116" t="s">
        <v>54</v>
      </c>
      <c r="AF116">
        <v>2.5150000000000001</v>
      </c>
      <c r="AG116">
        <v>1.337</v>
      </c>
      <c r="AH116">
        <v>0.70799999999999996</v>
      </c>
      <c r="AI116">
        <v>0.92700000000000005</v>
      </c>
      <c r="AJ116">
        <v>2.4470000000000001</v>
      </c>
    </row>
    <row r="117" spans="1:36" x14ac:dyDescent="0.25">
      <c r="A117">
        <v>-247</v>
      </c>
      <c r="B117">
        <v>342.32</v>
      </c>
      <c r="C117">
        <v>0.86699999999999999</v>
      </c>
      <c r="D117">
        <v>0.80500000000000005</v>
      </c>
      <c r="E117">
        <v>0.86</v>
      </c>
      <c r="F117">
        <v>0.81399999999999995</v>
      </c>
      <c r="G117">
        <v>0.98899999999999999</v>
      </c>
      <c r="I117">
        <f t="shared" si="14"/>
        <v>2.8000000000000114</v>
      </c>
      <c r="J117">
        <f t="shared" si="15"/>
        <v>1.100000000000001E-2</v>
      </c>
      <c r="K117">
        <f t="shared" si="16"/>
        <v>2.5344322734758764</v>
      </c>
      <c r="L117">
        <f t="shared" si="17"/>
        <v>-6.198090252378971E-2</v>
      </c>
      <c r="M117">
        <f t="shared" si="18"/>
        <v>1.5476664646229625</v>
      </c>
      <c r="N117">
        <f t="shared" si="19"/>
        <v>5.7104306841977585E-2</v>
      </c>
      <c r="O117">
        <f t="shared" si="20"/>
        <v>10271.011572531421</v>
      </c>
      <c r="P117">
        <f t="shared" si="21"/>
        <v>2.4276000000000213</v>
      </c>
      <c r="AD117" t="s">
        <v>157</v>
      </c>
      <c r="AE117" t="s">
        <v>54</v>
      </c>
      <c r="AF117">
        <v>90.991</v>
      </c>
      <c r="AG117">
        <v>96.031000000000006</v>
      </c>
      <c r="AH117">
        <v>97.402000000000001</v>
      </c>
      <c r="AI117">
        <v>96.045000000000002</v>
      </c>
      <c r="AJ117">
        <v>93.823999999999998</v>
      </c>
    </row>
    <row r="118" spans="1:36" x14ac:dyDescent="0.25">
      <c r="A118">
        <v>-246</v>
      </c>
      <c r="B118">
        <v>345.12</v>
      </c>
      <c r="C118">
        <v>0.878</v>
      </c>
      <c r="D118">
        <v>0.81</v>
      </c>
      <c r="E118">
        <v>0.86199999999999999</v>
      </c>
      <c r="F118">
        <v>0.82199999999999995</v>
      </c>
      <c r="G118">
        <v>1.0209999999999999</v>
      </c>
      <c r="I118">
        <f t="shared" si="14"/>
        <v>2.7699999999999818</v>
      </c>
      <c r="J118">
        <f t="shared" si="15"/>
        <v>1.6000000000000014E-2</v>
      </c>
      <c r="K118">
        <f t="shared" si="16"/>
        <v>2.5379701277584696</v>
      </c>
      <c r="L118">
        <f t="shared" si="17"/>
        <v>-5.6505484093897433E-2</v>
      </c>
      <c r="M118">
        <f t="shared" si="18"/>
        <v>2.2590481494850705</v>
      </c>
      <c r="N118">
        <f t="shared" si="19"/>
        <v>5.7751857959731076E-2</v>
      </c>
      <c r="O118">
        <f t="shared" si="20"/>
        <v>10193.354151001509</v>
      </c>
      <c r="P118">
        <f t="shared" si="21"/>
        <v>2.4320599999999879</v>
      </c>
      <c r="AD118" t="s">
        <v>158</v>
      </c>
      <c r="AE118" t="s">
        <v>57</v>
      </c>
      <c r="AF118">
        <v>13.502000000000001</v>
      </c>
      <c r="AG118">
        <v>14.16</v>
      </c>
      <c r="AH118">
        <v>12.78</v>
      </c>
      <c r="AI118">
        <v>13.36</v>
      </c>
      <c r="AJ118">
        <v>13.708</v>
      </c>
    </row>
    <row r="119" spans="1:36" x14ac:dyDescent="0.25">
      <c r="A119">
        <v>-245</v>
      </c>
      <c r="B119">
        <v>347.89</v>
      </c>
      <c r="C119">
        <v>0.89400000000000002</v>
      </c>
      <c r="D119">
        <v>0.81699999999999995</v>
      </c>
      <c r="E119">
        <v>0.86499999999999999</v>
      </c>
      <c r="F119">
        <v>0.82599999999999996</v>
      </c>
      <c r="G119">
        <v>1.0660000000000001</v>
      </c>
      <c r="I119">
        <f t="shared" si="14"/>
        <v>2.7200000000000273</v>
      </c>
      <c r="J119">
        <f t="shared" si="15"/>
        <v>1.8000000000000016E-2</v>
      </c>
      <c r="K119">
        <f t="shared" si="16"/>
        <v>2.5414419452545256</v>
      </c>
      <c r="L119">
        <f t="shared" si="17"/>
        <v>-4.8662481204082321E-2</v>
      </c>
      <c r="M119">
        <f t="shared" si="18"/>
        <v>2.5595549132233373</v>
      </c>
      <c r="N119">
        <f t="shared" si="19"/>
        <v>5.8394213008901852E-2</v>
      </c>
      <c r="O119">
        <f t="shared" si="20"/>
        <v>10112.591835916422</v>
      </c>
      <c r="P119">
        <f t="shared" si="21"/>
        <v>2.4316800000000205</v>
      </c>
      <c r="AD119" t="s">
        <v>159</v>
      </c>
      <c r="AE119" t="s">
        <v>57</v>
      </c>
      <c r="AF119">
        <v>13.605</v>
      </c>
      <c r="AG119">
        <v>14.244</v>
      </c>
      <c r="AH119">
        <v>12.867000000000001</v>
      </c>
      <c r="AI119">
        <v>13.406000000000001</v>
      </c>
      <c r="AJ119">
        <v>13.903</v>
      </c>
    </row>
    <row r="120" spans="1:36" x14ac:dyDescent="0.25">
      <c r="A120">
        <v>-244</v>
      </c>
      <c r="B120">
        <v>350.61</v>
      </c>
      <c r="C120">
        <v>0.91200000000000003</v>
      </c>
      <c r="D120">
        <v>0.82299999999999995</v>
      </c>
      <c r="E120">
        <v>0.876</v>
      </c>
      <c r="F120">
        <v>0.83199999999999996</v>
      </c>
      <c r="G120">
        <v>1.1180000000000001</v>
      </c>
      <c r="I120">
        <f t="shared" si="14"/>
        <v>2.6899999999999977</v>
      </c>
      <c r="J120">
        <f t="shared" si="15"/>
        <v>1.2000000000000011E-2</v>
      </c>
      <c r="K120">
        <f t="shared" si="16"/>
        <v>2.5448242987597278</v>
      </c>
      <c r="L120">
        <f t="shared" si="17"/>
        <v>-4.0005161671583807E-2</v>
      </c>
      <c r="M120">
        <f t="shared" si="18"/>
        <v>1.7103204726433745</v>
      </c>
      <c r="N120">
        <f t="shared" si="19"/>
        <v>5.9031176481104147E-2</v>
      </c>
      <c r="O120">
        <f t="shared" si="20"/>
        <v>10028.749231367781</v>
      </c>
      <c r="P120">
        <f t="shared" si="21"/>
        <v>2.4532799999999853</v>
      </c>
      <c r="AD120" t="s">
        <v>160</v>
      </c>
      <c r="AE120" t="s">
        <v>57</v>
      </c>
      <c r="AF120">
        <v>2.8439999999999999</v>
      </c>
      <c r="AG120">
        <v>3.1619999999999999</v>
      </c>
      <c r="AH120">
        <v>2.5499999999999998</v>
      </c>
      <c r="AI120">
        <v>2.66</v>
      </c>
      <c r="AJ120">
        <v>2.786</v>
      </c>
    </row>
    <row r="121" spans="1:36" x14ac:dyDescent="0.25">
      <c r="A121">
        <v>-243</v>
      </c>
      <c r="B121">
        <v>353.3</v>
      </c>
      <c r="C121">
        <v>0.92400000000000004</v>
      </c>
      <c r="D121">
        <v>0.82899999999999996</v>
      </c>
      <c r="E121">
        <v>0.88300000000000001</v>
      </c>
      <c r="F121">
        <v>0.83899999999999997</v>
      </c>
      <c r="G121">
        <v>1.1459999999999999</v>
      </c>
      <c r="I121">
        <f t="shared" si="14"/>
        <v>2.6499999999999773</v>
      </c>
      <c r="J121">
        <f t="shared" si="15"/>
        <v>8.0000000000000071E-3</v>
      </c>
      <c r="K121">
        <f t="shared" si="16"/>
        <v>2.5481436374348454</v>
      </c>
      <c r="L121">
        <f t="shared" si="17"/>
        <v>-3.4328028779893278E-2</v>
      </c>
      <c r="M121">
        <f t="shared" si="18"/>
        <v>1.1536289719971591</v>
      </c>
      <c r="N121">
        <f t="shared" si="19"/>
        <v>5.9662554514708643E-2</v>
      </c>
      <c r="O121">
        <f t="shared" si="20"/>
        <v>9941.8518796065528</v>
      </c>
      <c r="P121">
        <f t="shared" si="21"/>
        <v>2.4485999999999644</v>
      </c>
      <c r="AD121" t="s">
        <v>161</v>
      </c>
      <c r="AE121" t="s">
        <v>57</v>
      </c>
      <c r="AF121">
        <v>25.244</v>
      </c>
      <c r="AG121">
        <v>25.244</v>
      </c>
      <c r="AH121">
        <v>20.943999999999999</v>
      </c>
      <c r="AI121">
        <v>21.611999999999998</v>
      </c>
      <c r="AJ121">
        <v>24.783999999999999</v>
      </c>
    </row>
    <row r="122" spans="1:36" x14ac:dyDescent="0.25">
      <c r="A122">
        <v>-242</v>
      </c>
      <c r="B122">
        <v>355.95</v>
      </c>
      <c r="C122">
        <v>0.93200000000000005</v>
      </c>
      <c r="D122">
        <v>0.83099999999999996</v>
      </c>
      <c r="E122">
        <v>0.88800000000000001</v>
      </c>
      <c r="F122">
        <v>0.84</v>
      </c>
      <c r="G122">
        <v>1.169</v>
      </c>
      <c r="I122">
        <f t="shared" si="14"/>
        <v>2.6100000000000136</v>
      </c>
      <c r="J122">
        <f t="shared" si="15"/>
        <v>1.2999999999999901E-2</v>
      </c>
      <c r="K122">
        <f t="shared" si="16"/>
        <v>2.5513889972730204</v>
      </c>
      <c r="L122">
        <f t="shared" si="17"/>
        <v>-3.0584087646018613E-2</v>
      </c>
      <c r="M122">
        <f t="shared" si="18"/>
        <v>1.8960592146798834</v>
      </c>
      <c r="N122">
        <f t="shared" si="19"/>
        <v>6.0288154953666399E-2</v>
      </c>
      <c r="O122">
        <f t="shared" si="20"/>
        <v>9851.9262532589728</v>
      </c>
      <c r="P122">
        <f t="shared" si="21"/>
        <v>2.4325200000000238</v>
      </c>
      <c r="AD122" t="s">
        <v>162</v>
      </c>
      <c r="AE122" t="s">
        <v>57</v>
      </c>
      <c r="AF122">
        <v>6.7119999999999997</v>
      </c>
      <c r="AG122">
        <v>7.16</v>
      </c>
      <c r="AH122">
        <v>7.3479999999999999</v>
      </c>
      <c r="AI122">
        <v>7.3920000000000003</v>
      </c>
      <c r="AJ122">
        <v>6.7119999999999997</v>
      </c>
    </row>
    <row r="123" spans="1:36" x14ac:dyDescent="0.25">
      <c r="A123">
        <v>-241</v>
      </c>
      <c r="B123">
        <v>358.56</v>
      </c>
      <c r="C123">
        <v>0.94499999999999995</v>
      </c>
      <c r="D123">
        <v>0.84299999999999997</v>
      </c>
      <c r="E123">
        <v>0.89600000000000002</v>
      </c>
      <c r="F123">
        <v>0.84799999999999998</v>
      </c>
      <c r="G123">
        <v>1.194</v>
      </c>
      <c r="I123">
        <f t="shared" si="14"/>
        <v>2.5699999999999932</v>
      </c>
      <c r="J123">
        <f t="shared" si="15"/>
        <v>6.0000000000000053E-3</v>
      </c>
      <c r="K123">
        <f t="shared" si="16"/>
        <v>2.5545618391909861</v>
      </c>
      <c r="L123">
        <f t="shared" si="17"/>
        <v>-2.4568191490737076E-2</v>
      </c>
      <c r="M123">
        <f t="shared" si="18"/>
        <v>0.88618596177755371</v>
      </c>
      <c r="N123">
        <f t="shared" si="19"/>
        <v>6.0907787405807434E-2</v>
      </c>
      <c r="O123">
        <f t="shared" si="20"/>
        <v>9758.999747259284</v>
      </c>
      <c r="P123">
        <f t="shared" si="21"/>
        <v>2.4286500000000029</v>
      </c>
      <c r="AD123" t="s">
        <v>163</v>
      </c>
      <c r="AE123" t="s">
        <v>54</v>
      </c>
      <c r="AF123">
        <v>20.901</v>
      </c>
      <c r="AG123">
        <v>22.201000000000001</v>
      </c>
      <c r="AH123">
        <v>19.821000000000002</v>
      </c>
      <c r="AI123">
        <v>19.838999999999999</v>
      </c>
      <c r="AJ123">
        <v>20.04</v>
      </c>
    </row>
    <row r="124" spans="1:36" x14ac:dyDescent="0.25">
      <c r="A124">
        <v>-240</v>
      </c>
      <c r="B124">
        <v>361.13</v>
      </c>
      <c r="C124">
        <v>0.95099999999999996</v>
      </c>
      <c r="D124">
        <v>0.84699999999999998</v>
      </c>
      <c r="E124">
        <v>0.90500000000000003</v>
      </c>
      <c r="F124">
        <v>0.85299999999999998</v>
      </c>
      <c r="G124">
        <v>1.198</v>
      </c>
      <c r="I124">
        <f t="shared" si="14"/>
        <v>2.5300000000000296</v>
      </c>
      <c r="J124">
        <f t="shared" si="15"/>
        <v>3.0000000000000027E-3</v>
      </c>
      <c r="K124">
        <f t="shared" si="16"/>
        <v>2.5576635678875652</v>
      </c>
      <c r="L124">
        <f t="shared" si="17"/>
        <v>-2.181948306258609E-2</v>
      </c>
      <c r="M124">
        <f t="shared" si="18"/>
        <v>0.45114540808230824</v>
      </c>
      <c r="N124">
        <f t="shared" si="19"/>
        <v>6.152126330059756E-2</v>
      </c>
      <c r="O124">
        <f t="shared" si="20"/>
        <v>9663.1006705016371</v>
      </c>
      <c r="P124">
        <f t="shared" si="21"/>
        <v>2.4060300000000225</v>
      </c>
      <c r="AD124" t="s">
        <v>164</v>
      </c>
      <c r="AE124" t="s">
        <v>54</v>
      </c>
      <c r="AF124">
        <v>49.334000000000003</v>
      </c>
      <c r="AG124">
        <v>50.267000000000003</v>
      </c>
      <c r="AH124">
        <v>57.106000000000002</v>
      </c>
      <c r="AI124">
        <v>55.137999999999998</v>
      </c>
      <c r="AJ124">
        <v>48.276000000000003</v>
      </c>
    </row>
    <row r="125" spans="1:36" x14ac:dyDescent="0.25">
      <c r="A125">
        <v>-239</v>
      </c>
      <c r="B125">
        <v>363.66</v>
      </c>
      <c r="C125">
        <v>0.95399999999999996</v>
      </c>
      <c r="D125">
        <v>0.85299999999999998</v>
      </c>
      <c r="E125">
        <v>0.90900000000000003</v>
      </c>
      <c r="F125">
        <v>0.86499999999999999</v>
      </c>
      <c r="G125">
        <v>1.19</v>
      </c>
      <c r="I125">
        <f t="shared" si="14"/>
        <v>2.5</v>
      </c>
      <c r="J125">
        <f t="shared" si="15"/>
        <v>0</v>
      </c>
      <c r="K125">
        <f t="shared" si="16"/>
        <v>2.5606955343936537</v>
      </c>
      <c r="L125">
        <f t="shared" si="17"/>
        <v>-2.0451625295904902E-2</v>
      </c>
      <c r="M125">
        <f t="shared" si="18"/>
        <v>0</v>
      </c>
      <c r="N125">
        <f t="shared" si="19"/>
        <v>6.212839594633536E-2</v>
      </c>
      <c r="O125">
        <f t="shared" si="20"/>
        <v>9564.2582372138168</v>
      </c>
      <c r="P125">
        <f t="shared" si="21"/>
        <v>2.3849999999999856</v>
      </c>
      <c r="AD125" t="s">
        <v>165</v>
      </c>
      <c r="AE125" t="s">
        <v>57</v>
      </c>
      <c r="AF125">
        <v>12.75</v>
      </c>
      <c r="AG125">
        <v>13</v>
      </c>
      <c r="AH125">
        <v>12</v>
      </c>
      <c r="AI125">
        <v>13</v>
      </c>
      <c r="AJ125">
        <v>13</v>
      </c>
    </row>
    <row r="126" spans="1:36" x14ac:dyDescent="0.25">
      <c r="A126">
        <v>-238</v>
      </c>
      <c r="B126">
        <v>366.16</v>
      </c>
      <c r="C126">
        <v>0.95399999999999996</v>
      </c>
      <c r="D126">
        <v>0.85899999999999999</v>
      </c>
      <c r="E126">
        <v>0.90600000000000003</v>
      </c>
      <c r="F126">
        <v>0.86699999999999999</v>
      </c>
      <c r="G126">
        <v>1.1850000000000001</v>
      </c>
      <c r="I126">
        <f t="shared" si="14"/>
        <v>2.4499999999999886</v>
      </c>
      <c r="J126">
        <f t="shared" si="15"/>
        <v>6.0000000000000053E-3</v>
      </c>
      <c r="K126">
        <f t="shared" si="16"/>
        <v>2.5636708994192432</v>
      </c>
      <c r="L126">
        <f t="shared" si="17"/>
        <v>-2.0451625295904902E-2</v>
      </c>
      <c r="M126">
        <f t="shared" si="18"/>
        <v>0.94014417986263921</v>
      </c>
      <c r="N126">
        <f t="shared" si="19"/>
        <v>6.2729000586773193E-2</v>
      </c>
      <c r="O126">
        <f t="shared" si="20"/>
        <v>9462.5025580552956</v>
      </c>
      <c r="P126">
        <f t="shared" si="21"/>
        <v>2.3373000000000208</v>
      </c>
      <c r="AD126" t="s">
        <v>166</v>
      </c>
      <c r="AE126" t="s">
        <v>57</v>
      </c>
      <c r="AF126">
        <v>14.111000000000001</v>
      </c>
      <c r="AG126">
        <v>14.787000000000001</v>
      </c>
      <c r="AH126">
        <v>13.010999999999999</v>
      </c>
      <c r="AI126">
        <v>14.33</v>
      </c>
      <c r="AJ126">
        <v>14.316000000000001</v>
      </c>
    </row>
    <row r="127" spans="1:36" x14ac:dyDescent="0.25">
      <c r="A127">
        <v>-237</v>
      </c>
      <c r="B127">
        <v>368.61</v>
      </c>
      <c r="C127">
        <v>0.96</v>
      </c>
      <c r="D127">
        <v>0.86499999999999999</v>
      </c>
      <c r="E127">
        <v>0.91400000000000003</v>
      </c>
      <c r="F127">
        <v>0.876</v>
      </c>
      <c r="G127">
        <v>1.1850000000000001</v>
      </c>
      <c r="I127">
        <f t="shared" si="14"/>
        <v>2.4099999999999682</v>
      </c>
      <c r="J127">
        <f t="shared" si="15"/>
        <v>1.0000000000000009E-3</v>
      </c>
      <c r="K127">
        <f t="shared" si="16"/>
        <v>2.5665671129934964</v>
      </c>
      <c r="L127">
        <f t="shared" si="17"/>
        <v>-1.7728766960431602E-2</v>
      </c>
      <c r="M127">
        <f t="shared" si="18"/>
        <v>0.15976020641735544</v>
      </c>
      <c r="N127">
        <f t="shared" si="19"/>
        <v>6.3322894457144438E-2</v>
      </c>
      <c r="O127">
        <f t="shared" si="20"/>
        <v>9357.8646309424566</v>
      </c>
      <c r="P127">
        <f t="shared" si="21"/>
        <v>2.3135999999999575</v>
      </c>
      <c r="AD127" t="s">
        <v>167</v>
      </c>
      <c r="AE127" t="s">
        <v>57</v>
      </c>
      <c r="AF127">
        <v>3.4689999999999999</v>
      </c>
      <c r="AG127">
        <v>3.9910000000000001</v>
      </c>
      <c r="AH127">
        <v>2.8540000000000001</v>
      </c>
      <c r="AI127">
        <v>3.2309999999999999</v>
      </c>
      <c r="AJ127">
        <v>3.4609999999999999</v>
      </c>
    </row>
    <row r="128" spans="1:36" x14ac:dyDescent="0.25">
      <c r="A128">
        <v>-236</v>
      </c>
      <c r="B128">
        <v>371.02</v>
      </c>
      <c r="C128">
        <v>0.96099999999999997</v>
      </c>
      <c r="D128">
        <v>0.86699999999999999</v>
      </c>
      <c r="E128">
        <v>0.92300000000000004</v>
      </c>
      <c r="F128">
        <v>0.88200000000000001</v>
      </c>
      <c r="G128">
        <v>1.171</v>
      </c>
      <c r="I128">
        <f t="shared" si="14"/>
        <v>2.3700000000000045</v>
      </c>
      <c r="J128">
        <f t="shared" si="15"/>
        <v>5.0000000000000044E-3</v>
      </c>
      <c r="K128">
        <f t="shared" si="16"/>
        <v>2.5693973210854648</v>
      </c>
      <c r="L128">
        <f t="shared" si="17"/>
        <v>-1.7276612331454656E-2</v>
      </c>
      <c r="M128">
        <f t="shared" si="18"/>
        <v>0.81498881695488734</v>
      </c>
      <c r="N128">
        <f t="shared" si="19"/>
        <v>6.390989683958101E-2</v>
      </c>
      <c r="O128">
        <f t="shared" si="20"/>
        <v>9250.3763316037075</v>
      </c>
      <c r="P128">
        <f t="shared" si="21"/>
        <v>2.277570000000019</v>
      </c>
      <c r="AD128" t="s">
        <v>168</v>
      </c>
      <c r="AE128" t="s">
        <v>57</v>
      </c>
      <c r="AF128">
        <v>29.6</v>
      </c>
      <c r="AG128">
        <v>27</v>
      </c>
      <c r="AH128">
        <v>21.6</v>
      </c>
      <c r="AI128">
        <v>24.2</v>
      </c>
      <c r="AJ128">
        <v>29.6</v>
      </c>
    </row>
    <row r="129" spans="1:36" x14ac:dyDescent="0.25">
      <c r="A129">
        <v>-235</v>
      </c>
      <c r="B129">
        <v>373.39</v>
      </c>
      <c r="C129">
        <v>0.96599999999999997</v>
      </c>
      <c r="D129">
        <v>0.873</v>
      </c>
      <c r="E129">
        <v>0.93</v>
      </c>
      <c r="F129">
        <v>0.89</v>
      </c>
      <c r="G129">
        <v>1.173</v>
      </c>
      <c r="I129">
        <f t="shared" si="14"/>
        <v>2.3300000000000409</v>
      </c>
      <c r="J129">
        <f t="shared" si="15"/>
        <v>1.0000000000000009E-2</v>
      </c>
      <c r="K129">
        <f t="shared" si="16"/>
        <v>2.5721626826463373</v>
      </c>
      <c r="L129">
        <f t="shared" si="17"/>
        <v>-1.5022873584506671E-2</v>
      </c>
      <c r="M129">
        <f t="shared" si="18"/>
        <v>1.6555522279182644</v>
      </c>
      <c r="N129">
        <f t="shared" si="19"/>
        <v>6.4489829117904338E-2</v>
      </c>
      <c r="O129">
        <f t="shared" si="20"/>
        <v>9140.0704038673775</v>
      </c>
      <c r="P129">
        <f t="shared" si="21"/>
        <v>2.2507800000000389</v>
      </c>
      <c r="AD129" t="s">
        <v>169</v>
      </c>
      <c r="AE129" t="s">
        <v>57</v>
      </c>
      <c r="AF129">
        <v>5</v>
      </c>
      <c r="AG129">
        <v>5</v>
      </c>
      <c r="AH129">
        <v>6.3970000000000002</v>
      </c>
      <c r="AI129">
        <v>7.3970000000000002</v>
      </c>
      <c r="AJ129">
        <v>5.8</v>
      </c>
    </row>
    <row r="130" spans="1:36" x14ac:dyDescent="0.25">
      <c r="A130">
        <v>-234</v>
      </c>
      <c r="B130">
        <v>375.72</v>
      </c>
      <c r="C130">
        <v>0.97599999999999998</v>
      </c>
      <c r="D130">
        <v>0.88400000000000001</v>
      </c>
      <c r="E130">
        <v>0.93600000000000005</v>
      </c>
      <c r="F130">
        <v>0.89500000000000002</v>
      </c>
      <c r="G130">
        <v>1.1879999999999999</v>
      </c>
      <c r="I130">
        <f t="shared" si="14"/>
        <v>2.2899999999999636</v>
      </c>
      <c r="J130">
        <f t="shared" si="15"/>
        <v>1.2000000000000011E-2</v>
      </c>
      <c r="K130">
        <f t="shared" si="16"/>
        <v>2.5748643136645399</v>
      </c>
      <c r="L130">
        <f t="shared" si="17"/>
        <v>-1.0550182333308195E-2</v>
      </c>
      <c r="M130">
        <f t="shared" si="18"/>
        <v>2.0110559335564844</v>
      </c>
      <c r="N130">
        <f t="shared" si="19"/>
        <v>6.5062514831773388E-2</v>
      </c>
      <c r="O130">
        <f t="shared" si="20"/>
        <v>9026.980449685394</v>
      </c>
      <c r="P130">
        <f t="shared" si="21"/>
        <v>2.2350399999999326</v>
      </c>
      <c r="AD130" t="s">
        <v>170</v>
      </c>
      <c r="AE130" t="s">
        <v>54</v>
      </c>
      <c r="AF130">
        <v>24.582999999999998</v>
      </c>
      <c r="AG130">
        <v>26.991</v>
      </c>
      <c r="AH130">
        <v>21.936</v>
      </c>
      <c r="AI130">
        <v>22.545999999999999</v>
      </c>
      <c r="AJ130">
        <v>24.172999999999998</v>
      </c>
    </row>
    <row r="131" spans="1:36" x14ac:dyDescent="0.25">
      <c r="A131">
        <v>-233</v>
      </c>
      <c r="B131">
        <v>378.01</v>
      </c>
      <c r="C131">
        <v>0.98799999999999999</v>
      </c>
      <c r="D131">
        <v>0.88600000000000001</v>
      </c>
      <c r="E131">
        <v>0.94499999999999995</v>
      </c>
      <c r="F131">
        <v>0.90200000000000002</v>
      </c>
      <c r="G131">
        <v>1.22</v>
      </c>
      <c r="I131">
        <f t="shared" si="14"/>
        <v>2.25</v>
      </c>
      <c r="J131">
        <f t="shared" si="15"/>
        <v>1.100000000000001E-2</v>
      </c>
      <c r="K131">
        <f t="shared" si="16"/>
        <v>2.5775032889572613</v>
      </c>
      <c r="L131">
        <f t="shared" si="17"/>
        <v>-5.2430554123718831E-3</v>
      </c>
      <c r="M131">
        <f t="shared" si="18"/>
        <v>1.8656893653387088</v>
      </c>
      <c r="N131">
        <f t="shared" si="19"/>
        <v>6.5627779730174265E-2</v>
      </c>
      <c r="O131">
        <f t="shared" si="20"/>
        <v>8911.1409188957023</v>
      </c>
      <c r="P131">
        <f t="shared" si="21"/>
        <v>2.222999999999995</v>
      </c>
      <c r="AD131" t="s">
        <v>171</v>
      </c>
      <c r="AE131" t="s">
        <v>54</v>
      </c>
      <c r="AF131">
        <v>35.433</v>
      </c>
      <c r="AG131">
        <v>33.811999999999998</v>
      </c>
      <c r="AH131">
        <v>49.167999999999999</v>
      </c>
      <c r="AI131">
        <v>51.62</v>
      </c>
      <c r="AJ131">
        <v>40.514000000000003</v>
      </c>
    </row>
    <row r="132" spans="1:36" x14ac:dyDescent="0.25">
      <c r="A132">
        <v>-232</v>
      </c>
      <c r="B132">
        <v>380.26</v>
      </c>
      <c r="C132">
        <v>0.999</v>
      </c>
      <c r="D132">
        <v>0.89300000000000002</v>
      </c>
      <c r="E132">
        <v>0.95399999999999996</v>
      </c>
      <c r="F132">
        <v>0.90800000000000003</v>
      </c>
      <c r="G132">
        <v>1.2410000000000001</v>
      </c>
      <c r="I132">
        <f t="shared" si="14"/>
        <v>2.2100000000000364</v>
      </c>
      <c r="J132">
        <f t="shared" si="15"/>
        <v>9.9999999999998979E-3</v>
      </c>
      <c r="K132">
        <f t="shared" si="16"/>
        <v>2.5800806438630075</v>
      </c>
      <c r="L132">
        <f t="shared" si="17"/>
        <v>-4.3451177401769168E-4</v>
      </c>
      <c r="M132">
        <f t="shared" si="18"/>
        <v>1.7187678497046566</v>
      </c>
      <c r="N132">
        <f t="shared" si="19"/>
        <v>6.6185451824234631E-2</v>
      </c>
      <c r="O132">
        <f t="shared" si="20"/>
        <v>8792.5870987266608</v>
      </c>
      <c r="P132">
        <f t="shared" si="21"/>
        <v>2.2077900000000592</v>
      </c>
      <c r="AD132" t="s">
        <v>172</v>
      </c>
      <c r="AE132" t="s">
        <v>57</v>
      </c>
      <c r="AF132">
        <v>44.6</v>
      </c>
      <c r="AG132">
        <v>45.6</v>
      </c>
      <c r="AH132">
        <v>43.6</v>
      </c>
      <c r="AI132">
        <v>42.6</v>
      </c>
      <c r="AJ132">
        <v>46.6</v>
      </c>
    </row>
    <row r="133" spans="1:36" x14ac:dyDescent="0.25">
      <c r="A133">
        <v>-231</v>
      </c>
      <c r="B133">
        <v>382.47</v>
      </c>
      <c r="C133">
        <v>1.0089999999999999</v>
      </c>
      <c r="D133">
        <v>0.89800000000000002</v>
      </c>
      <c r="E133">
        <v>0.95599999999999996</v>
      </c>
      <c r="F133">
        <v>0.91500000000000004</v>
      </c>
      <c r="G133">
        <v>1.266</v>
      </c>
      <c r="I133">
        <f t="shared" ref="I133:I196" si="28">B134-B133</f>
        <v>2.1599999999999682</v>
      </c>
      <c r="J133">
        <f t="shared" ref="J133:J196" si="29">C134-C133</f>
        <v>1.1000000000000121E-2</v>
      </c>
      <c r="K133">
        <f t="shared" ref="K133:K196" si="30">LOG(B133)</f>
        <v>2.5825973758414835</v>
      </c>
      <c r="L133">
        <f t="shared" ref="L133:L196" si="31">LOG(C133)</f>
        <v>3.8911662369104775E-3</v>
      </c>
      <c r="M133">
        <f t="shared" ref="M133:M196" si="32">(L134-L133)/(K134-K133)</f>
        <v>1.9253601412482735</v>
      </c>
      <c r="N133">
        <f t="shared" ref="N133:N196" si="33">$L$2*((1-COS(RADIANS(A133))+($L$2/$O$2)*(1-SQRT(1-(($L$2/$O$2)^2)*SIN(RADIANS(A133))))))</f>
        <v>6.6735361439347926E-2</v>
      </c>
      <c r="O133">
        <f t="shared" ref="O133:O196" si="34">$L$2*($J$1^2)*((SIN(RADIANS(A133))))+($H$1/2)*(SIN(2*RADIANS(A133)))</f>
        <v>8671.3551030464987</v>
      </c>
      <c r="P133">
        <f t="shared" si="21"/>
        <v>2.179439999999965</v>
      </c>
      <c r="AD133" t="s">
        <v>173</v>
      </c>
      <c r="AE133" t="s">
        <v>57</v>
      </c>
      <c r="AF133">
        <v>43.466999999999999</v>
      </c>
      <c r="AG133">
        <v>44.307000000000002</v>
      </c>
      <c r="AH133">
        <v>42.39</v>
      </c>
      <c r="AI133">
        <v>41.853000000000002</v>
      </c>
      <c r="AJ133">
        <v>45.32</v>
      </c>
    </row>
    <row r="134" spans="1:36" x14ac:dyDescent="0.25">
      <c r="A134">
        <v>-230</v>
      </c>
      <c r="B134">
        <v>384.63</v>
      </c>
      <c r="C134">
        <v>1.02</v>
      </c>
      <c r="D134">
        <v>0.90800000000000003</v>
      </c>
      <c r="E134">
        <v>0.96399999999999997</v>
      </c>
      <c r="F134">
        <v>0.92</v>
      </c>
      <c r="G134">
        <v>1.288</v>
      </c>
      <c r="I134">
        <f t="shared" si="28"/>
        <v>2.1299999999999955</v>
      </c>
      <c r="J134">
        <f t="shared" si="29"/>
        <v>8.0000000000000071E-3</v>
      </c>
      <c r="K134">
        <f t="shared" si="30"/>
        <v>2.5850431549059416</v>
      </c>
      <c r="L134">
        <f t="shared" si="31"/>
        <v>8.6001717619175692E-3</v>
      </c>
      <c r="M134">
        <f t="shared" si="32"/>
        <v>1.4146712936977637</v>
      </c>
      <c r="N134">
        <f t="shared" si="33"/>
        <v>6.7277341266591489E-2</v>
      </c>
      <c r="O134">
        <f t="shared" si="34"/>
        <v>8547.4818613612224</v>
      </c>
      <c r="P134">
        <f t="shared" ref="P134:P197" si="35">(C134*100000)*((B135/100000)-(B134/100000))</f>
        <v>2.1726000000000143</v>
      </c>
      <c r="AD134" t="s">
        <v>174</v>
      </c>
      <c r="AE134" t="s">
        <v>57</v>
      </c>
      <c r="AF134">
        <v>5.0010000000000003</v>
      </c>
      <c r="AG134">
        <v>5.2249999999999996</v>
      </c>
      <c r="AH134">
        <v>4.59</v>
      </c>
      <c r="AI134">
        <v>4.0720000000000001</v>
      </c>
      <c r="AJ134">
        <v>5.2370000000000001</v>
      </c>
    </row>
    <row r="135" spans="1:36" x14ac:dyDescent="0.25">
      <c r="A135">
        <v>-229</v>
      </c>
      <c r="B135">
        <v>386.76</v>
      </c>
      <c r="C135">
        <v>1.028</v>
      </c>
      <c r="D135">
        <v>0.91600000000000004</v>
      </c>
      <c r="E135">
        <v>0.96399999999999997</v>
      </c>
      <c r="F135">
        <v>0.92600000000000005</v>
      </c>
      <c r="G135">
        <v>1.306</v>
      </c>
      <c r="I135">
        <f t="shared" si="28"/>
        <v>2.0799999999999841</v>
      </c>
      <c r="J135">
        <f t="shared" si="29"/>
        <v>-1.0000000000001119E-3</v>
      </c>
      <c r="K135">
        <f t="shared" si="30"/>
        <v>2.5874415515599591</v>
      </c>
      <c r="L135">
        <f t="shared" si="31"/>
        <v>1.1993114659256938E-2</v>
      </c>
      <c r="M135">
        <f t="shared" si="32"/>
        <v>-0.18145194690215907</v>
      </c>
      <c r="N135">
        <f t="shared" si="33"/>
        <v>6.7811226413423742E-2</v>
      </c>
      <c r="O135">
        <f t="shared" si="34"/>
        <v>8421.0051075641877</v>
      </c>
      <c r="P135">
        <f t="shared" si="35"/>
        <v>2.1382399999999628</v>
      </c>
      <c r="AD135" t="s">
        <v>175</v>
      </c>
      <c r="AE135" t="s">
        <v>57</v>
      </c>
      <c r="AF135">
        <v>71.599999999999994</v>
      </c>
      <c r="AG135">
        <v>62.6</v>
      </c>
      <c r="AH135">
        <v>54.6</v>
      </c>
      <c r="AI135">
        <v>52.6</v>
      </c>
      <c r="AJ135">
        <v>71.599999999999994</v>
      </c>
    </row>
    <row r="136" spans="1:36" x14ac:dyDescent="0.25">
      <c r="A136">
        <v>-228</v>
      </c>
      <c r="B136">
        <v>388.84</v>
      </c>
      <c r="C136">
        <v>1.0269999999999999</v>
      </c>
      <c r="D136">
        <v>0.92100000000000004</v>
      </c>
      <c r="E136">
        <v>0.96799999999999997</v>
      </c>
      <c r="F136">
        <v>0.93500000000000005</v>
      </c>
      <c r="G136">
        <v>1.2849999999999999</v>
      </c>
      <c r="I136">
        <f t="shared" si="28"/>
        <v>2.0400000000000205</v>
      </c>
      <c r="J136">
        <f t="shared" si="29"/>
        <v>-9.9999999999988987E-4</v>
      </c>
      <c r="K136">
        <f t="shared" si="30"/>
        <v>2.5897709344582682</v>
      </c>
      <c r="L136">
        <f t="shared" si="31"/>
        <v>1.1570443597278161E-2</v>
      </c>
      <c r="M136">
        <f t="shared" si="32"/>
        <v>-0.18617381607055281</v>
      </c>
      <c r="N136">
        <f t="shared" si="33"/>
        <v>6.8336854453644971E-2</v>
      </c>
      <c r="O136">
        <f t="shared" si="34"/>
        <v>8291.9633684409182</v>
      </c>
      <c r="P136">
        <f t="shared" si="35"/>
        <v>2.0950799999999838</v>
      </c>
      <c r="AD136" t="s">
        <v>176</v>
      </c>
      <c r="AE136" t="s">
        <v>57</v>
      </c>
      <c r="AF136">
        <v>31.6</v>
      </c>
      <c r="AG136">
        <v>31.6</v>
      </c>
      <c r="AH136">
        <v>31.6</v>
      </c>
      <c r="AI136">
        <v>31.6</v>
      </c>
      <c r="AJ136">
        <v>33.6</v>
      </c>
    </row>
    <row r="137" spans="1:36" x14ac:dyDescent="0.25">
      <c r="A137">
        <v>-227</v>
      </c>
      <c r="B137">
        <v>390.88</v>
      </c>
      <c r="C137">
        <v>1.026</v>
      </c>
      <c r="D137">
        <v>0.92400000000000004</v>
      </c>
      <c r="E137">
        <v>0.97699999999999998</v>
      </c>
      <c r="F137">
        <v>0.93300000000000005</v>
      </c>
      <c r="G137">
        <v>1.2709999999999999</v>
      </c>
      <c r="I137">
        <f t="shared" si="28"/>
        <v>1.9900000000000091</v>
      </c>
      <c r="J137">
        <f t="shared" si="29"/>
        <v>4.0000000000000036E-3</v>
      </c>
      <c r="K137">
        <f t="shared" si="30"/>
        <v>2.5920434496293616</v>
      </c>
      <c r="L137">
        <f t="shared" si="31"/>
        <v>1.1147360775797479E-2</v>
      </c>
      <c r="M137">
        <f t="shared" si="32"/>
        <v>0.76623321333657479</v>
      </c>
      <c r="N137">
        <f t="shared" si="33"/>
        <v>6.8854065476607065E-2</v>
      </c>
      <c r="O137">
        <f t="shared" si="34"/>
        <v>8160.3959519325617</v>
      </c>
      <c r="P137">
        <f t="shared" si="35"/>
        <v>2.0417400000000665</v>
      </c>
      <c r="AD137" t="s">
        <v>177</v>
      </c>
      <c r="AE137" t="s">
        <v>54</v>
      </c>
      <c r="AF137">
        <v>11.506</v>
      </c>
      <c r="AG137">
        <v>11.794</v>
      </c>
      <c r="AH137">
        <v>10.827999999999999</v>
      </c>
      <c r="AI137">
        <v>9.7279999999999998</v>
      </c>
      <c r="AJ137">
        <v>11.555999999999999</v>
      </c>
    </row>
    <row r="138" spans="1:36" x14ac:dyDescent="0.25">
      <c r="A138">
        <v>-226</v>
      </c>
      <c r="B138">
        <v>392.87</v>
      </c>
      <c r="C138">
        <v>1.03</v>
      </c>
      <c r="D138">
        <v>0.92500000000000004</v>
      </c>
      <c r="E138">
        <v>0.98699999999999999</v>
      </c>
      <c r="F138">
        <v>0.93899999999999995</v>
      </c>
      <c r="G138">
        <v>1.2709999999999999</v>
      </c>
      <c r="I138">
        <f t="shared" si="28"/>
        <v>1.9599999999999795</v>
      </c>
      <c r="J138">
        <f t="shared" si="29"/>
        <v>8.0000000000000071E-3</v>
      </c>
      <c r="K138">
        <f t="shared" si="30"/>
        <v>2.5942488668573831</v>
      </c>
      <c r="L138">
        <f t="shared" si="31"/>
        <v>1.2837224705172217E-2</v>
      </c>
      <c r="M138">
        <f t="shared" si="32"/>
        <v>1.5546960559214864</v>
      </c>
      <c r="N138">
        <f t="shared" si="33"/>
        <v>6.9362702135657636E-2</v>
      </c>
      <c r="O138">
        <f t="shared" si="34"/>
        <v>8026.3429351616142</v>
      </c>
      <c r="P138">
        <f t="shared" si="35"/>
        <v>2.0187999999999819</v>
      </c>
      <c r="AD138" t="s">
        <v>178</v>
      </c>
      <c r="AE138" t="s">
        <v>54</v>
      </c>
      <c r="AF138">
        <v>72.697999999999993</v>
      </c>
      <c r="AG138">
        <v>71.320999999999998</v>
      </c>
      <c r="AH138">
        <v>74.546000000000006</v>
      </c>
      <c r="AI138">
        <v>75.501999999999995</v>
      </c>
      <c r="AJ138">
        <v>74.14</v>
      </c>
    </row>
    <row r="139" spans="1:36" x14ac:dyDescent="0.25">
      <c r="A139">
        <v>-225</v>
      </c>
      <c r="B139">
        <v>394.83</v>
      </c>
      <c r="C139">
        <v>1.038</v>
      </c>
      <c r="D139">
        <v>0.93700000000000006</v>
      </c>
      <c r="E139">
        <v>0.995</v>
      </c>
      <c r="F139">
        <v>0.94199999999999995</v>
      </c>
      <c r="G139">
        <v>1.28</v>
      </c>
      <c r="I139">
        <f t="shared" si="28"/>
        <v>1.910000000000025</v>
      </c>
      <c r="J139">
        <f t="shared" si="29"/>
        <v>1.4000000000000012E-2</v>
      </c>
      <c r="K139">
        <f t="shared" si="30"/>
        <v>2.5964101438442699</v>
      </c>
      <c r="L139">
        <f t="shared" si="31"/>
        <v>1.6197353512439061E-2</v>
      </c>
      <c r="M139">
        <f t="shared" si="32"/>
        <v>2.7761527716643708</v>
      </c>
      <c r="N139">
        <f t="shared" si="33"/>
        <v>6.9862609695804184E-2</v>
      </c>
      <c r="O139">
        <f t="shared" si="34"/>
        <v>7889.8451522235246</v>
      </c>
      <c r="P139">
        <f t="shared" si="35"/>
        <v>1.98258000000002</v>
      </c>
      <c r="AD139" t="s">
        <v>179</v>
      </c>
      <c r="AE139" t="s">
        <v>57</v>
      </c>
      <c r="AF139">
        <v>180</v>
      </c>
      <c r="AG139">
        <v>180</v>
      </c>
      <c r="AH139">
        <v>180</v>
      </c>
      <c r="AI139">
        <v>180</v>
      </c>
      <c r="AJ139">
        <v>180</v>
      </c>
    </row>
    <row r="140" spans="1:36" x14ac:dyDescent="0.25">
      <c r="A140">
        <v>-224</v>
      </c>
      <c r="B140">
        <v>396.74</v>
      </c>
      <c r="C140">
        <v>1.052</v>
      </c>
      <c r="D140">
        <v>0.94499999999999995</v>
      </c>
      <c r="E140">
        <v>1.0029999999999999</v>
      </c>
      <c r="F140">
        <v>0.95399999999999996</v>
      </c>
      <c r="G140">
        <v>1.306</v>
      </c>
      <c r="I140">
        <f t="shared" si="28"/>
        <v>1.8700000000000045</v>
      </c>
      <c r="J140">
        <f t="shared" si="29"/>
        <v>1.4000000000000012E-2</v>
      </c>
      <c r="K140">
        <f t="shared" si="30"/>
        <v>2.598505988988193</v>
      </c>
      <c r="L140">
        <f t="shared" si="31"/>
        <v>2.201573981772028E-2</v>
      </c>
      <c r="M140">
        <f t="shared" si="32"/>
        <v>2.8114106375198089</v>
      </c>
      <c r="N140">
        <f t="shared" si="33"/>
        <v>7.035363608058387E-2</v>
      </c>
      <c r="O140">
        <f t="shared" si="34"/>
        <v>7750.9441817479428</v>
      </c>
      <c r="P140">
        <f t="shared" si="35"/>
        <v>1.9672399999999965</v>
      </c>
      <c r="AD140" t="s">
        <v>180</v>
      </c>
      <c r="AE140" t="s">
        <v>57</v>
      </c>
      <c r="AF140">
        <v>180</v>
      </c>
      <c r="AG140">
        <v>180</v>
      </c>
      <c r="AH140">
        <v>180</v>
      </c>
      <c r="AI140">
        <v>180</v>
      </c>
      <c r="AJ140">
        <v>180</v>
      </c>
    </row>
    <row r="141" spans="1:36" x14ac:dyDescent="0.25">
      <c r="A141">
        <v>-223</v>
      </c>
      <c r="B141">
        <v>398.61</v>
      </c>
      <c r="C141">
        <v>1.0660000000000001</v>
      </c>
      <c r="D141">
        <v>0.95099999999999996</v>
      </c>
      <c r="E141">
        <v>1.008</v>
      </c>
      <c r="F141">
        <v>0.95899999999999996</v>
      </c>
      <c r="G141">
        <v>1.345</v>
      </c>
      <c r="I141">
        <f t="shared" si="28"/>
        <v>1.8199999999999932</v>
      </c>
      <c r="J141">
        <f t="shared" si="29"/>
        <v>6.9999999999998952E-3</v>
      </c>
      <c r="K141">
        <f t="shared" si="30"/>
        <v>2.6005481897240834</v>
      </c>
      <c r="L141">
        <f t="shared" si="31"/>
        <v>2.7757204690553483E-2</v>
      </c>
      <c r="M141">
        <f t="shared" si="32"/>
        <v>1.4367631723325409</v>
      </c>
      <c r="N141">
        <f t="shared" si="33"/>
        <v>7.0835631918125516E-2</v>
      </c>
      <c r="O141">
        <f t="shared" si="34"/>
        <v>7609.6823342333537</v>
      </c>
      <c r="P141">
        <f t="shared" si="35"/>
        <v>1.9401199999999432</v>
      </c>
      <c r="AD141" t="s">
        <v>181</v>
      </c>
      <c r="AE141" t="s">
        <v>57</v>
      </c>
      <c r="AF141">
        <v>180</v>
      </c>
      <c r="AG141">
        <v>180</v>
      </c>
      <c r="AH141">
        <v>180</v>
      </c>
      <c r="AI141">
        <v>180</v>
      </c>
      <c r="AJ141">
        <v>180</v>
      </c>
    </row>
    <row r="142" spans="1:36" x14ac:dyDescent="0.25">
      <c r="A142">
        <v>-222</v>
      </c>
      <c r="B142">
        <v>400.43</v>
      </c>
      <c r="C142">
        <v>1.073</v>
      </c>
      <c r="D142">
        <v>0.95399999999999996</v>
      </c>
      <c r="E142">
        <v>1.01</v>
      </c>
      <c r="F142">
        <v>0.96199999999999997</v>
      </c>
      <c r="G142">
        <v>1.3680000000000001</v>
      </c>
      <c r="I142">
        <f t="shared" si="28"/>
        <v>1.7900000000000205</v>
      </c>
      <c r="J142">
        <f t="shared" si="29"/>
        <v>1.0000000000000009E-2</v>
      </c>
      <c r="K142">
        <f t="shared" si="30"/>
        <v>2.6025266071349242</v>
      </c>
      <c r="L142">
        <f t="shared" si="31"/>
        <v>3.0599721965951066E-2</v>
      </c>
      <c r="M142">
        <f t="shared" si="32"/>
        <v>2.0798251087057884</v>
      </c>
      <c r="N142">
        <f t="shared" si="33"/>
        <v>7.1308450586389613E-2</v>
      </c>
      <c r="O142">
        <f t="shared" si="34"/>
        <v>7466.1026391590103</v>
      </c>
      <c r="P142">
        <f t="shared" si="35"/>
        <v>1.920670000000041</v>
      </c>
      <c r="AD142" t="s">
        <v>182</v>
      </c>
      <c r="AE142" t="s">
        <v>57</v>
      </c>
      <c r="AF142">
        <v>180</v>
      </c>
      <c r="AG142">
        <v>180</v>
      </c>
      <c r="AH142">
        <v>180</v>
      </c>
      <c r="AI142">
        <v>180</v>
      </c>
      <c r="AJ142">
        <v>180</v>
      </c>
    </row>
    <row r="143" spans="1:36" x14ac:dyDescent="0.25">
      <c r="A143">
        <v>-221</v>
      </c>
      <c r="B143">
        <v>402.22</v>
      </c>
      <c r="C143">
        <v>1.083</v>
      </c>
      <c r="D143">
        <v>0.96</v>
      </c>
      <c r="E143">
        <v>1.018</v>
      </c>
      <c r="F143">
        <v>0.96599999999999997</v>
      </c>
      <c r="G143">
        <v>1.387</v>
      </c>
      <c r="I143">
        <f t="shared" si="28"/>
        <v>1.7399999999999523</v>
      </c>
      <c r="J143">
        <f t="shared" si="29"/>
        <v>1.0000000000000009E-2</v>
      </c>
      <c r="K143">
        <f t="shared" si="30"/>
        <v>2.6044636616701857</v>
      </c>
      <c r="L143">
        <f t="shared" si="31"/>
        <v>3.4628456625320346E-2</v>
      </c>
      <c r="M143">
        <f t="shared" si="32"/>
        <v>2.1292480761555739</v>
      </c>
      <c r="N143">
        <f t="shared" si="33"/>
        <v>7.1771948257573409E-2</v>
      </c>
      <c r="O143">
        <f t="shared" si="34"/>
        <v>7320.2488318780088</v>
      </c>
      <c r="P143">
        <f t="shared" si="35"/>
        <v>1.8844199999999871</v>
      </c>
      <c r="AD143" t="s">
        <v>183</v>
      </c>
      <c r="AE143" t="s">
        <v>57</v>
      </c>
      <c r="AF143">
        <v>180</v>
      </c>
      <c r="AG143">
        <v>180</v>
      </c>
      <c r="AH143">
        <v>180</v>
      </c>
      <c r="AI143">
        <v>180</v>
      </c>
      <c r="AJ143">
        <v>180</v>
      </c>
    </row>
    <row r="144" spans="1:36" x14ac:dyDescent="0.25">
      <c r="A144">
        <v>-220</v>
      </c>
      <c r="B144">
        <v>403.96</v>
      </c>
      <c r="C144">
        <v>1.093</v>
      </c>
      <c r="D144">
        <v>0.96799999999999997</v>
      </c>
      <c r="E144">
        <v>1.0189999999999999</v>
      </c>
      <c r="F144">
        <v>0.97299999999999998</v>
      </c>
      <c r="G144">
        <v>1.411</v>
      </c>
      <c r="I144">
        <f t="shared" si="28"/>
        <v>1.7000000000000455</v>
      </c>
      <c r="J144">
        <f t="shared" si="29"/>
        <v>4.0000000000000036E-3</v>
      </c>
      <c r="K144">
        <f t="shared" si="30"/>
        <v>2.606338363528125</v>
      </c>
      <c r="L144">
        <f t="shared" si="31"/>
        <v>3.8620161949702782E-2</v>
      </c>
      <c r="M144">
        <f t="shared" si="32"/>
        <v>0.86985733059340131</v>
      </c>
      <c r="N144">
        <f t="shared" si="33"/>
        <v>7.222598394166739E-2</v>
      </c>
      <c r="O144">
        <f t="shared" si="34"/>
        <v>7172.1653402956172</v>
      </c>
      <c r="P144">
        <f t="shared" si="35"/>
        <v>1.8581000000000569</v>
      </c>
      <c r="AD144" t="s">
        <v>184</v>
      </c>
      <c r="AE144" t="s">
        <v>54</v>
      </c>
      <c r="AF144">
        <v>0</v>
      </c>
      <c r="AG144">
        <v>0</v>
      </c>
      <c r="AH144">
        <v>0</v>
      </c>
      <c r="AI144">
        <v>0</v>
      </c>
      <c r="AJ144">
        <v>0</v>
      </c>
    </row>
    <row r="145" spans="1:36" x14ac:dyDescent="0.25">
      <c r="A145">
        <v>-219</v>
      </c>
      <c r="B145">
        <v>405.66</v>
      </c>
      <c r="C145">
        <v>1.097</v>
      </c>
      <c r="D145">
        <v>0.97399999999999998</v>
      </c>
      <c r="E145">
        <v>1.024</v>
      </c>
      <c r="F145">
        <v>0.98299999999999998</v>
      </c>
      <c r="G145">
        <v>1.405</v>
      </c>
      <c r="I145">
        <f t="shared" si="28"/>
        <v>1.6499999999999773</v>
      </c>
      <c r="J145">
        <f t="shared" si="29"/>
        <v>1.0000000000001119E-3</v>
      </c>
      <c r="K145">
        <f t="shared" si="30"/>
        <v>2.6081621863197615</v>
      </c>
      <c r="L145">
        <f t="shared" si="31"/>
        <v>4.0206627574711121E-2</v>
      </c>
      <c r="M145">
        <f t="shared" si="32"/>
        <v>0.2244685414416934</v>
      </c>
      <c r="N145">
        <f t="shared" si="33"/>
        <v>7.2670419529150834E-2</v>
      </c>
      <c r="O145">
        <f t="shared" si="34"/>
        <v>7021.8972713367766</v>
      </c>
      <c r="P145">
        <f t="shared" si="35"/>
        <v>1.8100499999999071</v>
      </c>
      <c r="AD145" t="s">
        <v>185</v>
      </c>
      <c r="AE145" t="s">
        <v>54</v>
      </c>
      <c r="AF145">
        <v>0</v>
      </c>
      <c r="AG145">
        <v>0</v>
      </c>
      <c r="AH145">
        <v>0</v>
      </c>
      <c r="AI145">
        <v>0</v>
      </c>
      <c r="AJ145">
        <v>0</v>
      </c>
    </row>
    <row r="146" spans="1:36" x14ac:dyDescent="0.25">
      <c r="A146">
        <v>-218</v>
      </c>
      <c r="B146">
        <v>407.31</v>
      </c>
      <c r="C146">
        <v>1.0980000000000001</v>
      </c>
      <c r="D146">
        <v>0.98399999999999999</v>
      </c>
      <c r="E146">
        <v>1.032</v>
      </c>
      <c r="F146">
        <v>0.98899999999999999</v>
      </c>
      <c r="G146">
        <v>1.3859999999999999</v>
      </c>
      <c r="I146">
        <f t="shared" si="28"/>
        <v>1.6100000000000136</v>
      </c>
      <c r="J146">
        <f t="shared" si="29"/>
        <v>6.0000000000000053E-3</v>
      </c>
      <c r="K146">
        <f t="shared" si="30"/>
        <v>2.6099250727216621</v>
      </c>
      <c r="L146">
        <f t="shared" si="31"/>
        <v>4.060234011407314E-2</v>
      </c>
      <c r="M146">
        <f t="shared" si="32"/>
        <v>1.3814053200797862</v>
      </c>
      <c r="N146">
        <f t="shared" si="33"/>
        <v>7.3105119832813176E-2</v>
      </c>
      <c r="O146">
        <f t="shared" si="34"/>
        <v>6869.4903972070042</v>
      </c>
      <c r="P146">
        <f t="shared" si="35"/>
        <v>1.767780000000073</v>
      </c>
      <c r="AD146" t="s">
        <v>186</v>
      </c>
      <c r="AE146" t="s">
        <v>57</v>
      </c>
      <c r="AF146">
        <v>180</v>
      </c>
      <c r="AG146">
        <v>180</v>
      </c>
      <c r="AH146">
        <v>180</v>
      </c>
      <c r="AI146">
        <v>180</v>
      </c>
      <c r="AJ146">
        <v>180</v>
      </c>
    </row>
    <row r="147" spans="1:36" x14ac:dyDescent="0.25">
      <c r="A147">
        <v>-217</v>
      </c>
      <c r="B147">
        <v>408.92</v>
      </c>
      <c r="C147">
        <v>1.1040000000000001</v>
      </c>
      <c r="D147">
        <v>0.98899999999999999</v>
      </c>
      <c r="E147">
        <v>1.0409999999999999</v>
      </c>
      <c r="F147">
        <v>0.99199999999999999</v>
      </c>
      <c r="G147">
        <v>1.393</v>
      </c>
      <c r="I147">
        <f t="shared" si="28"/>
        <v>1.5699999999999932</v>
      </c>
      <c r="J147">
        <f t="shared" si="29"/>
        <v>1.2000000000000011E-2</v>
      </c>
      <c r="K147">
        <f t="shared" si="30"/>
        <v>2.6116383521225046</v>
      </c>
      <c r="L147">
        <f t="shared" si="31"/>
        <v>4.2969073393180131E-2</v>
      </c>
      <c r="M147">
        <f t="shared" si="32"/>
        <v>2.8211980651897917</v>
      </c>
      <c r="N147">
        <f t="shared" si="33"/>
        <v>7.352995262868918E-2</v>
      </c>
      <c r="O147">
        <f t="shared" si="34"/>
        <v>6714.9911414508615</v>
      </c>
      <c r="P147">
        <f t="shared" si="35"/>
        <v>1.7332799999999526</v>
      </c>
      <c r="AD147" t="s">
        <v>187</v>
      </c>
      <c r="AE147" t="s">
        <v>57</v>
      </c>
      <c r="AF147">
        <v>180</v>
      </c>
      <c r="AG147">
        <v>180</v>
      </c>
      <c r="AH147">
        <v>180</v>
      </c>
      <c r="AI147">
        <v>180</v>
      </c>
      <c r="AJ147">
        <v>180</v>
      </c>
    </row>
    <row r="148" spans="1:36" x14ac:dyDescent="0.25">
      <c r="A148">
        <v>-216</v>
      </c>
      <c r="B148">
        <v>410.49</v>
      </c>
      <c r="C148">
        <v>1.1160000000000001</v>
      </c>
      <c r="D148">
        <v>0.99099999999999999</v>
      </c>
      <c r="E148">
        <v>1.048</v>
      </c>
      <c r="F148">
        <v>0.996</v>
      </c>
      <c r="G148">
        <v>1.429</v>
      </c>
      <c r="I148">
        <f t="shared" si="28"/>
        <v>1.5299999999999727</v>
      </c>
      <c r="J148">
        <f t="shared" si="29"/>
        <v>1.6999999999999904E-2</v>
      </c>
      <c r="K148">
        <f t="shared" si="30"/>
        <v>2.6133025816802631</v>
      </c>
      <c r="L148">
        <f t="shared" si="31"/>
        <v>4.7664194601559982E-2</v>
      </c>
      <c r="M148">
        <f t="shared" si="32"/>
        <v>4.0636565245884935</v>
      </c>
      <c r="N148">
        <f t="shared" si="33"/>
        <v>7.3944788696095692E-2</v>
      </c>
      <c r="O148">
        <f t="shared" si="34"/>
        <v>6558.4465648121532</v>
      </c>
      <c r="P148">
        <f t="shared" si="35"/>
        <v>1.7074800000000236</v>
      </c>
      <c r="AD148" t="s">
        <v>188</v>
      </c>
      <c r="AE148" t="s">
        <v>57</v>
      </c>
      <c r="AF148">
        <v>180</v>
      </c>
      <c r="AG148">
        <v>180</v>
      </c>
      <c r="AH148">
        <v>180</v>
      </c>
      <c r="AI148">
        <v>180</v>
      </c>
      <c r="AJ148">
        <v>180</v>
      </c>
    </row>
    <row r="149" spans="1:36" x14ac:dyDescent="0.25">
      <c r="A149">
        <v>-215</v>
      </c>
      <c r="B149">
        <v>412.02</v>
      </c>
      <c r="C149">
        <v>1.133</v>
      </c>
      <c r="D149">
        <v>0.99399999999999999</v>
      </c>
      <c r="E149">
        <v>1.052</v>
      </c>
      <c r="F149">
        <v>1.0069999999999999</v>
      </c>
      <c r="G149">
        <v>1.478</v>
      </c>
      <c r="I149">
        <f t="shared" si="28"/>
        <v>1.4800000000000182</v>
      </c>
      <c r="J149">
        <f t="shared" si="29"/>
        <v>1.6999999999999904E-2</v>
      </c>
      <c r="K149">
        <f t="shared" si="30"/>
        <v>2.6149182977778489</v>
      </c>
      <c r="L149">
        <f t="shared" si="31"/>
        <v>5.4229909863397249E-2</v>
      </c>
      <c r="M149">
        <f t="shared" si="32"/>
        <v>4.1535214320628571</v>
      </c>
      <c r="N149">
        <f t="shared" si="33"/>
        <v>7.4349501856757844E-2</v>
      </c>
      <c r="O149">
        <f t="shared" si="34"/>
        <v>6399.9043509002995</v>
      </c>
      <c r="P149">
        <f t="shared" si="35"/>
        <v>1.676839999999967</v>
      </c>
      <c r="AD149" t="s">
        <v>189</v>
      </c>
      <c r="AE149" t="s">
        <v>57</v>
      </c>
      <c r="AF149">
        <v>180</v>
      </c>
      <c r="AG149">
        <v>180</v>
      </c>
      <c r="AH149">
        <v>180</v>
      </c>
      <c r="AI149">
        <v>180</v>
      </c>
      <c r="AJ149">
        <v>180</v>
      </c>
    </row>
    <row r="150" spans="1:36" x14ac:dyDescent="0.25">
      <c r="A150">
        <v>-214</v>
      </c>
      <c r="B150">
        <v>413.5</v>
      </c>
      <c r="C150">
        <v>1.1499999999999999</v>
      </c>
      <c r="D150">
        <v>1.002</v>
      </c>
      <c r="E150">
        <v>1.056</v>
      </c>
      <c r="F150">
        <v>1.0129999999999999</v>
      </c>
      <c r="G150">
        <v>1.53</v>
      </c>
      <c r="I150">
        <f t="shared" si="28"/>
        <v>1.4399999999999977</v>
      </c>
      <c r="J150">
        <f t="shared" si="29"/>
        <v>1.8000000000000016E-2</v>
      </c>
      <c r="K150">
        <f t="shared" si="30"/>
        <v>2.6164755138885654</v>
      </c>
      <c r="L150">
        <f t="shared" si="31"/>
        <v>6.069784035361165E-2</v>
      </c>
      <c r="M150">
        <f t="shared" si="32"/>
        <v>4.4675141173520867</v>
      </c>
      <c r="N150">
        <f t="shared" si="33"/>
        <v>7.4743969013013445E-2</v>
      </c>
      <c r="O150">
        <f t="shared" si="34"/>
        <v>6239.4127916671014</v>
      </c>
      <c r="P150">
        <f t="shared" si="35"/>
        <v>1.6560000000000401</v>
      </c>
      <c r="AD150" t="s">
        <v>190</v>
      </c>
      <c r="AE150" t="s">
        <v>57</v>
      </c>
      <c r="AF150">
        <v>180</v>
      </c>
      <c r="AG150">
        <v>180</v>
      </c>
      <c r="AH150">
        <v>180</v>
      </c>
      <c r="AI150">
        <v>180</v>
      </c>
      <c r="AJ150">
        <v>180</v>
      </c>
    </row>
    <row r="151" spans="1:36" x14ac:dyDescent="0.25">
      <c r="A151">
        <v>-213</v>
      </c>
      <c r="B151">
        <v>414.94</v>
      </c>
      <c r="C151">
        <v>1.1679999999999999</v>
      </c>
      <c r="D151">
        <v>1.0089999999999999</v>
      </c>
      <c r="E151">
        <v>1.0629999999999999</v>
      </c>
      <c r="F151">
        <v>1.02</v>
      </c>
      <c r="G151">
        <v>1.58</v>
      </c>
      <c r="I151">
        <f t="shared" si="28"/>
        <v>1.3899999999999864</v>
      </c>
      <c r="J151">
        <f t="shared" si="29"/>
        <v>1.2000000000000011E-2</v>
      </c>
      <c r="K151">
        <f t="shared" si="30"/>
        <v>2.6179853026090019</v>
      </c>
      <c r="L151">
        <f t="shared" si="31"/>
        <v>6.7442842776380657E-2</v>
      </c>
      <c r="M151">
        <f t="shared" si="32"/>
        <v>3.0564256596427728</v>
      </c>
      <c r="N151">
        <f t="shared" si="33"/>
        <v>7.5128070185083995E-2</v>
      </c>
      <c r="O151">
        <f t="shared" si="34"/>
        <v>6077.0207726984536</v>
      </c>
      <c r="P151">
        <f t="shared" si="35"/>
        <v>1.6235199999999823</v>
      </c>
      <c r="AD151" t="s">
        <v>191</v>
      </c>
      <c r="AE151" t="s">
        <v>54</v>
      </c>
      <c r="AF151">
        <v>0</v>
      </c>
      <c r="AG151">
        <v>0</v>
      </c>
      <c r="AH151">
        <v>0</v>
      </c>
      <c r="AI151">
        <v>0</v>
      </c>
      <c r="AJ151">
        <v>0</v>
      </c>
    </row>
    <row r="152" spans="1:36" x14ac:dyDescent="0.25">
      <c r="A152">
        <v>-212</v>
      </c>
      <c r="B152">
        <v>416.33</v>
      </c>
      <c r="C152">
        <v>1.18</v>
      </c>
      <c r="D152">
        <v>1.0149999999999999</v>
      </c>
      <c r="E152">
        <v>1.071</v>
      </c>
      <c r="F152">
        <v>1.0229999999999999</v>
      </c>
      <c r="G152">
        <v>1.611</v>
      </c>
      <c r="I152">
        <f t="shared" si="28"/>
        <v>1.3600000000000136</v>
      </c>
      <c r="J152">
        <f t="shared" si="29"/>
        <v>6.0000000000000053E-3</v>
      </c>
      <c r="K152">
        <f t="shared" si="30"/>
        <v>2.6194377065029881</v>
      </c>
      <c r="L152">
        <f t="shared" si="31"/>
        <v>7.1882007306125359E-2</v>
      </c>
      <c r="M152">
        <f t="shared" si="32"/>
        <v>1.5551583373754714</v>
      </c>
      <c r="N152">
        <f t="shared" si="33"/>
        <v>7.5501688547401261E-2</v>
      </c>
      <c r="O152">
        <f t="shared" si="34"/>
        <v>5912.7777583253619</v>
      </c>
      <c r="P152">
        <f t="shared" si="35"/>
        <v>1.6047999999999878</v>
      </c>
      <c r="AD152" t="s">
        <v>192</v>
      </c>
      <c r="AE152" t="s">
        <v>54</v>
      </c>
      <c r="AF152">
        <v>0</v>
      </c>
      <c r="AG152">
        <v>0</v>
      </c>
      <c r="AH152">
        <v>0</v>
      </c>
      <c r="AI152">
        <v>0</v>
      </c>
      <c r="AJ152">
        <v>0</v>
      </c>
    </row>
    <row r="153" spans="1:36" x14ac:dyDescent="0.25">
      <c r="A153">
        <v>-211</v>
      </c>
      <c r="B153">
        <v>417.69</v>
      </c>
      <c r="C153">
        <v>1.1859999999999999</v>
      </c>
      <c r="D153">
        <v>1.0249999999999999</v>
      </c>
      <c r="E153">
        <v>1.0740000000000001</v>
      </c>
      <c r="F153">
        <v>1.0289999999999999</v>
      </c>
      <c r="G153">
        <v>1.6160000000000001</v>
      </c>
      <c r="I153">
        <f t="shared" si="28"/>
        <v>1.3100000000000023</v>
      </c>
      <c r="J153">
        <f t="shared" si="29"/>
        <v>1.0000000000001119E-3</v>
      </c>
      <c r="K153">
        <f t="shared" si="30"/>
        <v>2.6208540778583549</v>
      </c>
      <c r="L153">
        <f t="shared" si="31"/>
        <v>7.4084689028243778E-2</v>
      </c>
      <c r="M153">
        <f t="shared" si="32"/>
        <v>0.26915051512766275</v>
      </c>
      <c r="N153">
        <f t="shared" si="33"/>
        <v>7.5864710463978649E-2</v>
      </c>
      <c r="O153">
        <f t="shared" si="34"/>
        <v>5746.7337765589109</v>
      </c>
      <c r="P153">
        <f t="shared" si="35"/>
        <v>1.5536600000000313</v>
      </c>
      <c r="AD153" t="s">
        <v>193</v>
      </c>
      <c r="AE153" t="s">
        <v>57</v>
      </c>
      <c r="AF153">
        <v>180</v>
      </c>
      <c r="AG153">
        <v>180</v>
      </c>
      <c r="AH153">
        <v>180</v>
      </c>
      <c r="AI153">
        <v>180</v>
      </c>
      <c r="AJ153">
        <v>180</v>
      </c>
    </row>
    <row r="154" spans="1:36" x14ac:dyDescent="0.25">
      <c r="A154">
        <v>-210</v>
      </c>
      <c r="B154">
        <v>419</v>
      </c>
      <c r="C154">
        <v>1.1870000000000001</v>
      </c>
      <c r="D154">
        <v>1.0269999999999999</v>
      </c>
      <c r="E154">
        <v>1.08</v>
      </c>
      <c r="F154">
        <v>1.038</v>
      </c>
      <c r="G154">
        <v>1.6020000000000001</v>
      </c>
      <c r="I154">
        <f t="shared" si="28"/>
        <v>1.2599999999999909</v>
      </c>
      <c r="J154">
        <f t="shared" si="29"/>
        <v>-2.0000000000000018E-3</v>
      </c>
      <c r="K154">
        <f t="shared" si="30"/>
        <v>2.6222140229662951</v>
      </c>
      <c r="L154">
        <f t="shared" si="31"/>
        <v>7.4450718954591238E-2</v>
      </c>
      <c r="M154">
        <f t="shared" si="32"/>
        <v>-0.56161806280326376</v>
      </c>
      <c r="N154">
        <f t="shared" si="33"/>
        <v>7.621702552281695E-2</v>
      </c>
      <c r="O154">
        <f t="shared" si="34"/>
        <v>5578.939403853663</v>
      </c>
      <c r="P154">
        <f t="shared" si="35"/>
        <v>1.495619999999972</v>
      </c>
      <c r="AD154" t="s">
        <v>194</v>
      </c>
      <c r="AE154" t="s">
        <v>57</v>
      </c>
      <c r="AF154">
        <v>180</v>
      </c>
      <c r="AG154">
        <v>180</v>
      </c>
      <c r="AH154">
        <v>180</v>
      </c>
      <c r="AI154">
        <v>180</v>
      </c>
      <c r="AJ154">
        <v>180</v>
      </c>
    </row>
    <row r="155" spans="1:36" x14ac:dyDescent="0.25">
      <c r="A155">
        <v>-209</v>
      </c>
      <c r="B155">
        <v>420.26</v>
      </c>
      <c r="C155">
        <v>1.1850000000000001</v>
      </c>
      <c r="D155">
        <v>1.03</v>
      </c>
      <c r="E155">
        <v>1.0840000000000001</v>
      </c>
      <c r="F155">
        <v>1.0469999999999999</v>
      </c>
      <c r="G155">
        <v>1.579</v>
      </c>
      <c r="I155">
        <f t="shared" si="28"/>
        <v>1.2300000000000182</v>
      </c>
      <c r="J155">
        <f t="shared" si="29"/>
        <v>-6.0000000000000053E-3</v>
      </c>
      <c r="K155">
        <f t="shared" si="30"/>
        <v>2.6235180561820592</v>
      </c>
      <c r="L155">
        <f t="shared" si="31"/>
        <v>7.3718350346122688E-2</v>
      </c>
      <c r="M155">
        <f t="shared" si="32"/>
        <v>-1.7369303956903355</v>
      </c>
      <c r="N155">
        <f t="shared" si="33"/>
        <v>7.6558526569334026E-2</v>
      </c>
      <c r="O155">
        <f t="shared" si="34"/>
        <v>5409.4457497042131</v>
      </c>
      <c r="P155">
        <f t="shared" si="35"/>
        <v>1.4575499999999777</v>
      </c>
      <c r="AD155" t="s">
        <v>195</v>
      </c>
      <c r="AE155" t="s">
        <v>57</v>
      </c>
      <c r="AF155">
        <v>180</v>
      </c>
      <c r="AG155">
        <v>180</v>
      </c>
      <c r="AH155">
        <v>180</v>
      </c>
      <c r="AI155">
        <v>180</v>
      </c>
      <c r="AJ155">
        <v>180</v>
      </c>
    </row>
    <row r="156" spans="1:36" x14ac:dyDescent="0.25">
      <c r="A156">
        <v>-208</v>
      </c>
      <c r="B156">
        <v>421.49</v>
      </c>
      <c r="C156">
        <v>1.179</v>
      </c>
      <c r="D156">
        <v>1.038</v>
      </c>
      <c r="E156">
        <v>1.0880000000000001</v>
      </c>
      <c r="F156">
        <v>1.0509999999999999</v>
      </c>
      <c r="G156">
        <v>1.5389999999999999</v>
      </c>
      <c r="I156">
        <f t="shared" si="28"/>
        <v>1.1800000000000068</v>
      </c>
      <c r="J156">
        <f t="shared" si="29"/>
        <v>-5.0000000000001155E-3</v>
      </c>
      <c r="K156">
        <f t="shared" si="30"/>
        <v>2.6247872752921073</v>
      </c>
      <c r="L156">
        <f t="shared" si="31"/>
        <v>7.1513805095089159E-2</v>
      </c>
      <c r="M156">
        <f t="shared" si="32"/>
        <v>-1.5201666836401038</v>
      </c>
      <c r="N156">
        <f t="shared" si="33"/>
        <v>7.6889109738808609E-2</v>
      </c>
      <c r="O156">
        <f t="shared" si="34"/>
        <v>5238.3044410795465</v>
      </c>
      <c r="P156">
        <f t="shared" si="35"/>
        <v>1.391220000000021</v>
      </c>
      <c r="AD156" t="s">
        <v>196</v>
      </c>
      <c r="AE156" t="s">
        <v>57</v>
      </c>
      <c r="AF156">
        <v>180</v>
      </c>
      <c r="AG156">
        <v>180</v>
      </c>
      <c r="AH156">
        <v>180</v>
      </c>
      <c r="AI156">
        <v>180</v>
      </c>
      <c r="AJ156">
        <v>180</v>
      </c>
    </row>
    <row r="157" spans="1:36" x14ac:dyDescent="0.25">
      <c r="A157">
        <v>-207</v>
      </c>
      <c r="B157">
        <v>422.67</v>
      </c>
      <c r="C157">
        <v>1.1739999999999999</v>
      </c>
      <c r="D157">
        <v>1.0449999999999999</v>
      </c>
      <c r="E157">
        <v>1.091</v>
      </c>
      <c r="F157">
        <v>1.0569999999999999</v>
      </c>
      <c r="G157">
        <v>1.504</v>
      </c>
      <c r="I157">
        <f t="shared" si="28"/>
        <v>1.1299999999999955</v>
      </c>
      <c r="J157">
        <f t="shared" si="29"/>
        <v>5.0000000000001155E-3</v>
      </c>
      <c r="K157">
        <f t="shared" si="30"/>
        <v>2.6260014238478919</v>
      </c>
      <c r="L157">
        <f t="shared" si="31"/>
        <v>6.9668096911595645E-2</v>
      </c>
      <c r="M157">
        <f t="shared" si="32"/>
        <v>1.5917747090307206</v>
      </c>
      <c r="N157">
        <f t="shared" si="33"/>
        <v>7.7208674487828574E-2</v>
      </c>
      <c r="O157">
        <f t="shared" si="34"/>
        <v>5065.5676066999122</v>
      </c>
      <c r="P157">
        <f t="shared" si="35"/>
        <v>1.3266200000000641</v>
      </c>
      <c r="AD157" t="s">
        <v>197</v>
      </c>
      <c r="AE157" t="s">
        <v>57</v>
      </c>
      <c r="AF157">
        <v>180</v>
      </c>
      <c r="AG157">
        <v>180</v>
      </c>
      <c r="AH157">
        <v>180</v>
      </c>
      <c r="AI157">
        <v>180</v>
      </c>
      <c r="AJ157">
        <v>180</v>
      </c>
    </row>
    <row r="158" spans="1:36" x14ac:dyDescent="0.25">
      <c r="A158">
        <v>-206</v>
      </c>
      <c r="B158">
        <v>423.8</v>
      </c>
      <c r="C158">
        <v>1.179</v>
      </c>
      <c r="D158">
        <v>1.0549999999999999</v>
      </c>
      <c r="E158">
        <v>1.097</v>
      </c>
      <c r="F158">
        <v>1.0640000000000001</v>
      </c>
      <c r="G158">
        <v>1.5</v>
      </c>
      <c r="I158">
        <f t="shared" si="28"/>
        <v>1.0999999999999659</v>
      </c>
      <c r="J158">
        <f t="shared" si="29"/>
        <v>4.0000000000000036E-3</v>
      </c>
      <c r="K158">
        <f t="shared" si="30"/>
        <v>2.6271609523747759</v>
      </c>
      <c r="L158">
        <f t="shared" si="31"/>
        <v>7.1513805095089159E-2</v>
      </c>
      <c r="M158">
        <f t="shared" si="32"/>
        <v>1.3065973921730196</v>
      </c>
      <c r="N158">
        <f t="shared" si="33"/>
        <v>7.751712362473423E-2</v>
      </c>
      <c r="O158">
        <f t="shared" si="34"/>
        <v>4891.2878611610868</v>
      </c>
      <c r="P158">
        <f t="shared" si="35"/>
        <v>1.2968999999999675</v>
      </c>
      <c r="AD158" t="s">
        <v>198</v>
      </c>
      <c r="AE158" t="s">
        <v>54</v>
      </c>
      <c r="AF158">
        <v>0</v>
      </c>
      <c r="AG158">
        <v>0</v>
      </c>
      <c r="AH158">
        <v>0</v>
      </c>
      <c r="AI158">
        <v>0</v>
      </c>
      <c r="AJ158">
        <v>0</v>
      </c>
    </row>
    <row r="159" spans="1:36" x14ac:dyDescent="0.25">
      <c r="A159">
        <v>-205</v>
      </c>
      <c r="B159">
        <v>424.9</v>
      </c>
      <c r="C159">
        <v>1.1830000000000001</v>
      </c>
      <c r="D159">
        <v>1.0569999999999999</v>
      </c>
      <c r="E159">
        <v>1.1000000000000001</v>
      </c>
      <c r="F159">
        <v>1.0669999999999999</v>
      </c>
      <c r="G159">
        <v>1.5069999999999999</v>
      </c>
      <c r="I159">
        <f t="shared" si="28"/>
        <v>1.0500000000000114</v>
      </c>
      <c r="J159">
        <f t="shared" si="29"/>
        <v>-2.0000000000000018E-3</v>
      </c>
      <c r="K159">
        <f t="shared" si="30"/>
        <v>2.6282867310895144</v>
      </c>
      <c r="L159">
        <f t="shared" si="31"/>
        <v>7.2984744627930392E-2</v>
      </c>
      <c r="M159">
        <f t="shared" si="32"/>
        <v>-0.6855610112635927</v>
      </c>
      <c r="N159">
        <f t="shared" si="33"/>
        <v>7.781436333904769E-2</v>
      </c>
      <c r="O159">
        <f t="shared" si="34"/>
        <v>4715.5182889107355</v>
      </c>
      <c r="P159">
        <f t="shared" si="35"/>
        <v>1.242150000000011</v>
      </c>
      <c r="AD159" t="s">
        <v>199</v>
      </c>
      <c r="AE159" t="s">
        <v>54</v>
      </c>
      <c r="AF159">
        <v>0</v>
      </c>
      <c r="AG159">
        <v>0</v>
      </c>
      <c r="AH159">
        <v>0</v>
      </c>
      <c r="AI159">
        <v>0</v>
      </c>
      <c r="AJ159">
        <v>0</v>
      </c>
    </row>
    <row r="160" spans="1:36" x14ac:dyDescent="0.25">
      <c r="A160">
        <v>-204</v>
      </c>
      <c r="B160">
        <v>425.95</v>
      </c>
      <c r="C160">
        <v>1.181</v>
      </c>
      <c r="D160">
        <v>1.06</v>
      </c>
      <c r="E160">
        <v>1.107</v>
      </c>
      <c r="F160">
        <v>1.071</v>
      </c>
      <c r="G160">
        <v>1.4870000000000001</v>
      </c>
      <c r="I160">
        <f t="shared" si="28"/>
        <v>1.0099999999999909</v>
      </c>
      <c r="J160">
        <f t="shared" si="29"/>
        <v>-4.0000000000000036E-3</v>
      </c>
      <c r="K160">
        <f t="shared" si="30"/>
        <v>2.6293586225803405</v>
      </c>
      <c r="L160">
        <f t="shared" si="31"/>
        <v>7.2249897613514816E-2</v>
      </c>
      <c r="M160">
        <f t="shared" si="32"/>
        <v>-1.4325118945260666</v>
      </c>
      <c r="N160">
        <f t="shared" si="33"/>
        <v>7.8100303229879237E-2</v>
      </c>
      <c r="O160">
        <f t="shared" si="34"/>
        <v>4538.3124280818802</v>
      </c>
      <c r="P160">
        <f t="shared" si="35"/>
        <v>1.1928099999999842</v>
      </c>
      <c r="AD160" t="s">
        <v>200</v>
      </c>
      <c r="AE160" t="s">
        <v>57</v>
      </c>
      <c r="AF160">
        <v>180</v>
      </c>
      <c r="AG160">
        <v>180</v>
      </c>
      <c r="AH160">
        <v>180</v>
      </c>
      <c r="AI160">
        <v>180</v>
      </c>
      <c r="AJ160">
        <v>180</v>
      </c>
    </row>
    <row r="161" spans="1:36" x14ac:dyDescent="0.25">
      <c r="A161">
        <v>-203</v>
      </c>
      <c r="B161">
        <v>426.96</v>
      </c>
      <c r="C161">
        <v>1.177</v>
      </c>
      <c r="D161">
        <v>1.0640000000000001</v>
      </c>
      <c r="E161">
        <v>1.1140000000000001</v>
      </c>
      <c r="F161">
        <v>1.0740000000000001</v>
      </c>
      <c r="G161">
        <v>1.456</v>
      </c>
      <c r="I161">
        <f t="shared" si="28"/>
        <v>0.96000000000003638</v>
      </c>
      <c r="J161">
        <f t="shared" si="29"/>
        <v>2.9999999999998916E-3</v>
      </c>
      <c r="K161">
        <f t="shared" si="30"/>
        <v>2.6303871897955311</v>
      </c>
      <c r="L161">
        <f t="shared" si="31"/>
        <v>7.0776462843434695E-2</v>
      </c>
      <c r="M161">
        <f t="shared" si="32"/>
        <v>1.1334324648590826</v>
      </c>
      <c r="N161">
        <f t="shared" si="33"/>
        <v>7.8374856333302684E-2</v>
      </c>
      <c r="O161">
        <f t="shared" si="34"/>
        <v>4359.7242541882688</v>
      </c>
      <c r="P161">
        <f t="shared" si="35"/>
        <v>1.1299200000000276</v>
      </c>
      <c r="AD161" t="s">
        <v>201</v>
      </c>
      <c r="AE161" t="s">
        <v>57</v>
      </c>
      <c r="AF161">
        <v>180</v>
      </c>
      <c r="AG161">
        <v>180</v>
      </c>
      <c r="AH161">
        <v>180</v>
      </c>
      <c r="AI161">
        <v>180</v>
      </c>
      <c r="AJ161">
        <v>180</v>
      </c>
    </row>
    <row r="162" spans="1:36" x14ac:dyDescent="0.25">
      <c r="A162">
        <v>-202</v>
      </c>
      <c r="B162">
        <v>427.92</v>
      </c>
      <c r="C162">
        <v>1.18</v>
      </c>
      <c r="D162">
        <v>1.0720000000000001</v>
      </c>
      <c r="E162">
        <v>1.1180000000000001</v>
      </c>
      <c r="F162">
        <v>1.081</v>
      </c>
      <c r="G162">
        <v>1.4490000000000001</v>
      </c>
      <c r="I162">
        <f t="shared" si="28"/>
        <v>0.91999999999995907</v>
      </c>
      <c r="J162">
        <f t="shared" si="29"/>
        <v>1.0000000000001119E-3</v>
      </c>
      <c r="K162">
        <f t="shared" si="30"/>
        <v>2.6313625848869608</v>
      </c>
      <c r="L162">
        <f t="shared" si="31"/>
        <v>7.1882007306125359E-2</v>
      </c>
      <c r="M162">
        <f t="shared" si="32"/>
        <v>0.39443480191240704</v>
      </c>
      <c r="N162">
        <f t="shared" si="33"/>
        <v>7.863793914869098E-2</v>
      </c>
      <c r="O162">
        <f t="shared" si="34"/>
        <v>4179.8081636867255</v>
      </c>
      <c r="P162">
        <f t="shared" si="35"/>
        <v>1.0855999999998984</v>
      </c>
      <c r="AD162" t="s">
        <v>202</v>
      </c>
      <c r="AE162" t="s">
        <v>57</v>
      </c>
      <c r="AF162">
        <v>180</v>
      </c>
      <c r="AG162">
        <v>180</v>
      </c>
      <c r="AH162">
        <v>180</v>
      </c>
      <c r="AI162">
        <v>180</v>
      </c>
      <c r="AJ162">
        <v>180</v>
      </c>
    </row>
    <row r="163" spans="1:36" x14ac:dyDescent="0.25">
      <c r="A163">
        <v>-201</v>
      </c>
      <c r="B163">
        <v>428.84</v>
      </c>
      <c r="C163">
        <v>1.181</v>
      </c>
      <c r="D163">
        <v>1.081</v>
      </c>
      <c r="E163">
        <v>1.1200000000000001</v>
      </c>
      <c r="F163">
        <v>1.0860000000000001</v>
      </c>
      <c r="G163">
        <v>1.4370000000000001</v>
      </c>
      <c r="I163">
        <f t="shared" si="28"/>
        <v>0.8800000000000523</v>
      </c>
      <c r="J163">
        <f t="shared" si="29"/>
        <v>-7.0000000000001172E-3</v>
      </c>
      <c r="K163">
        <f t="shared" si="30"/>
        <v>2.6322952873402072</v>
      </c>
      <c r="L163">
        <f t="shared" si="31"/>
        <v>7.2249897613514816E-2</v>
      </c>
      <c r="M163">
        <f t="shared" si="32"/>
        <v>-2.8999882238014707</v>
      </c>
      <c r="N163">
        <f t="shared" si="33"/>
        <v>7.8889471664004882E-2</v>
      </c>
      <c r="O163">
        <f t="shared" si="34"/>
        <v>3998.618957411376</v>
      </c>
      <c r="P163">
        <f t="shared" si="35"/>
        <v>1.0392800000000766</v>
      </c>
      <c r="AD163" t="s">
        <v>203</v>
      </c>
      <c r="AE163" t="s">
        <v>57</v>
      </c>
      <c r="AF163">
        <v>180</v>
      </c>
      <c r="AG163">
        <v>180</v>
      </c>
      <c r="AH163">
        <v>180</v>
      </c>
      <c r="AI163">
        <v>180</v>
      </c>
      <c r="AJ163">
        <v>180</v>
      </c>
    </row>
    <row r="164" spans="1:36" x14ac:dyDescent="0.25">
      <c r="A164">
        <v>-200</v>
      </c>
      <c r="B164">
        <v>429.72</v>
      </c>
      <c r="C164">
        <v>1.1739999999999999</v>
      </c>
      <c r="D164">
        <v>1.087</v>
      </c>
      <c r="E164">
        <v>1.125</v>
      </c>
      <c r="F164">
        <v>1.089</v>
      </c>
      <c r="G164">
        <v>1.3959999999999999</v>
      </c>
      <c r="I164">
        <f t="shared" si="28"/>
        <v>0.82999999999998408</v>
      </c>
      <c r="J164">
        <f t="shared" si="29"/>
        <v>0</v>
      </c>
      <c r="K164">
        <f t="shared" si="30"/>
        <v>2.6331855670595279</v>
      </c>
      <c r="L164">
        <f t="shared" si="31"/>
        <v>6.9668096911595645E-2</v>
      </c>
      <c r="M164">
        <f t="shared" si="32"/>
        <v>0</v>
      </c>
      <c r="N164">
        <f t="shared" si="33"/>
        <v>7.9129377380026247E-2</v>
      </c>
      <c r="O164">
        <f t="shared" si="34"/>
        <v>3816.2118238848711</v>
      </c>
      <c r="P164">
        <f t="shared" si="35"/>
        <v>0.97442000000001727</v>
      </c>
      <c r="AD164" t="s">
        <v>204</v>
      </c>
      <c r="AE164" t="s">
        <v>57</v>
      </c>
      <c r="AF164">
        <v>180</v>
      </c>
      <c r="AG164">
        <v>180</v>
      </c>
      <c r="AH164">
        <v>180</v>
      </c>
      <c r="AI164">
        <v>180</v>
      </c>
      <c r="AJ164">
        <v>180</v>
      </c>
    </row>
    <row r="165" spans="1:36" x14ac:dyDescent="0.25">
      <c r="A165">
        <v>-199</v>
      </c>
      <c r="B165">
        <v>430.55</v>
      </c>
      <c r="C165">
        <v>1.1739999999999999</v>
      </c>
      <c r="D165">
        <v>1.093</v>
      </c>
      <c r="E165">
        <v>1.1299999999999999</v>
      </c>
      <c r="F165">
        <v>1.095</v>
      </c>
      <c r="G165">
        <v>1.3779999999999999</v>
      </c>
      <c r="I165">
        <f t="shared" si="28"/>
        <v>0.80000000000001137</v>
      </c>
      <c r="J165">
        <f t="shared" si="29"/>
        <v>6.0000000000000053E-3</v>
      </c>
      <c r="K165">
        <f t="shared" si="30"/>
        <v>2.6340235935670839</v>
      </c>
      <c r="L165">
        <f t="shared" si="31"/>
        <v>6.9668096911595645E-2</v>
      </c>
      <c r="M165">
        <f t="shared" si="32"/>
        <v>2.7460756764432546</v>
      </c>
      <c r="N165">
        <f t="shared" si="33"/>
        <v>7.9357583333529491E-2</v>
      </c>
      <c r="O165">
        <f t="shared" si="34"/>
        <v>3632.642322511666</v>
      </c>
      <c r="P165">
        <f t="shared" si="35"/>
        <v>0.93920000000002279</v>
      </c>
      <c r="AD165" t="s">
        <v>205</v>
      </c>
      <c r="AE165" t="s">
        <v>54</v>
      </c>
      <c r="AF165">
        <v>0</v>
      </c>
      <c r="AG165">
        <v>0</v>
      </c>
      <c r="AH165">
        <v>0</v>
      </c>
      <c r="AI165">
        <v>0</v>
      </c>
      <c r="AJ165">
        <v>0</v>
      </c>
    </row>
    <row r="166" spans="1:36" x14ac:dyDescent="0.25">
      <c r="A166">
        <v>-198</v>
      </c>
      <c r="B166">
        <v>431.35</v>
      </c>
      <c r="C166">
        <v>1.18</v>
      </c>
      <c r="D166">
        <v>1.103</v>
      </c>
      <c r="E166">
        <v>1.1379999999999999</v>
      </c>
      <c r="F166">
        <v>1.1000000000000001</v>
      </c>
      <c r="G166">
        <v>1.38</v>
      </c>
      <c r="I166">
        <f t="shared" si="28"/>
        <v>0.75</v>
      </c>
      <c r="J166">
        <f t="shared" si="29"/>
        <v>-9.9999999999988987E-4</v>
      </c>
      <c r="K166">
        <f t="shared" si="30"/>
        <v>2.6348298023738992</v>
      </c>
      <c r="L166">
        <f t="shared" si="31"/>
        <v>7.1882007306125359E-2</v>
      </c>
      <c r="M166">
        <f t="shared" si="32"/>
        <v>-0.48803155832576522</v>
      </c>
      <c r="N166">
        <f t="shared" si="33"/>
        <v>7.9574020119383942E-2</v>
      </c>
      <c r="O166">
        <f t="shared" si="34"/>
        <v>3447.9663666584129</v>
      </c>
      <c r="P166">
        <f t="shared" si="35"/>
        <v>0.88499999999996393</v>
      </c>
      <c r="AD166" t="s">
        <v>206</v>
      </c>
      <c r="AE166" t="s">
        <v>54</v>
      </c>
      <c r="AF166">
        <v>0</v>
      </c>
      <c r="AG166">
        <v>0</v>
      </c>
      <c r="AH166">
        <v>0</v>
      </c>
      <c r="AI166">
        <v>0</v>
      </c>
      <c r="AJ166">
        <v>0</v>
      </c>
    </row>
    <row r="167" spans="1:36" x14ac:dyDescent="0.25">
      <c r="A167">
        <v>-197</v>
      </c>
      <c r="B167">
        <v>432.1</v>
      </c>
      <c r="C167">
        <v>1.179</v>
      </c>
      <c r="D167">
        <v>1.1100000000000001</v>
      </c>
      <c r="E167">
        <v>1.1439999999999999</v>
      </c>
      <c r="F167">
        <v>1.105</v>
      </c>
      <c r="G167">
        <v>1.357</v>
      </c>
      <c r="I167">
        <f t="shared" si="28"/>
        <v>0.69999999999998863</v>
      </c>
      <c r="J167">
        <f t="shared" si="29"/>
        <v>9.9999999999988987E-4</v>
      </c>
      <c r="K167">
        <f t="shared" si="30"/>
        <v>2.6355842663112301</v>
      </c>
      <c r="L167">
        <f t="shared" si="31"/>
        <v>7.1513805095089159E-2</v>
      </c>
      <c r="M167">
        <f t="shared" si="32"/>
        <v>0.52376906858862127</v>
      </c>
      <c r="N167">
        <f t="shared" si="33"/>
        <v>7.9778621911580153E-2</v>
      </c>
      <c r="O167">
        <f t="shared" si="34"/>
        <v>3262.2402066267264</v>
      </c>
      <c r="P167">
        <f t="shared" si="35"/>
        <v>0.82530000000000725</v>
      </c>
      <c r="AD167" t="s">
        <v>207</v>
      </c>
      <c r="AE167" t="s">
        <v>57</v>
      </c>
      <c r="AF167">
        <v>28.192</v>
      </c>
      <c r="AG167">
        <v>29.46</v>
      </c>
      <c r="AH167">
        <v>26.75</v>
      </c>
      <c r="AI167">
        <v>27.68</v>
      </c>
      <c r="AJ167">
        <v>28.88</v>
      </c>
    </row>
    <row r="168" spans="1:36" x14ac:dyDescent="0.25">
      <c r="A168">
        <v>-196</v>
      </c>
      <c r="B168">
        <v>432.8</v>
      </c>
      <c r="C168">
        <v>1.18</v>
      </c>
      <c r="D168">
        <v>1.117</v>
      </c>
      <c r="E168">
        <v>1.1519999999999999</v>
      </c>
      <c r="F168">
        <v>1.1080000000000001</v>
      </c>
      <c r="G168">
        <v>1.341</v>
      </c>
      <c r="I168">
        <f t="shared" si="28"/>
        <v>0.67000000000001592</v>
      </c>
      <c r="J168">
        <f t="shared" si="29"/>
        <v>1.2000000000000011E-2</v>
      </c>
      <c r="K168">
        <f t="shared" si="30"/>
        <v>2.636287252098513</v>
      </c>
      <c r="L168">
        <f t="shared" si="31"/>
        <v>7.1882007306125359E-2</v>
      </c>
      <c r="M168">
        <f t="shared" si="32"/>
        <v>6.5410678140334211</v>
      </c>
      <c r="N168">
        <f t="shared" si="33"/>
        <v>7.9971326483174537E-2</v>
      </c>
      <c r="O168">
        <f t="shared" si="34"/>
        <v>3075.5204125233727</v>
      </c>
      <c r="P168">
        <f t="shared" si="35"/>
        <v>0.79060000000001285</v>
      </c>
      <c r="AD168" t="s">
        <v>208</v>
      </c>
      <c r="AE168" t="s">
        <v>57</v>
      </c>
      <c r="AF168">
        <v>27.05</v>
      </c>
      <c r="AG168">
        <v>28.055</v>
      </c>
      <c r="AH168">
        <v>25.721</v>
      </c>
      <c r="AI168">
        <v>26.526</v>
      </c>
      <c r="AJ168">
        <v>27.896999999999998</v>
      </c>
    </row>
    <row r="169" spans="1:36" x14ac:dyDescent="0.25">
      <c r="A169">
        <v>-195</v>
      </c>
      <c r="B169">
        <v>433.47</v>
      </c>
      <c r="C169">
        <v>1.1919999999999999</v>
      </c>
      <c r="D169">
        <v>1.1240000000000001</v>
      </c>
      <c r="E169">
        <v>1.159</v>
      </c>
      <c r="F169">
        <v>1.111</v>
      </c>
      <c r="G169">
        <v>1.373</v>
      </c>
      <c r="I169">
        <f t="shared" si="28"/>
        <v>0.6199999999999477</v>
      </c>
      <c r="J169">
        <f t="shared" si="29"/>
        <v>1.3000000000000123E-2</v>
      </c>
      <c r="K169">
        <f t="shared" si="30"/>
        <v>2.6369590457907699</v>
      </c>
      <c r="L169">
        <f t="shared" si="31"/>
        <v>7.6276255404217605E-2</v>
      </c>
      <c r="M169">
        <f t="shared" si="32"/>
        <v>7.5890485827818299</v>
      </c>
      <c r="N169">
        <f t="shared" si="33"/>
        <v>8.0152075225145614E-2</v>
      </c>
      <c r="O169">
        <f t="shared" si="34"/>
        <v>2887.8638570332319</v>
      </c>
      <c r="P169">
        <f t="shared" si="35"/>
        <v>0.73903999999995329</v>
      </c>
      <c r="AD169" t="s">
        <v>209</v>
      </c>
      <c r="AE169" t="s">
        <v>57</v>
      </c>
      <c r="AF169">
        <v>3.1589999999999998</v>
      </c>
      <c r="AG169">
        <v>3.3210000000000002</v>
      </c>
      <c r="AH169">
        <v>2.798</v>
      </c>
      <c r="AI169">
        <v>2.5379999999999998</v>
      </c>
      <c r="AJ169">
        <v>3.306</v>
      </c>
    </row>
    <row r="170" spans="1:36" x14ac:dyDescent="0.25">
      <c r="A170">
        <v>-194</v>
      </c>
      <c r="B170">
        <v>434.09</v>
      </c>
      <c r="C170">
        <v>1.2050000000000001</v>
      </c>
      <c r="D170">
        <v>1.1259999999999999</v>
      </c>
      <c r="E170">
        <v>1.1599999999999999</v>
      </c>
      <c r="F170">
        <v>1.113</v>
      </c>
      <c r="G170">
        <v>1.4219999999999999</v>
      </c>
      <c r="I170">
        <f t="shared" si="28"/>
        <v>0.57000000000005002</v>
      </c>
      <c r="J170">
        <f t="shared" si="29"/>
        <v>1.0999999999999899E-2</v>
      </c>
      <c r="K170">
        <f t="shared" si="30"/>
        <v>2.6375797812433479</v>
      </c>
      <c r="L170">
        <f t="shared" si="31"/>
        <v>8.098704691088722E-2</v>
      </c>
      <c r="M170">
        <f t="shared" si="32"/>
        <v>6.9250160435074486</v>
      </c>
      <c r="N170">
        <f t="shared" si="33"/>
        <v>8.0320813164156651E-2</v>
      </c>
      <c r="O170">
        <f t="shared" si="34"/>
        <v>2699.3276981001277</v>
      </c>
      <c r="P170">
        <f t="shared" si="35"/>
        <v>0.68684999999999707</v>
      </c>
      <c r="AD170" t="s">
        <v>210</v>
      </c>
      <c r="AE170" t="s">
        <v>57</v>
      </c>
      <c r="AF170">
        <v>41.37</v>
      </c>
      <c r="AG170">
        <v>40.26</v>
      </c>
      <c r="AH170">
        <v>33.18</v>
      </c>
      <c r="AI170">
        <v>33.984999999999999</v>
      </c>
      <c r="AJ170">
        <v>41.37</v>
      </c>
    </row>
    <row r="171" spans="1:36" x14ac:dyDescent="0.25">
      <c r="A171">
        <v>-193</v>
      </c>
      <c r="B171">
        <v>434.66</v>
      </c>
      <c r="C171">
        <v>1.216</v>
      </c>
      <c r="D171">
        <v>1.1279999999999999</v>
      </c>
      <c r="E171">
        <v>1.173</v>
      </c>
      <c r="F171">
        <v>1.1180000000000001</v>
      </c>
      <c r="G171">
        <v>1.446</v>
      </c>
      <c r="I171">
        <f t="shared" si="28"/>
        <v>0.53999999999996362</v>
      </c>
      <c r="J171">
        <f t="shared" si="29"/>
        <v>1.7000000000000126E-2</v>
      </c>
      <c r="K171">
        <f t="shared" si="30"/>
        <v>2.6381496756668459</v>
      </c>
      <c r="L171">
        <f t="shared" si="31"/>
        <v>8.4933574936716119E-2</v>
      </c>
      <c r="M171">
        <f t="shared" si="32"/>
        <v>11.182081594628464</v>
      </c>
      <c r="N171">
        <f t="shared" si="33"/>
        <v>8.0477488979219178E-2</v>
      </c>
      <c r="O171">
        <f t="shared" si="34"/>
        <v>2509.969361520954</v>
      </c>
      <c r="P171">
        <f t="shared" si="35"/>
        <v>0.65664000000000278</v>
      </c>
      <c r="AD171" t="s">
        <v>211</v>
      </c>
      <c r="AE171" t="s">
        <v>57</v>
      </c>
      <c r="AF171">
        <v>18.945</v>
      </c>
      <c r="AG171">
        <v>19.934999999999999</v>
      </c>
      <c r="AH171">
        <v>18.945</v>
      </c>
      <c r="AI171">
        <v>20.524999999999999</v>
      </c>
      <c r="AJ171">
        <v>19.96</v>
      </c>
    </row>
    <row r="172" spans="1:36" x14ac:dyDescent="0.25">
      <c r="A172">
        <v>-192</v>
      </c>
      <c r="B172">
        <v>435.2</v>
      </c>
      <c r="C172">
        <v>1.2330000000000001</v>
      </c>
      <c r="D172">
        <v>1.139</v>
      </c>
      <c r="E172">
        <v>1.175</v>
      </c>
      <c r="F172">
        <v>1.123</v>
      </c>
      <c r="G172">
        <v>1.4970000000000001</v>
      </c>
      <c r="I172">
        <f t="shared" si="28"/>
        <v>0.49000000000000909</v>
      </c>
      <c r="J172">
        <f t="shared" si="29"/>
        <v>2.7999999999999803E-2</v>
      </c>
      <c r="K172">
        <f t="shared" si="30"/>
        <v>2.6386888866901237</v>
      </c>
      <c r="L172">
        <f t="shared" si="31"/>
        <v>9.0963076595731676E-2</v>
      </c>
      <c r="M172">
        <f t="shared" si="32"/>
        <v>19.954782932787086</v>
      </c>
      <c r="N172">
        <f t="shared" si="33"/>
        <v>8.0622055017252225E-2</v>
      </c>
      <c r="O172">
        <f t="shared" si="34"/>
        <v>2319.8465234582318</v>
      </c>
      <c r="P172">
        <f t="shared" si="35"/>
        <v>0.60417000000004817</v>
      </c>
      <c r="AD172" t="s">
        <v>212</v>
      </c>
      <c r="AE172" t="s">
        <v>54</v>
      </c>
      <c r="AF172">
        <v>11.677</v>
      </c>
      <c r="AG172">
        <v>11.836</v>
      </c>
      <c r="AH172">
        <v>10.878</v>
      </c>
      <c r="AI172">
        <v>9.57</v>
      </c>
      <c r="AJ172">
        <v>11.85</v>
      </c>
    </row>
    <row r="173" spans="1:36" x14ac:dyDescent="0.25">
      <c r="A173">
        <v>-191</v>
      </c>
      <c r="B173">
        <v>435.69</v>
      </c>
      <c r="C173">
        <v>1.2609999999999999</v>
      </c>
      <c r="D173">
        <v>1.147</v>
      </c>
      <c r="E173">
        <v>1.181</v>
      </c>
      <c r="F173">
        <v>1.129</v>
      </c>
      <c r="G173">
        <v>1.5860000000000001</v>
      </c>
      <c r="I173">
        <f t="shared" si="28"/>
        <v>0.44999999999998863</v>
      </c>
      <c r="J173">
        <f t="shared" si="29"/>
        <v>2.4000000000000021E-2</v>
      </c>
      <c r="K173">
        <f t="shared" si="30"/>
        <v>2.6391775920802147</v>
      </c>
      <c r="L173">
        <f t="shared" si="31"/>
        <v>0.10071508657308159</v>
      </c>
      <c r="M173">
        <f t="shared" si="32"/>
        <v>18.263540141790873</v>
      </c>
      <c r="N173">
        <f t="shared" si="33"/>
        <v>8.0754467307532912E-2</v>
      </c>
      <c r="O173">
        <f t="shared" si="34"/>
        <v>2129.0170928765506</v>
      </c>
      <c r="P173">
        <f t="shared" si="35"/>
        <v>0.56744999999991119</v>
      </c>
      <c r="AD173" t="s">
        <v>213</v>
      </c>
      <c r="AE173" t="s">
        <v>54</v>
      </c>
      <c r="AF173">
        <v>70.037999999999997</v>
      </c>
      <c r="AG173">
        <v>71.057000000000002</v>
      </c>
      <c r="AH173">
        <v>73.656999999999996</v>
      </c>
      <c r="AI173">
        <v>77.376000000000005</v>
      </c>
      <c r="AJ173">
        <v>71.55</v>
      </c>
    </row>
    <row r="174" spans="1:36" x14ac:dyDescent="0.25">
      <c r="A174">
        <v>-190</v>
      </c>
      <c r="B174">
        <v>436.14</v>
      </c>
      <c r="C174">
        <v>1.2849999999999999</v>
      </c>
      <c r="D174">
        <v>1.151</v>
      </c>
      <c r="E174">
        <v>1.1890000000000001</v>
      </c>
      <c r="F174">
        <v>1.139</v>
      </c>
      <c r="G174">
        <v>1.663</v>
      </c>
      <c r="I174">
        <f t="shared" si="28"/>
        <v>0.40000000000003411</v>
      </c>
      <c r="J174">
        <f t="shared" si="29"/>
        <v>1.7000000000000126E-2</v>
      </c>
      <c r="K174">
        <f t="shared" si="30"/>
        <v>2.6396259192408125</v>
      </c>
      <c r="L174">
        <f t="shared" si="31"/>
        <v>0.10890312766731332</v>
      </c>
      <c r="M174">
        <f t="shared" si="32"/>
        <v>14.336850126333269</v>
      </c>
      <c r="N174">
        <f t="shared" si="33"/>
        <v>8.0874685575033509E-2</v>
      </c>
      <c r="O174">
        <f t="shared" si="34"/>
        <v>1937.5391939081812</v>
      </c>
      <c r="P174">
        <f t="shared" si="35"/>
        <v>0.51400000000006818</v>
      </c>
      <c r="AD174" t="s">
        <v>214</v>
      </c>
      <c r="AE174" t="s">
        <v>57</v>
      </c>
      <c r="AF174">
        <v>25.579000000000001</v>
      </c>
      <c r="AG174">
        <v>26.824999999999999</v>
      </c>
      <c r="AH174">
        <v>24.504999999999999</v>
      </c>
      <c r="AI174">
        <v>25.164999999999999</v>
      </c>
      <c r="AJ174">
        <v>25.82</v>
      </c>
    </row>
    <row r="175" spans="1:36" x14ac:dyDescent="0.25">
      <c r="A175">
        <v>-189</v>
      </c>
      <c r="B175">
        <v>436.54</v>
      </c>
      <c r="C175">
        <v>1.302</v>
      </c>
      <c r="D175">
        <v>1.1579999999999999</v>
      </c>
      <c r="E175">
        <v>1.196</v>
      </c>
      <c r="F175">
        <v>1.1459999999999999</v>
      </c>
      <c r="G175">
        <v>1.7090000000000001</v>
      </c>
      <c r="I175">
        <f t="shared" si="28"/>
        <v>0.37000000000000455</v>
      </c>
      <c r="J175">
        <f t="shared" si="29"/>
        <v>1.4999999999999902E-2</v>
      </c>
      <c r="K175">
        <f t="shared" si="30"/>
        <v>2.6400240441088667</v>
      </c>
      <c r="L175">
        <f t="shared" si="31"/>
        <v>0.11461098423217315</v>
      </c>
      <c r="M175">
        <f t="shared" si="32"/>
        <v>13.520626273036287</v>
      </c>
      <c r="N175">
        <f t="shared" si="33"/>
        <v>8.0982673252641316E-2</v>
      </c>
      <c r="O175">
        <f t="shared" si="34"/>
        <v>1745.4711481531824</v>
      </c>
      <c r="P175">
        <f t="shared" si="35"/>
        <v>0.48173999999996231</v>
      </c>
      <c r="AD175" t="s">
        <v>215</v>
      </c>
      <c r="AE175" t="s">
        <v>57</v>
      </c>
      <c r="AF175">
        <v>24.434000000000001</v>
      </c>
      <c r="AG175">
        <v>25.408000000000001</v>
      </c>
      <c r="AH175">
        <v>23.466000000000001</v>
      </c>
      <c r="AI175">
        <v>23.965</v>
      </c>
      <c r="AJ175">
        <v>24.899000000000001</v>
      </c>
    </row>
    <row r="176" spans="1:36" x14ac:dyDescent="0.25">
      <c r="A176">
        <v>-188</v>
      </c>
      <c r="B176">
        <v>436.91</v>
      </c>
      <c r="C176">
        <v>1.3169999999999999</v>
      </c>
      <c r="D176">
        <v>1.1659999999999999</v>
      </c>
      <c r="E176">
        <v>1.206</v>
      </c>
      <c r="F176">
        <v>1.1479999999999999</v>
      </c>
      <c r="G176">
        <v>1.748</v>
      </c>
      <c r="I176">
        <f t="shared" si="28"/>
        <v>0.31999999999999318</v>
      </c>
      <c r="J176">
        <f t="shared" si="29"/>
        <v>1.4000000000000012E-2</v>
      </c>
      <c r="K176">
        <f t="shared" si="30"/>
        <v>2.6403919849593236</v>
      </c>
      <c r="L176">
        <f t="shared" si="31"/>
        <v>0.1195857749617838</v>
      </c>
      <c r="M176">
        <f t="shared" si="32"/>
        <v>14.442590495516743</v>
      </c>
      <c r="N176">
        <f t="shared" si="33"/>
        <v>8.1078397492257481E-2</v>
      </c>
      <c r="O176">
        <f t="shared" si="34"/>
        <v>1552.8714569195042</v>
      </c>
      <c r="P176">
        <f t="shared" si="35"/>
        <v>0.42144000000001025</v>
      </c>
      <c r="AD176" t="s">
        <v>216</v>
      </c>
      <c r="AE176" t="s">
        <v>57</v>
      </c>
      <c r="AF176">
        <v>2.8730000000000002</v>
      </c>
      <c r="AG176">
        <v>3.1040000000000001</v>
      </c>
      <c r="AH176">
        <v>2.6419999999999999</v>
      </c>
      <c r="AI176">
        <v>2.3340000000000001</v>
      </c>
      <c r="AJ176">
        <v>2.95</v>
      </c>
    </row>
    <row r="177" spans="1:36" x14ac:dyDescent="0.25">
      <c r="A177">
        <v>-187</v>
      </c>
      <c r="B177">
        <v>437.23</v>
      </c>
      <c r="C177">
        <v>1.331</v>
      </c>
      <c r="D177">
        <v>1.177</v>
      </c>
      <c r="E177">
        <v>1.2130000000000001</v>
      </c>
      <c r="F177">
        <v>1.1579999999999999</v>
      </c>
      <c r="G177">
        <v>1.776</v>
      </c>
      <c r="I177">
        <f t="shared" si="28"/>
        <v>0.27999999999997272</v>
      </c>
      <c r="J177">
        <f t="shared" si="29"/>
        <v>1.0000000000001119E-3</v>
      </c>
      <c r="K177">
        <f t="shared" si="30"/>
        <v>2.6407099528830362</v>
      </c>
      <c r="L177">
        <f t="shared" si="31"/>
        <v>0.12417805547467511</v>
      </c>
      <c r="M177">
        <f t="shared" si="32"/>
        <v>1.1731398680889238</v>
      </c>
      <c r="N177">
        <f t="shared" si="33"/>
        <v>8.1161829174771286E-2</v>
      </c>
      <c r="O177">
        <f t="shared" si="34"/>
        <v>1359.7987834083385</v>
      </c>
      <c r="P177">
        <f t="shared" si="35"/>
        <v>0.37267999999998019</v>
      </c>
      <c r="AD177" t="s">
        <v>217</v>
      </c>
      <c r="AE177" t="s">
        <v>57</v>
      </c>
      <c r="AF177">
        <v>36.844999999999999</v>
      </c>
      <c r="AG177">
        <v>36.844999999999999</v>
      </c>
      <c r="AH177">
        <v>30.42</v>
      </c>
      <c r="AI177">
        <v>30.885000000000002</v>
      </c>
      <c r="AJ177">
        <v>36.674999999999997</v>
      </c>
    </row>
    <row r="178" spans="1:36" x14ac:dyDescent="0.25">
      <c r="A178">
        <v>-186</v>
      </c>
      <c r="B178">
        <v>437.51</v>
      </c>
      <c r="C178">
        <v>1.3320000000000001</v>
      </c>
      <c r="D178">
        <v>1.18</v>
      </c>
      <c r="E178">
        <v>1.2210000000000001</v>
      </c>
      <c r="F178">
        <v>1.1639999999999999</v>
      </c>
      <c r="G178">
        <v>1.7629999999999999</v>
      </c>
      <c r="I178">
        <f t="shared" si="28"/>
        <v>0.23000000000001819</v>
      </c>
      <c r="J178">
        <f t="shared" si="29"/>
        <v>-2.0000000000000018E-3</v>
      </c>
      <c r="K178">
        <f t="shared" si="30"/>
        <v>2.6409879839759003</v>
      </c>
      <c r="L178">
        <f t="shared" si="31"/>
        <v>0.12450422483428228</v>
      </c>
      <c r="M178">
        <f t="shared" si="32"/>
        <v>-2.8590799481846187</v>
      </c>
      <c r="N178">
        <f t="shared" si="33"/>
        <v>8.1232942918906939E-2</v>
      </c>
      <c r="O178">
        <f t="shared" si="34"/>
        <v>1166.3119348503019</v>
      </c>
      <c r="P178">
        <f t="shared" si="35"/>
        <v>0.30636000000002911</v>
      </c>
      <c r="AD178" t="s">
        <v>218</v>
      </c>
      <c r="AE178" t="s">
        <v>57</v>
      </c>
      <c r="AF178">
        <v>16.965</v>
      </c>
      <c r="AG178">
        <v>18.114999999999998</v>
      </c>
      <c r="AH178">
        <v>16.965</v>
      </c>
      <c r="AI178">
        <v>18.535</v>
      </c>
      <c r="AJ178">
        <v>17.77</v>
      </c>
    </row>
    <row r="179" spans="1:36" x14ac:dyDescent="0.25">
      <c r="A179">
        <v>-185</v>
      </c>
      <c r="B179">
        <v>437.74</v>
      </c>
      <c r="C179">
        <v>1.33</v>
      </c>
      <c r="D179">
        <v>1.1850000000000001</v>
      </c>
      <c r="E179">
        <v>1.226</v>
      </c>
      <c r="F179">
        <v>1.1679999999999999</v>
      </c>
      <c r="G179">
        <v>1.74</v>
      </c>
      <c r="I179">
        <f t="shared" si="28"/>
        <v>0.18999999999999773</v>
      </c>
      <c r="J179">
        <f t="shared" si="29"/>
        <v>0</v>
      </c>
      <c r="K179">
        <f t="shared" si="30"/>
        <v>2.6412162335803266</v>
      </c>
      <c r="L179">
        <f t="shared" si="31"/>
        <v>0.12385164096708581</v>
      </c>
      <c r="M179">
        <f t="shared" si="32"/>
        <v>0</v>
      </c>
      <c r="N179">
        <f t="shared" si="33"/>
        <v>8.1291717088940077E-2</v>
      </c>
      <c r="O179">
        <f t="shared" si="34"/>
        <v>972.4698445977175</v>
      </c>
      <c r="P179">
        <f t="shared" si="35"/>
        <v>0.25269999999999893</v>
      </c>
      <c r="AD179" t="s">
        <v>219</v>
      </c>
      <c r="AE179" t="s">
        <v>54</v>
      </c>
      <c r="AF179">
        <v>11.757</v>
      </c>
      <c r="AG179">
        <v>12.218</v>
      </c>
      <c r="AH179">
        <v>11.259</v>
      </c>
      <c r="AI179">
        <v>9.7390000000000008</v>
      </c>
      <c r="AJ179">
        <v>11.847</v>
      </c>
    </row>
    <row r="180" spans="1:36" x14ac:dyDescent="0.25">
      <c r="A180">
        <v>-184</v>
      </c>
      <c r="B180">
        <v>437.93</v>
      </c>
      <c r="C180">
        <v>1.33</v>
      </c>
      <c r="D180">
        <v>1.1950000000000001</v>
      </c>
      <c r="E180">
        <v>1.2330000000000001</v>
      </c>
      <c r="F180">
        <v>1.1739999999999999</v>
      </c>
      <c r="G180">
        <v>1.718</v>
      </c>
      <c r="I180">
        <f t="shared" si="28"/>
        <v>0.14999999999997726</v>
      </c>
      <c r="J180">
        <f t="shared" si="29"/>
        <v>2.9999999999998916E-3</v>
      </c>
      <c r="K180">
        <f t="shared" si="30"/>
        <v>2.6414046971633121</v>
      </c>
      <c r="L180">
        <f t="shared" si="31"/>
        <v>0.12385164096708581</v>
      </c>
      <c r="M180">
        <f t="shared" si="32"/>
        <v>6.5791240106968933</v>
      </c>
      <c r="N180">
        <f t="shared" si="33"/>
        <v>8.133813380128159E-2</v>
      </c>
      <c r="O180">
        <f t="shared" si="34"/>
        <v>778.33155417860962</v>
      </c>
      <c r="P180">
        <f t="shared" si="35"/>
        <v>0.19949999999996881</v>
      </c>
      <c r="AD180" t="s">
        <v>220</v>
      </c>
      <c r="AE180" t="s">
        <v>54</v>
      </c>
      <c r="AF180">
        <v>69.430999999999997</v>
      </c>
      <c r="AG180">
        <v>71.296999999999997</v>
      </c>
      <c r="AH180">
        <v>72.295000000000002</v>
      </c>
      <c r="AI180">
        <v>77.343000000000004</v>
      </c>
      <c r="AJ180">
        <v>71.367999999999995</v>
      </c>
    </row>
    <row r="181" spans="1:36" x14ac:dyDescent="0.25">
      <c r="A181">
        <v>-183</v>
      </c>
      <c r="B181">
        <v>438.08</v>
      </c>
      <c r="C181">
        <v>1.333</v>
      </c>
      <c r="D181">
        <v>1.204</v>
      </c>
      <c r="E181">
        <v>1.2390000000000001</v>
      </c>
      <c r="F181">
        <v>1.1859999999999999</v>
      </c>
      <c r="G181">
        <v>1.7010000000000001</v>
      </c>
      <c r="I181">
        <f t="shared" si="28"/>
        <v>0.11000000000001364</v>
      </c>
      <c r="J181">
        <f t="shared" si="29"/>
        <v>-9.9999999999988987E-4</v>
      </c>
      <c r="K181">
        <f t="shared" si="30"/>
        <v>2.6415534264538958</v>
      </c>
      <c r="L181">
        <f t="shared" si="31"/>
        <v>0.1248301494138592</v>
      </c>
      <c r="M181">
        <f t="shared" si="32"/>
        <v>-2.9891524356904715</v>
      </c>
      <c r="N181">
        <f t="shared" si="33"/>
        <v>8.1372178929926722E-2</v>
      </c>
      <c r="O181">
        <f t="shared" si="34"/>
        <v>583.95619531770751</v>
      </c>
      <c r="P181">
        <f t="shared" si="35"/>
        <v>0.14663000000005416</v>
      </c>
      <c r="AD181" t="s">
        <v>221</v>
      </c>
      <c r="AE181" t="s">
        <v>57</v>
      </c>
      <c r="AF181">
        <v>23.052</v>
      </c>
      <c r="AG181">
        <v>24.228000000000002</v>
      </c>
      <c r="AH181">
        <v>22.204000000000001</v>
      </c>
      <c r="AI181">
        <v>22.652000000000001</v>
      </c>
      <c r="AJ181">
        <v>23.123999999999999</v>
      </c>
    </row>
    <row r="182" spans="1:36" x14ac:dyDescent="0.25">
      <c r="A182">
        <v>-182</v>
      </c>
      <c r="B182">
        <v>438.19</v>
      </c>
      <c r="C182">
        <v>1.3320000000000001</v>
      </c>
      <c r="D182">
        <v>1.206</v>
      </c>
      <c r="E182">
        <v>1.2430000000000001</v>
      </c>
      <c r="F182">
        <v>1.196</v>
      </c>
      <c r="G182">
        <v>1.6819999999999999</v>
      </c>
      <c r="I182">
        <f t="shared" si="28"/>
        <v>6.0000000000002274E-2</v>
      </c>
      <c r="J182">
        <f t="shared" si="29"/>
        <v>6.0000000000000053E-3</v>
      </c>
      <c r="K182">
        <f t="shared" si="30"/>
        <v>2.6416624622379814</v>
      </c>
      <c r="L182">
        <f t="shared" si="31"/>
        <v>0.12450422483428228</v>
      </c>
      <c r="M182">
        <f t="shared" si="32"/>
        <v>32.825523368515803</v>
      </c>
      <c r="N182">
        <f t="shared" si="33"/>
        <v>8.1393842110767695E-2</v>
      </c>
      <c r="O182">
        <f t="shared" si="34"/>
        <v>389.40297193009053</v>
      </c>
      <c r="P182">
        <f t="shared" si="35"/>
        <v>7.9919999999987501E-2</v>
      </c>
      <c r="AD182" t="s">
        <v>222</v>
      </c>
      <c r="AE182" t="s">
        <v>57</v>
      </c>
      <c r="AF182">
        <v>21.905999999999999</v>
      </c>
      <c r="AG182">
        <v>22.792999999999999</v>
      </c>
      <c r="AH182">
        <v>21.17</v>
      </c>
      <c r="AI182">
        <v>21.431999999999999</v>
      </c>
      <c r="AJ182">
        <v>22.228000000000002</v>
      </c>
    </row>
    <row r="183" spans="1:36" x14ac:dyDescent="0.25">
      <c r="A183">
        <v>-181</v>
      </c>
      <c r="B183">
        <v>438.25</v>
      </c>
      <c r="C183">
        <v>1.3380000000000001</v>
      </c>
      <c r="D183">
        <v>1.2170000000000001</v>
      </c>
      <c r="E183">
        <v>1.252</v>
      </c>
      <c r="F183">
        <v>1.2010000000000001</v>
      </c>
      <c r="G183">
        <v>1.6830000000000001</v>
      </c>
      <c r="I183">
        <f t="shared" si="28"/>
        <v>2.9999999999972715E-2</v>
      </c>
      <c r="J183">
        <f t="shared" si="29"/>
        <v>4.9999999999998934E-3</v>
      </c>
      <c r="K183">
        <f t="shared" si="30"/>
        <v>2.6417219247658323</v>
      </c>
      <c r="L183">
        <f t="shared" si="31"/>
        <v>0.12645611343180432</v>
      </c>
      <c r="M183">
        <f t="shared" si="32"/>
        <v>54.490303113673086</v>
      </c>
      <c r="N183">
        <f t="shared" si="33"/>
        <v>8.1403116744768328E-2</v>
      </c>
      <c r="O183">
        <f t="shared" si="34"/>
        <v>194.73114209279564</v>
      </c>
      <c r="P183">
        <f t="shared" si="35"/>
        <v>4.0139999999993722E-2</v>
      </c>
      <c r="AD183" t="s">
        <v>223</v>
      </c>
      <c r="AE183" t="s">
        <v>57</v>
      </c>
      <c r="AF183">
        <v>2.633</v>
      </c>
      <c r="AG183">
        <v>2.859</v>
      </c>
      <c r="AH183">
        <v>2.4820000000000002</v>
      </c>
      <c r="AI183">
        <v>2.1429999999999998</v>
      </c>
      <c r="AJ183">
        <v>2.6859999999999999</v>
      </c>
    </row>
    <row r="184" spans="1:36" x14ac:dyDescent="0.25">
      <c r="A184" s="3">
        <v>-180</v>
      </c>
      <c r="B184">
        <v>438.28</v>
      </c>
      <c r="C184">
        <v>1.343</v>
      </c>
      <c r="D184">
        <v>1.222</v>
      </c>
      <c r="E184">
        <v>1.2549999999999999</v>
      </c>
      <c r="F184">
        <v>1.2050000000000001</v>
      </c>
      <c r="G184">
        <v>1.6919999999999999</v>
      </c>
      <c r="I184">
        <f t="shared" si="28"/>
        <v>-2.9999999999972715E-2</v>
      </c>
      <c r="J184">
        <f t="shared" si="29"/>
        <v>5.0000000000001155E-3</v>
      </c>
      <c r="K184">
        <f t="shared" si="30"/>
        <v>2.6417516529769882</v>
      </c>
      <c r="L184">
        <f t="shared" si="31"/>
        <v>0.12807601266871535</v>
      </c>
      <c r="M184">
        <f t="shared" si="32"/>
        <v>-54.287811739612138</v>
      </c>
      <c r="N184">
        <f t="shared" si="33"/>
        <v>8.14E-2</v>
      </c>
      <c r="O184">
        <f t="shared" si="34"/>
        <v>-1.3670009218926682E-12</v>
      </c>
      <c r="P184">
        <f t="shared" si="35"/>
        <v>-4.0289999999993699E-2</v>
      </c>
      <c r="AD184" t="s">
        <v>224</v>
      </c>
      <c r="AE184" t="s">
        <v>57</v>
      </c>
      <c r="AF184">
        <v>33.052</v>
      </c>
      <c r="AG184">
        <v>33.052</v>
      </c>
      <c r="AH184">
        <v>27.356000000000002</v>
      </c>
      <c r="AI184">
        <v>27.635999999999999</v>
      </c>
      <c r="AJ184">
        <v>32.844000000000001</v>
      </c>
    </row>
    <row r="185" spans="1:36" x14ac:dyDescent="0.25">
      <c r="A185">
        <v>-179</v>
      </c>
      <c r="B185">
        <v>438.25</v>
      </c>
      <c r="C185">
        <v>1.3480000000000001</v>
      </c>
      <c r="D185">
        <v>1.232</v>
      </c>
      <c r="E185">
        <v>1.2569999999999999</v>
      </c>
      <c r="F185">
        <v>1.1970000000000001</v>
      </c>
      <c r="G185">
        <v>1.706</v>
      </c>
      <c r="I185">
        <f t="shared" si="28"/>
        <v>-6.0000000000002274E-2</v>
      </c>
      <c r="J185">
        <f t="shared" si="29"/>
        <v>6.0000000000000053E-3</v>
      </c>
      <c r="K185">
        <f t="shared" si="30"/>
        <v>2.6417219247658323</v>
      </c>
      <c r="L185">
        <f t="shared" si="31"/>
        <v>0.12968989219930105</v>
      </c>
      <c r="M185">
        <f t="shared" si="32"/>
        <v>-32.436766809838865</v>
      </c>
      <c r="N185">
        <f t="shared" si="33"/>
        <v>8.1384492812537609E-2</v>
      </c>
      <c r="O185">
        <f t="shared" si="34"/>
        <v>-194.73114209279342</v>
      </c>
      <c r="P185">
        <f t="shared" si="35"/>
        <v>-8.0879999999987351E-2</v>
      </c>
      <c r="AD185" t="s">
        <v>225</v>
      </c>
      <c r="AE185" t="s">
        <v>57</v>
      </c>
      <c r="AF185">
        <v>15.1</v>
      </c>
      <c r="AG185">
        <v>16.116</v>
      </c>
      <c r="AH185">
        <v>15.1</v>
      </c>
      <c r="AI185">
        <v>16.452000000000002</v>
      </c>
      <c r="AJ185">
        <v>15.592000000000001</v>
      </c>
    </row>
    <row r="186" spans="1:36" x14ac:dyDescent="0.25">
      <c r="A186">
        <v>-178</v>
      </c>
      <c r="B186">
        <v>438.19</v>
      </c>
      <c r="C186">
        <v>1.3540000000000001</v>
      </c>
      <c r="D186">
        <v>1.2370000000000001</v>
      </c>
      <c r="E186">
        <v>1.2609999999999999</v>
      </c>
      <c r="F186">
        <v>1.2050000000000001</v>
      </c>
      <c r="G186">
        <v>1.712</v>
      </c>
      <c r="I186">
        <f t="shared" si="28"/>
        <v>-0.11000000000001364</v>
      </c>
      <c r="J186">
        <f t="shared" si="29"/>
        <v>6.9999999999998952E-3</v>
      </c>
      <c r="K186">
        <f t="shared" si="30"/>
        <v>2.6416624622379814</v>
      </c>
      <c r="L186">
        <f t="shared" si="31"/>
        <v>0.13161866434912553</v>
      </c>
      <c r="M186">
        <f t="shared" si="32"/>
        <v>-20.538769661626283</v>
      </c>
      <c r="N186">
        <f t="shared" si="33"/>
        <v>8.1356599886215811E-2</v>
      </c>
      <c r="O186">
        <f t="shared" si="34"/>
        <v>-389.40297193009326</v>
      </c>
      <c r="P186">
        <f t="shared" si="35"/>
        <v>-0.148940000000055</v>
      </c>
      <c r="AD186" t="s">
        <v>226</v>
      </c>
      <c r="AE186" t="s">
        <v>54</v>
      </c>
      <c r="AF186">
        <v>12.021000000000001</v>
      </c>
      <c r="AG186">
        <v>12.542</v>
      </c>
      <c r="AH186">
        <v>11.725</v>
      </c>
      <c r="AI186">
        <v>10</v>
      </c>
      <c r="AJ186">
        <v>12.086</v>
      </c>
    </row>
    <row r="187" spans="1:36" x14ac:dyDescent="0.25">
      <c r="A187">
        <v>-177</v>
      </c>
      <c r="B187">
        <v>438.08</v>
      </c>
      <c r="C187">
        <v>1.361</v>
      </c>
      <c r="D187">
        <v>1.25</v>
      </c>
      <c r="E187">
        <v>1.266</v>
      </c>
      <c r="F187">
        <v>1.2130000000000001</v>
      </c>
      <c r="G187">
        <v>1.716</v>
      </c>
      <c r="I187">
        <f t="shared" si="28"/>
        <v>-0.14999999999997726</v>
      </c>
      <c r="J187">
        <f t="shared" si="29"/>
        <v>3.0000000000001137E-3</v>
      </c>
      <c r="K187">
        <f t="shared" si="30"/>
        <v>2.6415534264538958</v>
      </c>
      <c r="L187">
        <f t="shared" si="31"/>
        <v>0.13385812520333468</v>
      </c>
      <c r="M187">
        <f t="shared" si="32"/>
        <v>-6.4294337273604052</v>
      </c>
      <c r="N187">
        <f t="shared" si="33"/>
        <v>8.1316329691244957E-2</v>
      </c>
      <c r="O187">
        <f t="shared" si="34"/>
        <v>-583.95619531771035</v>
      </c>
      <c r="P187">
        <f t="shared" si="35"/>
        <v>-0.20414999999996808</v>
      </c>
      <c r="AD187" t="s">
        <v>227</v>
      </c>
      <c r="AE187" t="s">
        <v>54</v>
      </c>
      <c r="AF187">
        <v>68.930999999999997</v>
      </c>
      <c r="AG187">
        <v>70.706000000000003</v>
      </c>
      <c r="AH187">
        <v>71.326999999999998</v>
      </c>
      <c r="AI187">
        <v>76.763000000000005</v>
      </c>
      <c r="AJ187">
        <v>70.146000000000001</v>
      </c>
    </row>
    <row r="188" spans="1:36" x14ac:dyDescent="0.25">
      <c r="A188">
        <v>-176</v>
      </c>
      <c r="B188">
        <v>437.93</v>
      </c>
      <c r="C188">
        <v>1.3640000000000001</v>
      </c>
      <c r="D188">
        <v>1.2569999999999999</v>
      </c>
      <c r="E188">
        <v>1.272</v>
      </c>
      <c r="F188">
        <v>1.22</v>
      </c>
      <c r="G188">
        <v>1.708</v>
      </c>
      <c r="I188">
        <f t="shared" si="28"/>
        <v>-0.18999999999999773</v>
      </c>
      <c r="J188">
        <f t="shared" si="29"/>
        <v>-1.0000000000001119E-3</v>
      </c>
      <c r="K188">
        <f t="shared" si="30"/>
        <v>2.6414046971633121</v>
      </c>
      <c r="L188">
        <f t="shared" si="31"/>
        <v>0.13481437032046015</v>
      </c>
      <c r="M188">
        <f t="shared" si="32"/>
        <v>1.6900585287676277</v>
      </c>
      <c r="N188">
        <f t="shared" si="33"/>
        <v>8.126369446168738E-2</v>
      </c>
      <c r="O188">
        <f t="shared" si="34"/>
        <v>-778.33155417861246</v>
      </c>
      <c r="P188">
        <f t="shared" si="35"/>
        <v>-0.25915999999999889</v>
      </c>
      <c r="AD188" t="s">
        <v>228</v>
      </c>
      <c r="AE188" t="s">
        <v>229</v>
      </c>
      <c r="AF188">
        <v>0</v>
      </c>
      <c r="AG188">
        <v>0</v>
      </c>
      <c r="AH188">
        <v>0</v>
      </c>
      <c r="AI188">
        <v>0</v>
      </c>
      <c r="AJ188">
        <v>0</v>
      </c>
    </row>
    <row r="189" spans="1:36" x14ac:dyDescent="0.25">
      <c r="A189">
        <v>-175</v>
      </c>
      <c r="B189">
        <v>437.74</v>
      </c>
      <c r="C189">
        <v>1.363</v>
      </c>
      <c r="D189">
        <v>1.2649999999999999</v>
      </c>
      <c r="E189">
        <v>1.278</v>
      </c>
      <c r="F189">
        <v>1.2230000000000001</v>
      </c>
      <c r="G189">
        <v>1.6879999999999999</v>
      </c>
      <c r="I189">
        <f t="shared" si="28"/>
        <v>-0.23000000000001819</v>
      </c>
      <c r="J189">
        <f t="shared" si="29"/>
        <v>-2.0000000000000018E-3</v>
      </c>
      <c r="K189">
        <f t="shared" si="30"/>
        <v>2.6412162335803266</v>
      </c>
      <c r="L189">
        <f t="shared" si="31"/>
        <v>0.13449585583467355</v>
      </c>
      <c r="M189">
        <f t="shared" si="32"/>
        <v>2.7940054176288172</v>
      </c>
      <c r="N189">
        <f t="shared" si="33"/>
        <v>8.1198710191794476E-2</v>
      </c>
      <c r="O189">
        <f t="shared" si="34"/>
        <v>-972.46984459772034</v>
      </c>
      <c r="P189">
        <f t="shared" si="35"/>
        <v>-0.3134900000000298</v>
      </c>
      <c r="AD189" t="s">
        <v>230</v>
      </c>
      <c r="AE189" t="s">
        <v>229</v>
      </c>
      <c r="AF189">
        <v>0</v>
      </c>
      <c r="AG189">
        <v>0</v>
      </c>
      <c r="AH189">
        <v>0</v>
      </c>
      <c r="AI189">
        <v>0</v>
      </c>
      <c r="AJ189">
        <v>0</v>
      </c>
    </row>
    <row r="190" spans="1:36" x14ac:dyDescent="0.25">
      <c r="A190">
        <v>-174</v>
      </c>
      <c r="B190">
        <v>437.51</v>
      </c>
      <c r="C190">
        <v>1.361</v>
      </c>
      <c r="D190">
        <v>1.2789999999999999</v>
      </c>
      <c r="E190">
        <v>1.2809999999999999</v>
      </c>
      <c r="F190">
        <v>1.2210000000000001</v>
      </c>
      <c r="G190">
        <v>1.665</v>
      </c>
      <c r="I190">
        <f t="shared" si="28"/>
        <v>-0.27999999999997272</v>
      </c>
      <c r="J190">
        <f t="shared" si="29"/>
        <v>-6.0000000000000053E-3</v>
      </c>
      <c r="K190">
        <f t="shared" si="30"/>
        <v>2.6409879839759003</v>
      </c>
      <c r="L190">
        <f t="shared" si="31"/>
        <v>0.13385812520333468</v>
      </c>
      <c r="M190">
        <f t="shared" si="32"/>
        <v>6.9014942650616824</v>
      </c>
      <c r="N190">
        <f t="shared" si="33"/>
        <v>8.1121396631205628E-2</v>
      </c>
      <c r="O190">
        <f t="shared" si="34"/>
        <v>-1166.3119348503046</v>
      </c>
      <c r="P190">
        <f t="shared" si="35"/>
        <v>-0.38107999999997977</v>
      </c>
      <c r="AD190" t="s">
        <v>231</v>
      </c>
      <c r="AE190" t="s">
        <v>229</v>
      </c>
      <c r="AF190">
        <v>0</v>
      </c>
      <c r="AG190">
        <v>0</v>
      </c>
      <c r="AH190">
        <v>0</v>
      </c>
      <c r="AI190">
        <v>0</v>
      </c>
      <c r="AJ190">
        <v>0</v>
      </c>
    </row>
    <row r="191" spans="1:36" x14ac:dyDescent="0.25">
      <c r="A191">
        <v>-173</v>
      </c>
      <c r="B191">
        <v>437.23</v>
      </c>
      <c r="C191">
        <v>1.355</v>
      </c>
      <c r="D191">
        <v>1.282</v>
      </c>
      <c r="E191">
        <v>1.2829999999999999</v>
      </c>
      <c r="F191">
        <v>1.222</v>
      </c>
      <c r="G191">
        <v>1.631</v>
      </c>
      <c r="I191">
        <f t="shared" si="28"/>
        <v>-0.31999999999999318</v>
      </c>
      <c r="J191">
        <f t="shared" si="29"/>
        <v>-6.0000000000000053E-3</v>
      </c>
      <c r="K191">
        <f t="shared" si="30"/>
        <v>2.6407099528830362</v>
      </c>
      <c r="L191">
        <f t="shared" si="31"/>
        <v>0.13193929521042452</v>
      </c>
      <c r="M191">
        <f t="shared" si="32"/>
        <v>6.0614464377926351</v>
      </c>
      <c r="N191">
        <f t="shared" si="33"/>
        <v>8.1031777279010272E-2</v>
      </c>
      <c r="O191">
        <f t="shared" si="34"/>
        <v>-1359.7987834083413</v>
      </c>
      <c r="P191">
        <f t="shared" si="35"/>
        <v>-0.43360000000001053</v>
      </c>
      <c r="AD191" t="s">
        <v>232</v>
      </c>
      <c r="AE191" t="s">
        <v>229</v>
      </c>
      <c r="AF191">
        <v>0</v>
      </c>
      <c r="AG191">
        <v>0</v>
      </c>
      <c r="AH191">
        <v>0</v>
      </c>
      <c r="AI191">
        <v>0</v>
      </c>
      <c r="AJ191">
        <v>0</v>
      </c>
    </row>
    <row r="192" spans="1:36" x14ac:dyDescent="0.25">
      <c r="A192">
        <v>-172</v>
      </c>
      <c r="B192">
        <v>436.91</v>
      </c>
      <c r="C192">
        <v>1.349</v>
      </c>
      <c r="D192">
        <v>1.2889999999999999</v>
      </c>
      <c r="E192">
        <v>1.2889999999999999</v>
      </c>
      <c r="F192">
        <v>1.2270000000000001</v>
      </c>
      <c r="G192">
        <v>1.593</v>
      </c>
      <c r="I192">
        <f t="shared" si="28"/>
        <v>-0.37000000000000455</v>
      </c>
      <c r="J192">
        <f t="shared" si="29"/>
        <v>-4.9999999999998934E-3</v>
      </c>
      <c r="K192">
        <f t="shared" si="30"/>
        <v>2.6403919849593236</v>
      </c>
      <c r="L192">
        <f t="shared" si="31"/>
        <v>0.13001194967190424</v>
      </c>
      <c r="M192">
        <f t="shared" si="32"/>
        <v>4.3829896900419358</v>
      </c>
      <c r="N192">
        <f t="shared" si="33"/>
        <v>8.0929879376674771E-2</v>
      </c>
      <c r="O192">
        <f t="shared" si="34"/>
        <v>-1552.8714569195022</v>
      </c>
      <c r="P192">
        <f t="shared" si="35"/>
        <v>-0.49912999999996094</v>
      </c>
      <c r="AD192" t="s">
        <v>233</v>
      </c>
      <c r="AE192" t="s">
        <v>229</v>
      </c>
      <c r="AF192">
        <v>0</v>
      </c>
      <c r="AG192">
        <v>0</v>
      </c>
      <c r="AH192">
        <v>0</v>
      </c>
      <c r="AI192">
        <v>0</v>
      </c>
      <c r="AJ192">
        <v>0</v>
      </c>
    </row>
    <row r="193" spans="1:36" x14ac:dyDescent="0.25">
      <c r="A193">
        <v>-171</v>
      </c>
      <c r="B193">
        <v>436.54</v>
      </c>
      <c r="C193">
        <v>1.3440000000000001</v>
      </c>
      <c r="D193">
        <v>1.2949999999999999</v>
      </c>
      <c r="E193">
        <v>1.2969999999999999</v>
      </c>
      <c r="F193">
        <v>1.236</v>
      </c>
      <c r="G193">
        <v>1.5489999999999999</v>
      </c>
      <c r="I193">
        <f t="shared" si="28"/>
        <v>-0.40000000000003411</v>
      </c>
      <c r="J193">
        <f t="shared" si="29"/>
        <v>-6.0000000000000053E-3</v>
      </c>
      <c r="K193">
        <f t="shared" si="30"/>
        <v>2.6400240441088667</v>
      </c>
      <c r="L193">
        <f t="shared" si="31"/>
        <v>0.12839926871780646</v>
      </c>
      <c r="M193">
        <f t="shared" si="32"/>
        <v>4.8807684269986646</v>
      </c>
      <c r="N193">
        <f t="shared" si="33"/>
        <v>8.0815733899836095E-2</v>
      </c>
      <c r="O193">
        <f t="shared" si="34"/>
        <v>-1745.4711481531854</v>
      </c>
      <c r="P193">
        <f t="shared" si="35"/>
        <v>-0.53760000000007135</v>
      </c>
      <c r="AD193" t="s">
        <v>234</v>
      </c>
      <c r="AE193" t="s">
        <v>54</v>
      </c>
      <c r="AF193">
        <v>0</v>
      </c>
      <c r="AG193">
        <v>0</v>
      </c>
      <c r="AH193">
        <v>0</v>
      </c>
      <c r="AI193">
        <v>0</v>
      </c>
      <c r="AJ193">
        <v>0</v>
      </c>
    </row>
    <row r="194" spans="1:36" x14ac:dyDescent="0.25">
      <c r="A194">
        <v>-170</v>
      </c>
      <c r="B194">
        <v>436.14</v>
      </c>
      <c r="C194">
        <v>1.3380000000000001</v>
      </c>
      <c r="D194">
        <v>1.31</v>
      </c>
      <c r="E194">
        <v>1.3049999999999999</v>
      </c>
      <c r="F194">
        <v>1.2430000000000001</v>
      </c>
      <c r="G194">
        <v>1.4950000000000001</v>
      </c>
      <c r="I194">
        <f t="shared" si="28"/>
        <v>-0.44999999999998863</v>
      </c>
      <c r="J194">
        <f t="shared" si="29"/>
        <v>-1.1000000000000121E-2</v>
      </c>
      <c r="K194">
        <f t="shared" si="30"/>
        <v>2.6396259192408125</v>
      </c>
      <c r="L194">
        <f t="shared" si="31"/>
        <v>0.12645611343180432</v>
      </c>
      <c r="M194">
        <f t="shared" si="32"/>
        <v>7.9968176868626459</v>
      </c>
      <c r="N194">
        <f t="shared" si="33"/>
        <v>8.0689375548964618E-2</v>
      </c>
      <c r="O194">
        <f t="shared" si="34"/>
        <v>-1937.5391939081792</v>
      </c>
      <c r="P194">
        <f t="shared" si="35"/>
        <v>-0.60209999999990582</v>
      </c>
      <c r="AD194" t="s">
        <v>235</v>
      </c>
      <c r="AE194" t="s">
        <v>54</v>
      </c>
      <c r="AF194">
        <v>0</v>
      </c>
      <c r="AG194">
        <v>0</v>
      </c>
      <c r="AH194">
        <v>0</v>
      </c>
      <c r="AI194">
        <v>0</v>
      </c>
      <c r="AJ194">
        <v>0</v>
      </c>
    </row>
    <row r="195" spans="1:36" x14ac:dyDescent="0.25">
      <c r="A195">
        <v>-169</v>
      </c>
      <c r="B195">
        <v>435.69</v>
      </c>
      <c r="C195">
        <v>1.327</v>
      </c>
      <c r="D195">
        <v>1.3160000000000001</v>
      </c>
      <c r="E195">
        <v>1.3089999999999999</v>
      </c>
      <c r="F195">
        <v>1.2470000000000001</v>
      </c>
      <c r="G195">
        <v>1.4350000000000001</v>
      </c>
      <c r="I195">
        <f t="shared" si="28"/>
        <v>-0.49000000000000909</v>
      </c>
      <c r="J195">
        <f t="shared" si="29"/>
        <v>-1.0000000000000009E-2</v>
      </c>
      <c r="K195">
        <f t="shared" si="30"/>
        <v>2.6391775920802147</v>
      </c>
      <c r="L195">
        <f t="shared" si="31"/>
        <v>0.1228709228644355</v>
      </c>
      <c r="M195">
        <f t="shared" si="32"/>
        <v>6.7221437890006959</v>
      </c>
      <c r="N195">
        <f t="shared" si="33"/>
        <v>8.055084273889869E-2</v>
      </c>
      <c r="O195">
        <f t="shared" si="34"/>
        <v>-2129.0170928765533</v>
      </c>
      <c r="P195">
        <f t="shared" si="35"/>
        <v>-0.65023000000005182</v>
      </c>
      <c r="AD195" t="s">
        <v>236</v>
      </c>
      <c r="AE195" t="s">
        <v>237</v>
      </c>
      <c r="AF195">
        <v>1.2849999999999999</v>
      </c>
      <c r="AG195">
        <v>1.3089999999999999</v>
      </c>
      <c r="AH195">
        <v>1.3109999999999999</v>
      </c>
      <c r="AI195">
        <v>1.3089999999999999</v>
      </c>
      <c r="AJ195">
        <v>1.212</v>
      </c>
    </row>
    <row r="196" spans="1:36" x14ac:dyDescent="0.25">
      <c r="A196">
        <v>-168</v>
      </c>
      <c r="B196">
        <v>435.2</v>
      </c>
      <c r="C196">
        <v>1.3169999999999999</v>
      </c>
      <c r="D196">
        <v>1.325</v>
      </c>
      <c r="E196">
        <v>1.3120000000000001</v>
      </c>
      <c r="F196">
        <v>1.252</v>
      </c>
      <c r="G196">
        <v>1.3779999999999999</v>
      </c>
      <c r="I196">
        <f t="shared" si="28"/>
        <v>-0.53999999999996362</v>
      </c>
      <c r="J196">
        <f t="shared" si="29"/>
        <v>-1.0000000000000009E-2</v>
      </c>
      <c r="K196">
        <f t="shared" si="30"/>
        <v>2.6386888866901237</v>
      </c>
      <c r="L196">
        <f t="shared" si="31"/>
        <v>0.1195857749617838</v>
      </c>
      <c r="M196">
        <f t="shared" si="32"/>
        <v>6.1389460495767159</v>
      </c>
      <c r="N196">
        <f t="shared" si="33"/>
        <v>8.040017758725411E-2</v>
      </c>
      <c r="O196">
        <f t="shared" si="34"/>
        <v>-2319.8465234582295</v>
      </c>
      <c r="P196">
        <f t="shared" si="35"/>
        <v>-0.71118000000000303</v>
      </c>
      <c r="AD196" t="s">
        <v>238</v>
      </c>
      <c r="AE196" t="s">
        <v>237</v>
      </c>
      <c r="AF196">
        <v>1.286</v>
      </c>
      <c r="AG196">
        <v>1.3089999999999999</v>
      </c>
      <c r="AH196">
        <v>1.3109999999999999</v>
      </c>
      <c r="AI196">
        <v>1.3089999999999999</v>
      </c>
      <c r="AJ196">
        <v>1.2150000000000001</v>
      </c>
    </row>
    <row r="197" spans="1:36" x14ac:dyDescent="0.25">
      <c r="A197">
        <v>-167</v>
      </c>
      <c r="B197">
        <v>434.66</v>
      </c>
      <c r="C197">
        <v>1.3069999999999999</v>
      </c>
      <c r="D197">
        <v>1.333</v>
      </c>
      <c r="E197">
        <v>1.3169999999999999</v>
      </c>
      <c r="F197">
        <v>1.2629999999999999</v>
      </c>
      <c r="G197">
        <v>1.3160000000000001</v>
      </c>
      <c r="I197">
        <f t="shared" ref="I197:I260" si="36">B198-B197</f>
        <v>-0.57000000000005002</v>
      </c>
      <c r="J197">
        <f t="shared" ref="J197:J260" si="37">C198-C197</f>
        <v>-8.999999999999897E-3</v>
      </c>
      <c r="K197">
        <f t="shared" ref="K197:K260" si="38">LOG(B197)</f>
        <v>2.6381496756668459</v>
      </c>
      <c r="L197">
        <f t="shared" ref="L197:L260" si="39">LOG(C197)</f>
        <v>0.11627558758054428</v>
      </c>
      <c r="M197">
        <f t="shared" ref="M197:M260" si="40">(L198-L197)/(K198-K197)</f>
        <v>5.2657035978252615</v>
      </c>
      <c r="N197">
        <f t="shared" ref="N197:N260" si="41">$L$2*((1-COS(RADIANS(A197))+($L$2/$O$2)*(1-SQRT(1-(($L$2/$O$2)^2)*SIN(RADIANS(A197))))))</f>
        <v>8.0237425901711665E-2</v>
      </c>
      <c r="O197">
        <f t="shared" ref="O197:O260" si="42">$L$2*($J$1^2)*((SIN(RADIANS(A197))))+($H$1/2)*(SIN(2*RADIANS(A197)))</f>
        <v>-2509.9693615209567</v>
      </c>
      <c r="P197">
        <f t="shared" si="35"/>
        <v>-0.74498999999999682</v>
      </c>
      <c r="AD197" t="s">
        <v>239</v>
      </c>
      <c r="AE197" t="s">
        <v>237</v>
      </c>
      <c r="AF197">
        <v>5.0999999999999997E-2</v>
      </c>
      <c r="AG197">
        <v>5.0000000000000001E-3</v>
      </c>
      <c r="AH197">
        <v>7.0000000000000001E-3</v>
      </c>
      <c r="AI197">
        <v>5.0000000000000001E-3</v>
      </c>
      <c r="AJ197">
        <v>0.06</v>
      </c>
    </row>
    <row r="198" spans="1:36" x14ac:dyDescent="0.25">
      <c r="A198">
        <v>-166</v>
      </c>
      <c r="B198">
        <v>434.09</v>
      </c>
      <c r="C198">
        <v>1.298</v>
      </c>
      <c r="D198">
        <v>1.345</v>
      </c>
      <c r="E198">
        <v>1.325</v>
      </c>
      <c r="F198">
        <v>1.274</v>
      </c>
      <c r="G198">
        <v>1.2490000000000001</v>
      </c>
      <c r="I198">
        <f t="shared" si="36"/>
        <v>-0.6199999999999477</v>
      </c>
      <c r="J198">
        <f t="shared" si="37"/>
        <v>-1.3000000000000123E-2</v>
      </c>
      <c r="K198">
        <f t="shared" si="38"/>
        <v>2.6375797812433479</v>
      </c>
      <c r="L198">
        <f t="shared" si="39"/>
        <v>0.11327469246435044</v>
      </c>
      <c r="M198">
        <f t="shared" si="40"/>
        <v>7.0425569844308304</v>
      </c>
      <c r="N198">
        <f t="shared" si="41"/>
        <v>8.0062637166186598E-2</v>
      </c>
      <c r="O198">
        <f t="shared" si="42"/>
        <v>-2699.32769810013</v>
      </c>
      <c r="P198">
        <f t="shared" ref="P198:P261" si="43">(C198*100000)*((B199/100000)-(B198/100000))</f>
        <v>-0.80475999999994918</v>
      </c>
      <c r="AD198" t="s">
        <v>240</v>
      </c>
      <c r="AE198" t="s">
        <v>237</v>
      </c>
      <c r="AF198">
        <v>1.3460000000000001</v>
      </c>
      <c r="AG198">
        <v>1.325</v>
      </c>
      <c r="AH198">
        <v>1.33</v>
      </c>
      <c r="AI198">
        <v>1.3240000000000001</v>
      </c>
      <c r="AJ198">
        <v>1.3460000000000001</v>
      </c>
    </row>
    <row r="199" spans="1:36" x14ac:dyDescent="0.25">
      <c r="A199">
        <v>-165</v>
      </c>
      <c r="B199">
        <v>433.47</v>
      </c>
      <c r="C199">
        <v>1.2849999999999999</v>
      </c>
      <c r="D199">
        <v>1.3560000000000001</v>
      </c>
      <c r="E199">
        <v>1.329</v>
      </c>
      <c r="F199">
        <v>1.278</v>
      </c>
      <c r="G199">
        <v>1.1759999999999999</v>
      </c>
      <c r="I199">
        <f t="shared" si="36"/>
        <v>-0.67000000000001592</v>
      </c>
      <c r="J199">
        <f t="shared" si="37"/>
        <v>-2.0999999999999908E-2</v>
      </c>
      <c r="K199">
        <f t="shared" si="38"/>
        <v>2.6369590457907699</v>
      </c>
      <c r="L199">
        <f t="shared" si="39"/>
        <v>0.10890312766731332</v>
      </c>
      <c r="M199">
        <f t="shared" si="40"/>
        <v>10.652159738068248</v>
      </c>
      <c r="N199">
        <f t="shared" si="41"/>
        <v>7.9875864525883869E-2</v>
      </c>
      <c r="O199">
        <f t="shared" si="42"/>
        <v>-2887.8638570332346</v>
      </c>
      <c r="P199">
        <f t="shared" si="43"/>
        <v>-0.86095000000001387</v>
      </c>
      <c r="AD199" t="s">
        <v>241</v>
      </c>
      <c r="AE199" t="s">
        <v>237</v>
      </c>
      <c r="AF199">
        <v>1.0089999999999999</v>
      </c>
      <c r="AG199">
        <v>1.296</v>
      </c>
      <c r="AH199">
        <v>1.2889999999999999</v>
      </c>
      <c r="AI199">
        <v>1.296</v>
      </c>
      <c r="AJ199">
        <v>1.0089999999999999</v>
      </c>
    </row>
    <row r="200" spans="1:36" x14ac:dyDescent="0.25">
      <c r="A200">
        <v>-164</v>
      </c>
      <c r="B200">
        <v>432.8</v>
      </c>
      <c r="C200">
        <v>1.264</v>
      </c>
      <c r="D200">
        <v>1.3640000000000001</v>
      </c>
      <c r="E200">
        <v>1.3320000000000001</v>
      </c>
      <c r="F200">
        <v>1.2749999999999999</v>
      </c>
      <c r="G200">
        <v>1.085</v>
      </c>
      <c r="I200">
        <f t="shared" si="36"/>
        <v>-0.69999999999998863</v>
      </c>
      <c r="J200">
        <f t="shared" si="37"/>
        <v>-1.6999999999999904E-2</v>
      </c>
      <c r="K200">
        <f t="shared" si="38"/>
        <v>2.636287252098513</v>
      </c>
      <c r="L200">
        <f t="shared" si="39"/>
        <v>0.10174707394636621</v>
      </c>
      <c r="M200">
        <f t="shared" si="40"/>
        <v>8.3652053486781046</v>
      </c>
      <c r="N200">
        <f t="shared" si="41"/>
        <v>7.9677164771243716E-2</v>
      </c>
      <c r="O200">
        <f t="shared" si="42"/>
        <v>-3075.5204125233749</v>
      </c>
      <c r="P200">
        <f t="shared" si="43"/>
        <v>-0.8848000000000078</v>
      </c>
      <c r="AD200" t="s">
        <v>242</v>
      </c>
      <c r="AE200" t="s">
        <v>54</v>
      </c>
      <c r="AF200">
        <v>3.976</v>
      </c>
      <c r="AG200">
        <v>0.39400000000000002</v>
      </c>
      <c r="AH200">
        <v>0.53600000000000003</v>
      </c>
      <c r="AI200">
        <v>0.39900000000000002</v>
      </c>
      <c r="AJ200">
        <v>4.9210000000000003</v>
      </c>
    </row>
    <row r="201" spans="1:36" x14ac:dyDescent="0.25">
      <c r="A201">
        <v>-163</v>
      </c>
      <c r="B201">
        <v>432.1</v>
      </c>
      <c r="C201">
        <v>1.2470000000000001</v>
      </c>
      <c r="D201">
        <v>1.369</v>
      </c>
      <c r="E201">
        <v>1.3380000000000001</v>
      </c>
      <c r="F201">
        <v>1.2789999999999999</v>
      </c>
      <c r="G201">
        <v>1.002</v>
      </c>
      <c r="I201">
        <f t="shared" si="36"/>
        <v>-0.75</v>
      </c>
      <c r="J201">
        <f t="shared" si="37"/>
        <v>-7.0000000000001172E-3</v>
      </c>
      <c r="K201">
        <f t="shared" si="38"/>
        <v>2.6355842663112301</v>
      </c>
      <c r="L201">
        <f t="shared" si="39"/>
        <v>9.5866453478542654E-2</v>
      </c>
      <c r="M201">
        <f t="shared" si="40"/>
        <v>3.2404044717584464</v>
      </c>
      <c r="N201">
        <f t="shared" si="41"/>
        <v>7.9466598320782095E-2</v>
      </c>
      <c r="O201">
        <f t="shared" si="42"/>
        <v>-3262.2402066267246</v>
      </c>
      <c r="P201">
        <f t="shared" si="43"/>
        <v>-0.93524999999996206</v>
      </c>
      <c r="AD201" t="s">
        <v>243</v>
      </c>
      <c r="AE201" t="s">
        <v>54</v>
      </c>
      <c r="AF201">
        <v>78.426000000000002</v>
      </c>
      <c r="AG201">
        <v>98.965000000000003</v>
      </c>
      <c r="AH201">
        <v>98.343999999999994</v>
      </c>
      <c r="AI201">
        <v>98.974000000000004</v>
      </c>
      <c r="AJ201">
        <v>83.031000000000006</v>
      </c>
    </row>
    <row r="202" spans="1:36" x14ac:dyDescent="0.25">
      <c r="A202">
        <v>-162</v>
      </c>
      <c r="B202">
        <v>431.35</v>
      </c>
      <c r="C202">
        <v>1.24</v>
      </c>
      <c r="D202">
        <v>1.3720000000000001</v>
      </c>
      <c r="E202">
        <v>1.3480000000000001</v>
      </c>
      <c r="F202">
        <v>1.2889999999999999</v>
      </c>
      <c r="G202">
        <v>0.95</v>
      </c>
      <c r="I202">
        <f t="shared" si="36"/>
        <v>-0.80000000000001137</v>
      </c>
      <c r="J202">
        <f t="shared" si="37"/>
        <v>3.0000000000001137E-3</v>
      </c>
      <c r="K202">
        <f t="shared" si="38"/>
        <v>2.6348298023738992</v>
      </c>
      <c r="L202">
        <f t="shared" si="39"/>
        <v>9.3421685162235063E-2</v>
      </c>
      <c r="M202">
        <f t="shared" si="40"/>
        <v>-1.3017018302681636</v>
      </c>
      <c r="N202">
        <f t="shared" si="41"/>
        <v>7.9244229202831126E-2</v>
      </c>
      <c r="O202">
        <f t="shared" si="42"/>
        <v>-3447.9663666584156</v>
      </c>
      <c r="P202">
        <f t="shared" si="43"/>
        <v>-0.99200000000002408</v>
      </c>
      <c r="AD202" t="s">
        <v>244</v>
      </c>
      <c r="AE202" t="s">
        <v>237</v>
      </c>
      <c r="AF202">
        <v>1.3120000000000001</v>
      </c>
      <c r="AG202">
        <v>1.32</v>
      </c>
      <c r="AH202">
        <v>1.31</v>
      </c>
      <c r="AI202">
        <v>1.339</v>
      </c>
      <c r="AJ202">
        <v>1.28</v>
      </c>
    </row>
    <row r="203" spans="1:36" x14ac:dyDescent="0.25">
      <c r="A203">
        <v>-161</v>
      </c>
      <c r="B203">
        <v>430.55</v>
      </c>
      <c r="C203">
        <v>1.2430000000000001</v>
      </c>
      <c r="D203">
        <v>1.3779999999999999</v>
      </c>
      <c r="E203">
        <v>1.3580000000000001</v>
      </c>
      <c r="F203">
        <v>1.2969999999999999</v>
      </c>
      <c r="G203">
        <v>0.93700000000000006</v>
      </c>
      <c r="I203">
        <f t="shared" si="36"/>
        <v>-0.82999999999998408</v>
      </c>
      <c r="J203">
        <f t="shared" si="37"/>
        <v>8.999999999999897E-3</v>
      </c>
      <c r="K203">
        <f t="shared" si="38"/>
        <v>2.6340235935670839</v>
      </c>
      <c r="L203">
        <f t="shared" si="39"/>
        <v>9.4471128641644794E-2</v>
      </c>
      <c r="M203">
        <f t="shared" si="40"/>
        <v>-3.7387841607821084</v>
      </c>
      <c r="N203">
        <f t="shared" si="41"/>
        <v>7.9010125036184695E-2</v>
      </c>
      <c r="O203">
        <f t="shared" si="42"/>
        <v>-3632.6423225116641</v>
      </c>
      <c r="P203">
        <f t="shared" si="43"/>
        <v>-1.0316900000000184</v>
      </c>
      <c r="AD203" t="s">
        <v>245</v>
      </c>
      <c r="AE203" t="s">
        <v>237</v>
      </c>
      <c r="AF203">
        <v>1.3129999999999999</v>
      </c>
      <c r="AG203">
        <v>1.319</v>
      </c>
      <c r="AH203">
        <v>1.31</v>
      </c>
      <c r="AI203">
        <v>1.339</v>
      </c>
      <c r="AJ203">
        <v>1.2829999999999999</v>
      </c>
    </row>
    <row r="204" spans="1:36" x14ac:dyDescent="0.25">
      <c r="A204">
        <v>-160</v>
      </c>
      <c r="B204">
        <v>429.72</v>
      </c>
      <c r="C204">
        <v>1.252</v>
      </c>
      <c r="D204">
        <v>1.3839999999999999</v>
      </c>
      <c r="E204">
        <v>1.3640000000000001</v>
      </c>
      <c r="F204">
        <v>1.302</v>
      </c>
      <c r="G204">
        <v>0.95599999999999996</v>
      </c>
      <c r="I204">
        <f t="shared" si="36"/>
        <v>-0.8800000000000523</v>
      </c>
      <c r="J204">
        <f t="shared" si="37"/>
        <v>1.6999999999999904E-2</v>
      </c>
      <c r="K204">
        <f t="shared" si="38"/>
        <v>2.6331855670595279</v>
      </c>
      <c r="L204">
        <f t="shared" si="39"/>
        <v>9.7604328874410881E-2</v>
      </c>
      <c r="M204">
        <f t="shared" si="40"/>
        <v>-6.5791605640117279</v>
      </c>
      <c r="N204">
        <f t="shared" si="41"/>
        <v>7.876435700965527E-2</v>
      </c>
      <c r="O204">
        <f t="shared" si="42"/>
        <v>-3816.2118238848739</v>
      </c>
      <c r="P204">
        <f t="shared" si="43"/>
        <v>-1.1017600000000811</v>
      </c>
      <c r="AD204" t="s">
        <v>246</v>
      </c>
      <c r="AE204" t="s">
        <v>237</v>
      </c>
      <c r="AF204">
        <v>2.3E-2</v>
      </c>
      <c r="AG204">
        <v>6.0000000000000001E-3</v>
      </c>
      <c r="AH204">
        <v>6.0000000000000001E-3</v>
      </c>
      <c r="AI204">
        <v>7.0000000000000001E-3</v>
      </c>
      <c r="AJ204">
        <v>0.02</v>
      </c>
    </row>
    <row r="205" spans="1:36" x14ac:dyDescent="0.25">
      <c r="A205">
        <v>-159</v>
      </c>
      <c r="B205">
        <v>428.84</v>
      </c>
      <c r="C205">
        <v>1.2689999999999999</v>
      </c>
      <c r="D205">
        <v>1.389</v>
      </c>
      <c r="E205">
        <v>1.367</v>
      </c>
      <c r="F205">
        <v>1.304</v>
      </c>
      <c r="G205">
        <v>1.0149999999999999</v>
      </c>
      <c r="I205">
        <f t="shared" si="36"/>
        <v>-0.91999999999995907</v>
      </c>
      <c r="J205">
        <f t="shared" si="37"/>
        <v>2.6000000000000023E-2</v>
      </c>
      <c r="K205">
        <f t="shared" si="38"/>
        <v>2.6322952873402072</v>
      </c>
      <c r="L205">
        <f t="shared" si="39"/>
        <v>0.10346162209470475</v>
      </c>
      <c r="M205">
        <f t="shared" si="40"/>
        <v>-9.4436830222842936</v>
      </c>
      <c r="N205">
        <f t="shared" si="41"/>
        <v>7.8506999860547502E-2</v>
      </c>
      <c r="O205">
        <f t="shared" si="42"/>
        <v>-3998.6189574113737</v>
      </c>
      <c r="P205">
        <f t="shared" si="43"/>
        <v>-1.1674799999998906</v>
      </c>
      <c r="AD205" t="s">
        <v>247</v>
      </c>
      <c r="AE205" t="s">
        <v>237</v>
      </c>
      <c r="AF205">
        <v>1.3859999999999999</v>
      </c>
      <c r="AG205">
        <v>1.351</v>
      </c>
      <c r="AH205">
        <v>1.3420000000000001</v>
      </c>
      <c r="AI205">
        <v>1.3859999999999999</v>
      </c>
      <c r="AJ205">
        <v>1.3440000000000001</v>
      </c>
    </row>
    <row r="206" spans="1:36" x14ac:dyDescent="0.25">
      <c r="A206">
        <v>-158</v>
      </c>
      <c r="B206">
        <v>427.92</v>
      </c>
      <c r="C206">
        <v>1.2949999999999999</v>
      </c>
      <c r="D206">
        <v>1.3879999999999999</v>
      </c>
      <c r="E206">
        <v>1.3720000000000001</v>
      </c>
      <c r="F206">
        <v>1.3080000000000001</v>
      </c>
      <c r="G206">
        <v>1.1100000000000001</v>
      </c>
      <c r="I206">
        <f t="shared" si="36"/>
        <v>-0.96000000000003638</v>
      </c>
      <c r="J206">
        <f t="shared" si="37"/>
        <v>3.6000000000000032E-2</v>
      </c>
      <c r="K206">
        <f t="shared" si="38"/>
        <v>2.6313625848869608</v>
      </c>
      <c r="L206">
        <f t="shared" si="39"/>
        <v>0.11226976841727061</v>
      </c>
      <c r="M206">
        <f t="shared" si="40"/>
        <v>-12.208680525497858</v>
      </c>
      <c r="N206">
        <f t="shared" si="41"/>
        <v>7.8238131852055345E-2</v>
      </c>
      <c r="O206">
        <f t="shared" si="42"/>
        <v>-4179.8081636867282</v>
      </c>
      <c r="P206">
        <f t="shared" si="43"/>
        <v>-1.2432000000000303</v>
      </c>
      <c r="AD206" t="s">
        <v>248</v>
      </c>
      <c r="AE206" t="s">
        <v>237</v>
      </c>
      <c r="AF206">
        <v>1.226</v>
      </c>
      <c r="AG206">
        <v>1.3029999999999999</v>
      </c>
      <c r="AH206">
        <v>1.296</v>
      </c>
      <c r="AI206">
        <v>1.321</v>
      </c>
      <c r="AJ206">
        <v>1.226</v>
      </c>
    </row>
    <row r="207" spans="1:36" x14ac:dyDescent="0.25">
      <c r="A207">
        <v>-157</v>
      </c>
      <c r="B207">
        <v>426.96</v>
      </c>
      <c r="C207">
        <v>1.331</v>
      </c>
      <c r="D207">
        <v>1.3939999999999999</v>
      </c>
      <c r="E207">
        <v>1.3759999999999999</v>
      </c>
      <c r="F207">
        <v>1.3149999999999999</v>
      </c>
      <c r="G207">
        <v>1.238</v>
      </c>
      <c r="I207">
        <f t="shared" si="36"/>
        <v>-1.0099999999999909</v>
      </c>
      <c r="J207">
        <f t="shared" si="37"/>
        <v>3.7000000000000144E-2</v>
      </c>
      <c r="K207">
        <f t="shared" si="38"/>
        <v>2.6303871897955311</v>
      </c>
      <c r="L207">
        <f t="shared" si="39"/>
        <v>0.12417805547467511</v>
      </c>
      <c r="M207">
        <f t="shared" si="40"/>
        <v>-11.577310392121964</v>
      </c>
      <c r="N207">
        <f t="shared" si="41"/>
        <v>7.7957834749589019E-2</v>
      </c>
      <c r="O207">
        <f t="shared" si="42"/>
        <v>-4359.7242541882715</v>
      </c>
      <c r="P207">
        <f t="shared" si="43"/>
        <v>-1.3443099999999821</v>
      </c>
      <c r="AD207" t="s">
        <v>249</v>
      </c>
      <c r="AE207" t="s">
        <v>54</v>
      </c>
      <c r="AF207">
        <v>1.7669999999999999</v>
      </c>
      <c r="AG207">
        <v>0.45900000000000002</v>
      </c>
      <c r="AH207">
        <v>0.42399999999999999</v>
      </c>
      <c r="AI207">
        <v>0.55900000000000005</v>
      </c>
      <c r="AJ207">
        <v>1.548</v>
      </c>
    </row>
    <row r="208" spans="1:36" x14ac:dyDescent="0.25">
      <c r="A208">
        <v>-156</v>
      </c>
      <c r="B208">
        <v>425.95</v>
      </c>
      <c r="C208">
        <v>1.3680000000000001</v>
      </c>
      <c r="D208">
        <v>1.401</v>
      </c>
      <c r="E208">
        <v>1.381</v>
      </c>
      <c r="F208">
        <v>1.3220000000000001</v>
      </c>
      <c r="G208">
        <v>1.3680000000000001</v>
      </c>
      <c r="I208">
        <f t="shared" si="36"/>
        <v>-1.0500000000000114</v>
      </c>
      <c r="J208">
        <f t="shared" si="37"/>
        <v>3.2999999999999918E-2</v>
      </c>
      <c r="K208">
        <f t="shared" si="38"/>
        <v>2.6293586225803405</v>
      </c>
      <c r="L208">
        <f t="shared" si="39"/>
        <v>0.13608609738409747</v>
      </c>
      <c r="M208">
        <f t="shared" si="40"/>
        <v>-9.6577293413337415</v>
      </c>
      <c r="N208">
        <f t="shared" si="41"/>
        <v>7.7666193796039229E-2</v>
      </c>
      <c r="O208">
        <f t="shared" si="42"/>
        <v>-4538.3124280818829</v>
      </c>
      <c r="P208">
        <f t="shared" si="43"/>
        <v>-1.4364000000000128</v>
      </c>
      <c r="AD208" t="s">
        <v>250</v>
      </c>
      <c r="AE208" t="s">
        <v>54</v>
      </c>
      <c r="AF208">
        <v>93.400999999999996</v>
      </c>
      <c r="AG208">
        <v>98.840999999999994</v>
      </c>
      <c r="AH208">
        <v>98.893000000000001</v>
      </c>
      <c r="AI208">
        <v>98.67</v>
      </c>
      <c r="AJ208">
        <v>95.578999999999994</v>
      </c>
    </row>
    <row r="209" spans="1:36" x14ac:dyDescent="0.25">
      <c r="A209">
        <v>-155</v>
      </c>
      <c r="B209">
        <v>424.9</v>
      </c>
      <c r="C209">
        <v>1.401</v>
      </c>
      <c r="D209">
        <v>1.4079999999999999</v>
      </c>
      <c r="E209">
        <v>1.3879999999999999</v>
      </c>
      <c r="F209">
        <v>1.3240000000000001</v>
      </c>
      <c r="G209">
        <v>1.4830000000000001</v>
      </c>
      <c r="I209">
        <f t="shared" si="36"/>
        <v>-1.0999999999999659</v>
      </c>
      <c r="J209">
        <f t="shared" si="37"/>
        <v>2.6999999999999913E-2</v>
      </c>
      <c r="K209">
        <f t="shared" si="38"/>
        <v>2.6282867310895144</v>
      </c>
      <c r="L209">
        <f t="shared" si="39"/>
        <v>0.1464381352857746</v>
      </c>
      <c r="M209">
        <f t="shared" si="40"/>
        <v>-7.3638558322774115</v>
      </c>
      <c r="N209">
        <f t="shared" si="41"/>
        <v>7.736329768598546E-2</v>
      </c>
      <c r="O209">
        <f t="shared" si="42"/>
        <v>-4715.5182889107382</v>
      </c>
      <c r="P209">
        <f t="shared" si="43"/>
        <v>-1.5410999999999615</v>
      </c>
      <c r="AD209" t="s">
        <v>251</v>
      </c>
      <c r="AE209" t="s">
        <v>48</v>
      </c>
      <c r="AF209">
        <v>1.4870000000000001</v>
      </c>
      <c r="AG209">
        <v>1.429</v>
      </c>
      <c r="AH209">
        <v>1.4119999999999999</v>
      </c>
      <c r="AI209">
        <v>1.361</v>
      </c>
      <c r="AJ209">
        <v>1.7470000000000001</v>
      </c>
    </row>
    <row r="210" spans="1:36" x14ac:dyDescent="0.25">
      <c r="A210">
        <v>-154</v>
      </c>
      <c r="B210">
        <v>423.8</v>
      </c>
      <c r="C210">
        <v>1.4279999999999999</v>
      </c>
      <c r="D210">
        <v>1.41</v>
      </c>
      <c r="E210">
        <v>1.3939999999999999</v>
      </c>
      <c r="F210">
        <v>1.33</v>
      </c>
      <c r="G210">
        <v>1.5780000000000001</v>
      </c>
      <c r="I210">
        <f t="shared" si="36"/>
        <v>-1.1299999999999955</v>
      </c>
      <c r="J210">
        <f t="shared" si="37"/>
        <v>2.200000000000002E-2</v>
      </c>
      <c r="K210">
        <f t="shared" si="38"/>
        <v>2.6271609523747759</v>
      </c>
      <c r="L210">
        <f t="shared" si="39"/>
        <v>0.15472820744015556</v>
      </c>
      <c r="M210">
        <f t="shared" si="40"/>
        <v>-5.726288436096306</v>
      </c>
      <c r="N210">
        <f t="shared" si="41"/>
        <v>7.704923853885641E-2</v>
      </c>
      <c r="O210">
        <f t="shared" si="42"/>
        <v>-4891.2878611610849</v>
      </c>
      <c r="P210">
        <f t="shared" si="43"/>
        <v>-1.6136400000000779</v>
      </c>
      <c r="AD210" t="s">
        <v>252</v>
      </c>
      <c r="AE210" t="s">
        <v>48</v>
      </c>
      <c r="AF210">
        <v>1.4870000000000001</v>
      </c>
      <c r="AG210">
        <v>1.429</v>
      </c>
      <c r="AH210">
        <v>1.4119999999999999</v>
      </c>
      <c r="AI210">
        <v>1.361</v>
      </c>
      <c r="AJ210">
        <v>1.7470000000000001</v>
      </c>
    </row>
    <row r="211" spans="1:36" x14ac:dyDescent="0.25">
      <c r="A211">
        <v>-153</v>
      </c>
      <c r="B211">
        <v>422.67</v>
      </c>
      <c r="C211">
        <v>1.45</v>
      </c>
      <c r="D211">
        <v>1.4179999999999999</v>
      </c>
      <c r="E211">
        <v>1.3979999999999999</v>
      </c>
      <c r="F211">
        <v>1.3380000000000001</v>
      </c>
      <c r="G211">
        <v>1.6479999999999999</v>
      </c>
      <c r="I211">
        <f t="shared" si="36"/>
        <v>-1.1800000000000068</v>
      </c>
      <c r="J211">
        <f t="shared" si="37"/>
        <v>2.3000000000000131E-2</v>
      </c>
      <c r="K211">
        <f t="shared" si="38"/>
        <v>2.6260014238478919</v>
      </c>
      <c r="L211">
        <f t="shared" si="39"/>
        <v>0.16136800223497488</v>
      </c>
      <c r="M211">
        <f t="shared" si="40"/>
        <v>-5.6292490528387358</v>
      </c>
      <c r="N211">
        <f t="shared" si="41"/>
        <v>7.6724111871050257E-2</v>
      </c>
      <c r="O211">
        <f t="shared" si="42"/>
        <v>-5065.567606699914</v>
      </c>
      <c r="P211">
        <f t="shared" si="43"/>
        <v>-1.7110000000000258</v>
      </c>
      <c r="AD211" t="s">
        <v>253</v>
      </c>
      <c r="AE211" t="s">
        <v>48</v>
      </c>
      <c r="AF211">
        <v>0.2</v>
      </c>
      <c r="AG211">
        <v>1.7000000000000001E-2</v>
      </c>
      <c r="AH211">
        <v>2.3E-2</v>
      </c>
      <c r="AI211">
        <v>1.7000000000000001E-2</v>
      </c>
      <c r="AJ211">
        <v>0.25900000000000001</v>
      </c>
    </row>
    <row r="212" spans="1:36" x14ac:dyDescent="0.25">
      <c r="A212">
        <v>-152</v>
      </c>
      <c r="B212">
        <v>421.49</v>
      </c>
      <c r="C212">
        <v>1.4730000000000001</v>
      </c>
      <c r="D212">
        <v>1.423</v>
      </c>
      <c r="E212">
        <v>1.4039999999999999</v>
      </c>
      <c r="F212">
        <v>1.349</v>
      </c>
      <c r="G212">
        <v>1.7150000000000001</v>
      </c>
      <c r="I212">
        <f t="shared" si="36"/>
        <v>-1.2300000000000182</v>
      </c>
      <c r="J212">
        <f t="shared" si="37"/>
        <v>1.8999999999999906E-2</v>
      </c>
      <c r="K212">
        <f t="shared" si="38"/>
        <v>2.6247872752921073</v>
      </c>
      <c r="L212">
        <f t="shared" si="39"/>
        <v>0.16820274684263092</v>
      </c>
      <c r="M212">
        <f t="shared" si="40"/>
        <v>-4.3854337284665172</v>
      </c>
      <c r="N212">
        <f t="shared" si="41"/>
        <v>7.6388016567023168E-2</v>
      </c>
      <c r="O212">
        <f t="shared" si="42"/>
        <v>-5238.3044410795446</v>
      </c>
      <c r="P212">
        <f t="shared" si="43"/>
        <v>-1.8117899999999723</v>
      </c>
      <c r="AD212" t="s">
        <v>254</v>
      </c>
      <c r="AE212" t="s">
        <v>48</v>
      </c>
      <c r="AF212">
        <v>2.4420000000000002</v>
      </c>
      <c r="AG212">
        <v>1.472</v>
      </c>
      <c r="AH212">
        <v>1.4850000000000001</v>
      </c>
      <c r="AI212">
        <v>1.419</v>
      </c>
      <c r="AJ212">
        <v>2.4420000000000002</v>
      </c>
    </row>
    <row r="213" spans="1:36" x14ac:dyDescent="0.25">
      <c r="A213">
        <v>-151</v>
      </c>
      <c r="B213">
        <v>420.26</v>
      </c>
      <c r="C213">
        <v>1.492</v>
      </c>
      <c r="D213">
        <v>1.429</v>
      </c>
      <c r="E213">
        <v>1.41</v>
      </c>
      <c r="F213">
        <v>1.357</v>
      </c>
      <c r="G213">
        <v>1.7709999999999999</v>
      </c>
      <c r="I213">
        <f t="shared" si="36"/>
        <v>-1.2599999999999909</v>
      </c>
      <c r="J213">
        <f t="shared" si="37"/>
        <v>1.2999999999999901E-2</v>
      </c>
      <c r="K213">
        <f t="shared" si="38"/>
        <v>2.6235180561820592</v>
      </c>
      <c r="L213">
        <f t="shared" si="39"/>
        <v>0.17376882313664999</v>
      </c>
      <c r="M213">
        <f t="shared" si="40"/>
        <v>-2.8892490986162689</v>
      </c>
      <c r="N213">
        <f t="shared" si="41"/>
        <v>7.6041054849354542E-2</v>
      </c>
      <c r="O213">
        <f t="shared" si="42"/>
        <v>-5409.4457497042158</v>
      </c>
      <c r="P213">
        <f t="shared" si="43"/>
        <v>-1.8799199999999647</v>
      </c>
      <c r="AD213" t="s">
        <v>255</v>
      </c>
      <c r="AE213" t="s">
        <v>48</v>
      </c>
      <c r="AF213">
        <v>1.0229999999999999</v>
      </c>
      <c r="AG213">
        <v>1.377</v>
      </c>
      <c r="AH213">
        <v>1.349</v>
      </c>
      <c r="AI213">
        <v>1.3129999999999999</v>
      </c>
      <c r="AJ213">
        <v>1.0229999999999999</v>
      </c>
    </row>
    <row r="214" spans="1:36" x14ac:dyDescent="0.25">
      <c r="A214">
        <v>-150</v>
      </c>
      <c r="B214">
        <v>419</v>
      </c>
      <c r="C214">
        <v>1.5049999999999999</v>
      </c>
      <c r="D214">
        <v>1.4339999999999999</v>
      </c>
      <c r="E214">
        <v>1.4119999999999999</v>
      </c>
      <c r="F214">
        <v>1.3620000000000001</v>
      </c>
      <c r="G214">
        <v>1.8129999999999999</v>
      </c>
      <c r="I214">
        <f t="shared" si="36"/>
        <v>-1.3100000000000023</v>
      </c>
      <c r="J214">
        <f t="shared" si="37"/>
        <v>9.000000000000119E-3</v>
      </c>
      <c r="K214">
        <f t="shared" si="38"/>
        <v>2.6222140229662951</v>
      </c>
      <c r="L214">
        <f t="shared" si="39"/>
        <v>0.17753649992986212</v>
      </c>
      <c r="M214">
        <f t="shared" si="40"/>
        <v>-1.9040292281455964</v>
      </c>
      <c r="N214">
        <f t="shared" si="41"/>
        <v>7.5683332247797969E-2</v>
      </c>
      <c r="O214">
        <f t="shared" si="42"/>
        <v>-5578.9394038536611</v>
      </c>
      <c r="P214">
        <f t="shared" si="43"/>
        <v>-1.9715500000000397</v>
      </c>
      <c r="AD214" t="s">
        <v>256</v>
      </c>
      <c r="AE214" t="s">
        <v>54</v>
      </c>
      <c r="AF214">
        <v>13.478999999999999</v>
      </c>
      <c r="AG214">
        <v>1.1950000000000001</v>
      </c>
      <c r="AH214">
        <v>1.615</v>
      </c>
      <c r="AI214">
        <v>1.278</v>
      </c>
      <c r="AJ214">
        <v>14.802</v>
      </c>
    </row>
    <row r="215" spans="1:36" x14ac:dyDescent="0.25">
      <c r="A215">
        <v>-149</v>
      </c>
      <c r="B215">
        <v>417.69</v>
      </c>
      <c r="C215">
        <v>1.514</v>
      </c>
      <c r="D215">
        <v>1.4359999999999999</v>
      </c>
      <c r="E215">
        <v>1.421</v>
      </c>
      <c r="F215">
        <v>1.3660000000000001</v>
      </c>
      <c r="G215">
        <v>1.835</v>
      </c>
      <c r="I215">
        <f t="shared" si="36"/>
        <v>-1.3600000000000136</v>
      </c>
      <c r="J215">
        <f t="shared" si="37"/>
        <v>8.999999999999897E-3</v>
      </c>
      <c r="K215">
        <f t="shared" si="38"/>
        <v>2.6208540778583549</v>
      </c>
      <c r="L215">
        <f t="shared" si="39"/>
        <v>0.18012587516405396</v>
      </c>
      <c r="M215">
        <f t="shared" si="40"/>
        <v>-1.8173398962322718</v>
      </c>
      <c r="N215">
        <f t="shared" si="41"/>
        <v>7.5314957567326965E-2</v>
      </c>
      <c r="O215">
        <f t="shared" si="42"/>
        <v>-5746.7337765589127</v>
      </c>
      <c r="P215">
        <f t="shared" si="43"/>
        <v>-2.0590399999999844</v>
      </c>
      <c r="AD215" t="s">
        <v>257</v>
      </c>
      <c r="AE215" t="s">
        <v>54</v>
      </c>
      <c r="AF215">
        <v>68.784999999999997</v>
      </c>
      <c r="AG215">
        <v>96.328999999999994</v>
      </c>
      <c r="AH215">
        <v>95.567999999999998</v>
      </c>
      <c r="AI215">
        <v>96.507000000000005</v>
      </c>
      <c r="AJ215">
        <v>58.542999999999999</v>
      </c>
    </row>
    <row r="216" spans="1:36" x14ac:dyDescent="0.25">
      <c r="A216">
        <v>-148</v>
      </c>
      <c r="B216">
        <v>416.33</v>
      </c>
      <c r="C216">
        <v>1.5229999999999999</v>
      </c>
      <c r="D216">
        <v>1.4379999999999999</v>
      </c>
      <c r="E216">
        <v>1.4239999999999999</v>
      </c>
      <c r="F216">
        <v>1.3740000000000001</v>
      </c>
      <c r="G216">
        <v>1.8580000000000001</v>
      </c>
      <c r="I216">
        <f t="shared" si="36"/>
        <v>-1.3899999999999864</v>
      </c>
      <c r="J216">
        <f t="shared" si="37"/>
        <v>1.0000000000000009E-2</v>
      </c>
      <c r="K216">
        <f t="shared" si="38"/>
        <v>2.6194377065029881</v>
      </c>
      <c r="L216">
        <f t="shared" si="39"/>
        <v>0.18269990333604255</v>
      </c>
      <c r="M216">
        <f t="shared" si="40"/>
        <v>-1.9569291504250592</v>
      </c>
      <c r="N216">
        <f t="shared" si="41"/>
        <v>7.493604285518532E-2</v>
      </c>
      <c r="O216">
        <f t="shared" si="42"/>
        <v>-5912.7777583253628</v>
      </c>
      <c r="P216">
        <f t="shared" si="43"/>
        <v>-2.1169699999999771</v>
      </c>
      <c r="AD216" t="s">
        <v>258</v>
      </c>
      <c r="AE216" t="s">
        <v>48</v>
      </c>
      <c r="AF216">
        <v>0.6</v>
      </c>
      <c r="AG216">
        <v>0.51300000000000001</v>
      </c>
      <c r="AH216">
        <v>0.55700000000000005</v>
      </c>
      <c r="AI216">
        <v>0.56100000000000005</v>
      </c>
      <c r="AJ216">
        <v>0.76700000000000002</v>
      </c>
    </row>
    <row r="217" spans="1:36" x14ac:dyDescent="0.25">
      <c r="A217">
        <v>-147</v>
      </c>
      <c r="B217">
        <v>414.94</v>
      </c>
      <c r="C217">
        <v>1.5329999999999999</v>
      </c>
      <c r="D217">
        <v>1.4450000000000001</v>
      </c>
      <c r="E217">
        <v>1.427</v>
      </c>
      <c r="F217">
        <v>1.389</v>
      </c>
      <c r="G217">
        <v>1.871</v>
      </c>
      <c r="I217">
        <f t="shared" si="36"/>
        <v>-1.4399999999999977</v>
      </c>
      <c r="J217">
        <f t="shared" si="37"/>
        <v>7.0000000000001172E-3</v>
      </c>
      <c r="K217">
        <f t="shared" si="38"/>
        <v>2.6179853026090019</v>
      </c>
      <c r="L217">
        <f t="shared" si="39"/>
        <v>0.18554215485437514</v>
      </c>
      <c r="M217">
        <f t="shared" si="40"/>
        <v>-1.3104919617599848</v>
      </c>
      <c r="N217">
        <f t="shared" si="41"/>
        <v>7.4546703366951309E-2</v>
      </c>
      <c r="O217">
        <f t="shared" si="42"/>
        <v>-6077.0207726984554</v>
      </c>
      <c r="P217">
        <f t="shared" si="43"/>
        <v>-2.2075200000000534</v>
      </c>
      <c r="AD217" t="s">
        <v>259</v>
      </c>
      <c r="AE217" t="s">
        <v>48</v>
      </c>
      <c r="AF217">
        <v>0.61499999999999999</v>
      </c>
      <c r="AG217">
        <v>0.50800000000000001</v>
      </c>
      <c r="AH217">
        <v>0.56499999999999995</v>
      </c>
      <c r="AI217">
        <v>0.53200000000000003</v>
      </c>
      <c r="AJ217">
        <v>0.85799999999999998</v>
      </c>
    </row>
    <row r="218" spans="1:36" x14ac:dyDescent="0.25">
      <c r="A218">
        <v>-146</v>
      </c>
      <c r="B218">
        <v>413.5</v>
      </c>
      <c r="C218">
        <v>1.54</v>
      </c>
      <c r="D218">
        <v>1.4510000000000001</v>
      </c>
      <c r="E218">
        <v>1.431</v>
      </c>
      <c r="F218">
        <v>1.3959999999999999</v>
      </c>
      <c r="G218">
        <v>1.8819999999999999</v>
      </c>
      <c r="I218">
        <f t="shared" si="36"/>
        <v>-1.4800000000000182</v>
      </c>
      <c r="J218">
        <f t="shared" si="37"/>
        <v>-1.0000000000001119E-3</v>
      </c>
      <c r="K218">
        <f t="shared" si="38"/>
        <v>2.6164755138885654</v>
      </c>
      <c r="L218">
        <f t="shared" si="39"/>
        <v>0.18752072083646307</v>
      </c>
      <c r="M218">
        <f t="shared" si="40"/>
        <v>0.18115726073151669</v>
      </c>
      <c r="N218">
        <f t="shared" si="41"/>
        <v>7.4147057531626523E-2</v>
      </c>
      <c r="O218">
        <f t="shared" si="42"/>
        <v>-6239.4127916671041</v>
      </c>
      <c r="P218">
        <f t="shared" si="43"/>
        <v>-2.279199999999955</v>
      </c>
      <c r="AD218" t="s">
        <v>260</v>
      </c>
      <c r="AE218" t="s">
        <v>48</v>
      </c>
      <c r="AF218">
        <v>0.157</v>
      </c>
      <c r="AG218">
        <v>2.9000000000000001E-2</v>
      </c>
      <c r="AH218">
        <v>2.8000000000000001E-2</v>
      </c>
      <c r="AI218">
        <v>3.6999999999999998E-2</v>
      </c>
      <c r="AJ218">
        <v>0.125</v>
      </c>
    </row>
    <row r="219" spans="1:36" x14ac:dyDescent="0.25">
      <c r="A219">
        <v>-145</v>
      </c>
      <c r="B219">
        <v>412.02</v>
      </c>
      <c r="C219">
        <v>1.5389999999999999</v>
      </c>
      <c r="D219">
        <v>1.446</v>
      </c>
      <c r="E219">
        <v>1.4359999999999999</v>
      </c>
      <c r="F219">
        <v>1.401</v>
      </c>
      <c r="G219">
        <v>1.875</v>
      </c>
      <c r="I219">
        <f t="shared" si="36"/>
        <v>-1.5299999999999727</v>
      </c>
      <c r="J219">
        <f t="shared" si="37"/>
        <v>-4.0000000000000036E-3</v>
      </c>
      <c r="K219">
        <f t="shared" si="38"/>
        <v>2.6149182977778489</v>
      </c>
      <c r="L219">
        <f t="shared" si="39"/>
        <v>0.18723861983147869</v>
      </c>
      <c r="M219">
        <f t="shared" si="40"/>
        <v>0.69952884665951243</v>
      </c>
      <c r="N219">
        <f t="shared" si="41"/>
        <v>7.3737226915759319E-2</v>
      </c>
      <c r="O219">
        <f t="shared" si="42"/>
        <v>-6399.9043509002968</v>
      </c>
      <c r="P219">
        <f t="shared" si="43"/>
        <v>-2.354670000000032</v>
      </c>
      <c r="AD219" t="s">
        <v>261</v>
      </c>
      <c r="AE219" t="s">
        <v>48</v>
      </c>
      <c r="AF219">
        <v>1.323</v>
      </c>
      <c r="AG219">
        <v>0.60599999999999998</v>
      </c>
      <c r="AH219">
        <v>0.69</v>
      </c>
      <c r="AI219">
        <v>0.68100000000000005</v>
      </c>
      <c r="AJ219">
        <v>1.323</v>
      </c>
    </row>
    <row r="220" spans="1:36" x14ac:dyDescent="0.25">
      <c r="A220">
        <v>-144</v>
      </c>
      <c r="B220">
        <v>410.49</v>
      </c>
      <c r="C220">
        <v>1.5349999999999999</v>
      </c>
      <c r="D220">
        <v>1.452</v>
      </c>
      <c r="E220">
        <v>1.4410000000000001</v>
      </c>
      <c r="F220">
        <v>1.403</v>
      </c>
      <c r="G220">
        <v>1.8440000000000001</v>
      </c>
      <c r="I220">
        <f t="shared" si="36"/>
        <v>-1.5699999999999932</v>
      </c>
      <c r="J220">
        <f t="shared" si="37"/>
        <v>-6.9999999999998952E-3</v>
      </c>
      <c r="K220">
        <f t="shared" si="38"/>
        <v>2.6133025816802631</v>
      </c>
      <c r="L220">
        <f t="shared" si="39"/>
        <v>0.18610837981320527</v>
      </c>
      <c r="M220">
        <f t="shared" si="40"/>
        <v>1.1927594749655495</v>
      </c>
      <c r="N220">
        <f t="shared" si="41"/>
        <v>7.3317336186613624E-2</v>
      </c>
      <c r="O220">
        <f t="shared" si="42"/>
        <v>-6558.4465648121559</v>
      </c>
      <c r="P220">
        <f t="shared" si="43"/>
        <v>-2.4099499999999336</v>
      </c>
      <c r="AD220" t="s">
        <v>262</v>
      </c>
      <c r="AE220" t="s">
        <v>48</v>
      </c>
      <c r="AF220">
        <v>0.42199999999999999</v>
      </c>
      <c r="AG220">
        <v>0.42699999999999999</v>
      </c>
      <c r="AH220">
        <v>0.48199999999999998</v>
      </c>
      <c r="AI220">
        <v>0.42199999999999999</v>
      </c>
      <c r="AJ220">
        <v>0.56699999999999995</v>
      </c>
    </row>
    <row r="221" spans="1:36" x14ac:dyDescent="0.25">
      <c r="A221">
        <v>-143</v>
      </c>
      <c r="B221">
        <v>408.92</v>
      </c>
      <c r="C221">
        <v>1.528</v>
      </c>
      <c r="D221">
        <v>1.456</v>
      </c>
      <c r="E221">
        <v>1.4470000000000001</v>
      </c>
      <c r="F221">
        <v>1.4119999999999999</v>
      </c>
      <c r="G221">
        <v>1.796</v>
      </c>
      <c r="I221">
        <f t="shared" si="36"/>
        <v>-1.6100000000000136</v>
      </c>
      <c r="J221">
        <f t="shared" si="37"/>
        <v>0</v>
      </c>
      <c r="K221">
        <f t="shared" si="38"/>
        <v>2.6116383521225046</v>
      </c>
      <c r="L221">
        <f t="shared" si="39"/>
        <v>0.18412335423967113</v>
      </c>
      <c r="M221">
        <f t="shared" si="40"/>
        <v>0</v>
      </c>
      <c r="N221">
        <f t="shared" si="41"/>
        <v>7.2887513074394353E-2</v>
      </c>
      <c r="O221">
        <f t="shared" si="42"/>
        <v>-6714.9911414508588</v>
      </c>
      <c r="P221">
        <f t="shared" si="43"/>
        <v>-2.4600800000001013</v>
      </c>
      <c r="AD221" t="s">
        <v>263</v>
      </c>
      <c r="AE221" t="s">
        <v>54</v>
      </c>
      <c r="AF221">
        <v>25.506</v>
      </c>
      <c r="AG221">
        <v>5.6310000000000002</v>
      </c>
      <c r="AH221">
        <v>4.9850000000000003</v>
      </c>
      <c r="AI221">
        <v>7.024</v>
      </c>
      <c r="AJ221">
        <v>14.551</v>
      </c>
    </row>
    <row r="222" spans="1:36" x14ac:dyDescent="0.25">
      <c r="A222">
        <v>-142</v>
      </c>
      <c r="B222">
        <v>407.31</v>
      </c>
      <c r="C222">
        <v>1.528</v>
      </c>
      <c r="D222">
        <v>1.4650000000000001</v>
      </c>
      <c r="E222">
        <v>1.458</v>
      </c>
      <c r="F222">
        <v>1.425</v>
      </c>
      <c r="G222">
        <v>1.764</v>
      </c>
      <c r="I222">
        <f t="shared" si="36"/>
        <v>-1.6499999999999773</v>
      </c>
      <c r="J222">
        <f t="shared" si="37"/>
        <v>9.9999999999988987E-4</v>
      </c>
      <c r="K222">
        <f t="shared" si="38"/>
        <v>2.6099250727216621</v>
      </c>
      <c r="L222">
        <f t="shared" si="39"/>
        <v>0.18412335423967113</v>
      </c>
      <c r="M222">
        <f t="shared" si="40"/>
        <v>-0.161173841004529</v>
      </c>
      <c r="N222">
        <f t="shared" si="41"/>
        <v>7.2447888333540406E-2</v>
      </c>
      <c r="O222">
        <f t="shared" si="42"/>
        <v>-6869.4903972070069</v>
      </c>
      <c r="P222">
        <f t="shared" si="43"/>
        <v>-2.5211999999998707</v>
      </c>
      <c r="AD222" t="s">
        <v>264</v>
      </c>
      <c r="AE222" t="s">
        <v>54</v>
      </c>
      <c r="AF222">
        <v>68.561999999999998</v>
      </c>
      <c r="AG222">
        <v>84.102999999999994</v>
      </c>
      <c r="AH222">
        <v>85.36</v>
      </c>
      <c r="AI222">
        <v>79.364999999999995</v>
      </c>
      <c r="AJ222">
        <v>66.093000000000004</v>
      </c>
    </row>
    <row r="223" spans="1:36" x14ac:dyDescent="0.25">
      <c r="A223">
        <v>-141</v>
      </c>
      <c r="B223">
        <v>405.66</v>
      </c>
      <c r="C223">
        <v>1.5289999999999999</v>
      </c>
      <c r="D223">
        <v>1.4690000000000001</v>
      </c>
      <c r="E223">
        <v>1.4670000000000001</v>
      </c>
      <c r="F223">
        <v>1.4339999999999999</v>
      </c>
      <c r="G223">
        <v>1.7450000000000001</v>
      </c>
      <c r="I223">
        <f t="shared" si="36"/>
        <v>-1.7000000000000455</v>
      </c>
      <c r="J223">
        <f t="shared" si="37"/>
        <v>0</v>
      </c>
      <c r="K223">
        <f t="shared" si="38"/>
        <v>2.6081621863197615</v>
      </c>
      <c r="L223">
        <f t="shared" si="39"/>
        <v>0.1844074854123201</v>
      </c>
      <c r="M223">
        <f t="shared" si="40"/>
        <v>0</v>
      </c>
      <c r="N223">
        <f t="shared" si="41"/>
        <v>7.1998595703097079E-2</v>
      </c>
      <c r="O223">
        <f t="shared" si="42"/>
        <v>-7021.8972713367739</v>
      </c>
      <c r="P223">
        <f t="shared" si="43"/>
        <v>-2.5993000000000799</v>
      </c>
      <c r="AD223" t="s">
        <v>265</v>
      </c>
      <c r="AE223" t="s">
        <v>57</v>
      </c>
      <c r="AF223">
        <v>180</v>
      </c>
      <c r="AG223">
        <v>180</v>
      </c>
      <c r="AH223">
        <v>180</v>
      </c>
      <c r="AI223">
        <v>180</v>
      </c>
      <c r="AJ223">
        <v>180</v>
      </c>
    </row>
    <row r="224" spans="1:36" x14ac:dyDescent="0.25">
      <c r="A224">
        <v>-140</v>
      </c>
      <c r="B224">
        <v>403.96</v>
      </c>
      <c r="C224">
        <v>1.5289999999999999</v>
      </c>
      <c r="D224">
        <v>1.47</v>
      </c>
      <c r="E224">
        <v>1.472</v>
      </c>
      <c r="F224">
        <v>1.4450000000000001</v>
      </c>
      <c r="G224">
        <v>1.7290000000000001</v>
      </c>
      <c r="I224">
        <f t="shared" si="36"/>
        <v>-1.7399999999999523</v>
      </c>
      <c r="J224">
        <f t="shared" si="37"/>
        <v>4.0000000000000036E-3</v>
      </c>
      <c r="K224">
        <f t="shared" si="38"/>
        <v>2.606338363528125</v>
      </c>
      <c r="L224">
        <f t="shared" si="39"/>
        <v>0.1844074854123201</v>
      </c>
      <c r="M224">
        <f t="shared" si="40"/>
        <v>-0.60525327654089467</v>
      </c>
      <c r="N224">
        <f t="shared" si="41"/>
        <v>7.1539771866179477E-2</v>
      </c>
      <c r="O224">
        <f t="shared" si="42"/>
        <v>-7172.1653402956199</v>
      </c>
      <c r="P224">
        <f t="shared" si="43"/>
        <v>-2.6604599999999818</v>
      </c>
      <c r="AD224" t="s">
        <v>266</v>
      </c>
      <c r="AE224" t="s">
        <v>57</v>
      </c>
      <c r="AF224">
        <v>180</v>
      </c>
      <c r="AG224">
        <v>180</v>
      </c>
      <c r="AH224">
        <v>180</v>
      </c>
      <c r="AI224">
        <v>180</v>
      </c>
      <c r="AJ224">
        <v>180</v>
      </c>
    </row>
    <row r="225" spans="1:36" x14ac:dyDescent="0.25">
      <c r="A225">
        <v>-139</v>
      </c>
      <c r="B225">
        <v>402.22</v>
      </c>
      <c r="C225">
        <v>1.5329999999999999</v>
      </c>
      <c r="D225">
        <v>1.476</v>
      </c>
      <c r="E225">
        <v>1.482</v>
      </c>
      <c r="F225">
        <v>1.446</v>
      </c>
      <c r="G225">
        <v>1.73</v>
      </c>
      <c r="I225">
        <f t="shared" si="36"/>
        <v>-1.7900000000000205</v>
      </c>
      <c r="J225">
        <f t="shared" si="37"/>
        <v>4.0000000000000036E-3</v>
      </c>
      <c r="K225">
        <f t="shared" si="38"/>
        <v>2.6044636616701857</v>
      </c>
      <c r="L225">
        <f t="shared" si="39"/>
        <v>0.18554215485437514</v>
      </c>
      <c r="M225">
        <f t="shared" si="40"/>
        <v>-0.58424408026136532</v>
      </c>
      <c r="N225">
        <f t="shared" si="41"/>
        <v>7.1071556408539474E-2</v>
      </c>
      <c r="O225">
        <f t="shared" si="42"/>
        <v>-7320.2488318780115</v>
      </c>
      <c r="P225">
        <f t="shared" si="43"/>
        <v>-2.7440700000000584</v>
      </c>
      <c r="AD225" t="s">
        <v>267</v>
      </c>
      <c r="AE225" t="s">
        <v>57</v>
      </c>
      <c r="AF225">
        <v>180</v>
      </c>
      <c r="AG225">
        <v>180</v>
      </c>
      <c r="AH225">
        <v>180</v>
      </c>
      <c r="AI225">
        <v>180</v>
      </c>
      <c r="AJ225">
        <v>180</v>
      </c>
    </row>
    <row r="226" spans="1:36" x14ac:dyDescent="0.25">
      <c r="A226">
        <v>-138</v>
      </c>
      <c r="B226">
        <v>400.43</v>
      </c>
      <c r="C226">
        <v>1.5369999999999999</v>
      </c>
      <c r="D226">
        <v>1.484</v>
      </c>
      <c r="E226">
        <v>1.4910000000000001</v>
      </c>
      <c r="F226">
        <v>1.454</v>
      </c>
      <c r="G226">
        <v>1.722</v>
      </c>
      <c r="I226">
        <f t="shared" si="36"/>
        <v>-1.8199999999999932</v>
      </c>
      <c r="J226">
        <f t="shared" si="37"/>
        <v>-9.9999999999988987E-4</v>
      </c>
      <c r="K226">
        <f t="shared" si="38"/>
        <v>2.6025266071349242</v>
      </c>
      <c r="L226">
        <f t="shared" si="39"/>
        <v>0.1866738674997451</v>
      </c>
      <c r="M226">
        <f t="shared" si="40"/>
        <v>0.14286762879416057</v>
      </c>
      <c r="N226">
        <f t="shared" si="41"/>
        <v>7.0594091776248133E-2</v>
      </c>
      <c r="O226">
        <f t="shared" si="42"/>
        <v>-7466.1026391590112</v>
      </c>
      <c r="P226">
        <f t="shared" si="43"/>
        <v>-2.797339999999918</v>
      </c>
      <c r="AD226" t="s">
        <v>268</v>
      </c>
      <c r="AE226" t="s">
        <v>57</v>
      </c>
      <c r="AF226">
        <v>180</v>
      </c>
      <c r="AG226">
        <v>180</v>
      </c>
      <c r="AH226">
        <v>180</v>
      </c>
      <c r="AI226">
        <v>180</v>
      </c>
      <c r="AJ226">
        <v>180</v>
      </c>
    </row>
    <row r="227" spans="1:36" x14ac:dyDescent="0.25">
      <c r="A227">
        <v>-137</v>
      </c>
      <c r="B227">
        <v>398.61</v>
      </c>
      <c r="C227">
        <v>1.536</v>
      </c>
      <c r="D227">
        <v>1.4950000000000001</v>
      </c>
      <c r="E227">
        <v>1.4950000000000001</v>
      </c>
      <c r="F227">
        <v>1.4690000000000001</v>
      </c>
      <c r="G227">
        <v>1.6859999999999999</v>
      </c>
      <c r="I227">
        <f t="shared" si="36"/>
        <v>-1.8700000000000045</v>
      </c>
      <c r="J227">
        <f t="shared" si="37"/>
        <v>0</v>
      </c>
      <c r="K227">
        <f t="shared" si="38"/>
        <v>2.6005481897240834</v>
      </c>
      <c r="L227">
        <f t="shared" si="39"/>
        <v>0.18639121569549319</v>
      </c>
      <c r="M227">
        <f t="shared" si="40"/>
        <v>0</v>
      </c>
      <c r="N227">
        <f t="shared" si="41"/>
        <v>7.0107523232506699E-2</v>
      </c>
      <c r="O227">
        <f t="shared" si="42"/>
        <v>-7609.6823342333564</v>
      </c>
      <c r="P227">
        <f t="shared" si="43"/>
        <v>-2.8723199999999949</v>
      </c>
      <c r="AD227" t="s">
        <v>269</v>
      </c>
      <c r="AE227" t="s">
        <v>57</v>
      </c>
      <c r="AF227">
        <v>180</v>
      </c>
      <c r="AG227">
        <v>180</v>
      </c>
      <c r="AH227">
        <v>180</v>
      </c>
      <c r="AI227">
        <v>180</v>
      </c>
      <c r="AJ227">
        <v>180</v>
      </c>
    </row>
    <row r="228" spans="1:36" x14ac:dyDescent="0.25">
      <c r="A228">
        <v>-136</v>
      </c>
      <c r="B228">
        <v>396.74</v>
      </c>
      <c r="C228">
        <v>1.536</v>
      </c>
      <c r="D228">
        <v>1.4970000000000001</v>
      </c>
      <c r="E228">
        <v>1.5</v>
      </c>
      <c r="F228">
        <v>1.484</v>
      </c>
      <c r="G228">
        <v>1.6639999999999999</v>
      </c>
      <c r="I228">
        <f t="shared" si="36"/>
        <v>-1.910000000000025</v>
      </c>
      <c r="J228">
        <f t="shared" si="37"/>
        <v>-9.000000000000119E-3</v>
      </c>
      <c r="K228">
        <f t="shared" si="38"/>
        <v>2.598505988988193</v>
      </c>
      <c r="L228">
        <f t="shared" si="39"/>
        <v>0.18639121569549319</v>
      </c>
      <c r="M228">
        <f t="shared" si="40"/>
        <v>1.2177324486363714</v>
      </c>
      <c r="N228">
        <f t="shared" si="41"/>
        <v>6.9611998813598766E-2</v>
      </c>
      <c r="O228">
        <f t="shared" si="42"/>
        <v>-7750.9441817479401</v>
      </c>
      <c r="P228">
        <f t="shared" si="43"/>
        <v>-2.9337600000000297</v>
      </c>
      <c r="AD228" t="s">
        <v>270</v>
      </c>
      <c r="AE228" t="s">
        <v>54</v>
      </c>
      <c r="AF228">
        <v>0</v>
      </c>
      <c r="AG228">
        <v>0</v>
      </c>
      <c r="AH228">
        <v>0</v>
      </c>
      <c r="AI228">
        <v>0</v>
      </c>
      <c r="AJ228">
        <v>0</v>
      </c>
    </row>
    <row r="229" spans="1:36" x14ac:dyDescent="0.25">
      <c r="A229">
        <v>-135</v>
      </c>
      <c r="B229">
        <v>394.83</v>
      </c>
      <c r="C229">
        <v>1.5269999999999999</v>
      </c>
      <c r="D229">
        <v>1.4990000000000001</v>
      </c>
      <c r="E229">
        <v>1.508</v>
      </c>
      <c r="F229">
        <v>1.4970000000000001</v>
      </c>
      <c r="G229">
        <v>1.605</v>
      </c>
      <c r="I229">
        <f t="shared" si="36"/>
        <v>-1.9599999999999795</v>
      </c>
      <c r="J229">
        <f t="shared" si="37"/>
        <v>-1.2999999999999901E-2</v>
      </c>
      <c r="K229">
        <f t="shared" si="38"/>
        <v>2.5964101438442699</v>
      </c>
      <c r="L229">
        <f t="shared" si="39"/>
        <v>0.18383903705642116</v>
      </c>
      <c r="M229">
        <f t="shared" si="40"/>
        <v>1.7180407300388354</v>
      </c>
      <c r="N229">
        <f t="shared" si="41"/>
        <v>6.910766928399717E-2</v>
      </c>
      <c r="O229">
        <f t="shared" si="42"/>
        <v>-7889.8451522235264</v>
      </c>
      <c r="P229">
        <f t="shared" si="43"/>
        <v>-2.9929199999999736</v>
      </c>
      <c r="AD229" t="s">
        <v>271</v>
      </c>
      <c r="AE229" t="s">
        <v>54</v>
      </c>
      <c r="AF229">
        <v>0</v>
      </c>
      <c r="AG229">
        <v>0</v>
      </c>
      <c r="AH229">
        <v>0</v>
      </c>
      <c r="AI229">
        <v>0</v>
      </c>
      <c r="AJ229">
        <v>0</v>
      </c>
    </row>
    <row r="230" spans="1:36" x14ac:dyDescent="0.25">
      <c r="A230">
        <v>-134</v>
      </c>
      <c r="B230">
        <v>392.87</v>
      </c>
      <c r="C230">
        <v>1.514</v>
      </c>
      <c r="D230">
        <v>1.5069999999999999</v>
      </c>
      <c r="E230">
        <v>1.516</v>
      </c>
      <c r="F230">
        <v>1.4970000000000001</v>
      </c>
      <c r="G230">
        <v>1.534</v>
      </c>
      <c r="I230">
        <f t="shared" si="36"/>
        <v>-1.9900000000000091</v>
      </c>
      <c r="J230">
        <f t="shared" si="37"/>
        <v>-8.0000000000000071E-3</v>
      </c>
      <c r="K230">
        <f t="shared" si="38"/>
        <v>2.5942488668573831</v>
      </c>
      <c r="L230">
        <f t="shared" si="39"/>
        <v>0.18012587516405396</v>
      </c>
      <c r="M230">
        <f t="shared" si="40"/>
        <v>1.0432961482922536</v>
      </c>
      <c r="N230">
        <f t="shared" si="41"/>
        <v>6.8594688090638803E-2</v>
      </c>
      <c r="O230">
        <f t="shared" si="42"/>
        <v>-8026.3429351616132</v>
      </c>
      <c r="P230">
        <f t="shared" si="43"/>
        <v>-3.012860000000098</v>
      </c>
      <c r="AD230" t="s">
        <v>272</v>
      </c>
      <c r="AE230" t="s">
        <v>48</v>
      </c>
      <c r="AF230">
        <v>0</v>
      </c>
      <c r="AG230">
        <v>0</v>
      </c>
      <c r="AH230">
        <v>0</v>
      </c>
      <c r="AI230">
        <v>0</v>
      </c>
      <c r="AJ230">
        <v>0</v>
      </c>
    </row>
    <row r="231" spans="1:36" x14ac:dyDescent="0.25">
      <c r="A231">
        <v>-133</v>
      </c>
      <c r="B231">
        <v>390.88</v>
      </c>
      <c r="C231">
        <v>1.506</v>
      </c>
      <c r="D231">
        <v>1.5189999999999999</v>
      </c>
      <c r="E231">
        <v>1.528</v>
      </c>
      <c r="F231">
        <v>1.5029999999999999</v>
      </c>
      <c r="G231">
        <v>1.4730000000000001</v>
      </c>
      <c r="I231">
        <f t="shared" si="36"/>
        <v>-2.0400000000000205</v>
      </c>
      <c r="J231">
        <f t="shared" si="37"/>
        <v>-8.999999999999897E-3</v>
      </c>
      <c r="K231">
        <f t="shared" si="38"/>
        <v>2.5920434496293616</v>
      </c>
      <c r="L231">
        <f t="shared" si="39"/>
        <v>0.17782497186468177</v>
      </c>
      <c r="M231">
        <f t="shared" si="40"/>
        <v>1.1455023732039202</v>
      </c>
      <c r="N231">
        <f t="shared" si="41"/>
        <v>6.8073211316381194E-2</v>
      </c>
      <c r="O231">
        <f t="shared" si="42"/>
        <v>-8160.3959519325626</v>
      </c>
      <c r="P231">
        <f t="shared" si="43"/>
        <v>-3.0722399999999768</v>
      </c>
      <c r="AD231" t="s">
        <v>273</v>
      </c>
      <c r="AE231" t="s">
        <v>48</v>
      </c>
      <c r="AF231">
        <v>4.8000000000000001E-2</v>
      </c>
      <c r="AG231">
        <v>6.2E-2</v>
      </c>
      <c r="AH231">
        <v>5.1999999999999998E-2</v>
      </c>
      <c r="AI231">
        <v>3.7999999999999999E-2</v>
      </c>
      <c r="AJ231">
        <v>3.7999999999999999E-2</v>
      </c>
    </row>
    <row r="232" spans="1:36" x14ac:dyDescent="0.25">
      <c r="A232">
        <v>-132</v>
      </c>
      <c r="B232">
        <v>388.84</v>
      </c>
      <c r="C232">
        <v>1.4970000000000001</v>
      </c>
      <c r="D232">
        <v>1.526</v>
      </c>
      <c r="E232">
        <v>1.5429999999999999</v>
      </c>
      <c r="F232">
        <v>1.512</v>
      </c>
      <c r="G232">
        <v>1.407</v>
      </c>
      <c r="I232">
        <f t="shared" si="36"/>
        <v>-2.0799999999999841</v>
      </c>
      <c r="J232">
        <f t="shared" si="37"/>
        <v>7.9999999999997851E-3</v>
      </c>
      <c r="K232">
        <f t="shared" si="38"/>
        <v>2.5897709344582682</v>
      </c>
      <c r="L232">
        <f t="shared" si="39"/>
        <v>0.17522180034305238</v>
      </c>
      <c r="M232">
        <f t="shared" si="40"/>
        <v>-0.9936964800806255</v>
      </c>
      <c r="N232">
        <f t="shared" si="41"/>
        <v>6.7543397632654878E-2</v>
      </c>
      <c r="O232">
        <f t="shared" si="42"/>
        <v>-8291.9633684409164</v>
      </c>
      <c r="P232">
        <f t="shared" si="43"/>
        <v>-3.1137599999999459</v>
      </c>
      <c r="AD232" t="s">
        <v>274</v>
      </c>
      <c r="AE232" t="s">
        <v>48</v>
      </c>
      <c r="AF232">
        <v>0.28799999999999998</v>
      </c>
      <c r="AG232">
        <v>0.315</v>
      </c>
      <c r="AH232">
        <v>0.27600000000000002</v>
      </c>
      <c r="AI232">
        <v>0.307</v>
      </c>
      <c r="AJ232">
        <v>0.252</v>
      </c>
    </row>
    <row r="233" spans="1:36" x14ac:dyDescent="0.25">
      <c r="A233">
        <v>-131</v>
      </c>
      <c r="B233">
        <v>386.76</v>
      </c>
      <c r="C233">
        <v>1.5049999999999999</v>
      </c>
      <c r="D233">
        <v>1.5389999999999999</v>
      </c>
      <c r="E233">
        <v>1.554</v>
      </c>
      <c r="F233">
        <v>1.5289999999999999</v>
      </c>
      <c r="G233">
        <v>1.397</v>
      </c>
      <c r="I233">
        <f t="shared" si="36"/>
        <v>-2.1299999999999955</v>
      </c>
      <c r="J233">
        <f t="shared" si="37"/>
        <v>3.0000000000001137E-3</v>
      </c>
      <c r="K233">
        <f t="shared" si="38"/>
        <v>2.5874415515599591</v>
      </c>
      <c r="L233">
        <f t="shared" si="39"/>
        <v>0.17753649992986212</v>
      </c>
      <c r="M233">
        <f t="shared" si="40"/>
        <v>-0.36059156538783815</v>
      </c>
      <c r="N233">
        <f t="shared" si="41"/>
        <v>6.7005408251325685E-2</v>
      </c>
      <c r="O233">
        <f t="shared" si="42"/>
        <v>-8421.0051075641877</v>
      </c>
      <c r="P233">
        <f t="shared" si="43"/>
        <v>-3.2056500000000208</v>
      </c>
      <c r="AD233" t="s">
        <v>275</v>
      </c>
      <c r="AE233" t="s">
        <v>48</v>
      </c>
      <c r="AF233">
        <v>3.7440000000000002</v>
      </c>
      <c r="AG233">
        <v>3.032</v>
      </c>
      <c r="AH233">
        <v>2.2879999999999998</v>
      </c>
      <c r="AI233">
        <v>3.7440000000000002</v>
      </c>
      <c r="AJ233">
        <v>3.06</v>
      </c>
    </row>
    <row r="234" spans="1:36" x14ac:dyDescent="0.25">
      <c r="A234">
        <v>-130</v>
      </c>
      <c r="B234">
        <v>384.63</v>
      </c>
      <c r="C234">
        <v>1.508</v>
      </c>
      <c r="D234">
        <v>1.5529999999999999</v>
      </c>
      <c r="E234">
        <v>1.5669999999999999</v>
      </c>
      <c r="F234">
        <v>1.546</v>
      </c>
      <c r="G234">
        <v>1.3680000000000001</v>
      </c>
      <c r="I234">
        <f t="shared" si="36"/>
        <v>-2.1599999999999682</v>
      </c>
      <c r="J234">
        <f t="shared" si="37"/>
        <v>1.0000000000000009E-2</v>
      </c>
      <c r="K234">
        <f t="shared" si="38"/>
        <v>2.5850431549059416</v>
      </c>
      <c r="L234">
        <f t="shared" si="39"/>
        <v>0.17840134153375525</v>
      </c>
      <c r="M234">
        <f t="shared" si="40"/>
        <v>-1.1736260512730772</v>
      </c>
      <c r="N234">
        <f t="shared" si="41"/>
        <v>6.6459406875781529E-2</v>
      </c>
      <c r="O234">
        <f t="shared" si="42"/>
        <v>-8547.4818613612242</v>
      </c>
      <c r="P234">
        <f t="shared" si="43"/>
        <v>-3.2572799999999482</v>
      </c>
      <c r="AD234" t="s">
        <v>276</v>
      </c>
      <c r="AE234" t="s">
        <v>48</v>
      </c>
      <c r="AF234">
        <v>0</v>
      </c>
      <c r="AG234">
        <v>0</v>
      </c>
      <c r="AH234">
        <v>0</v>
      </c>
      <c r="AI234">
        <v>0</v>
      </c>
      <c r="AJ234">
        <v>0</v>
      </c>
    </row>
    <row r="235" spans="1:36" x14ac:dyDescent="0.25">
      <c r="A235">
        <v>-129</v>
      </c>
      <c r="B235">
        <v>382.47</v>
      </c>
      <c r="C235">
        <v>1.518</v>
      </c>
      <c r="D235">
        <v>1.5669999999999999</v>
      </c>
      <c r="E235">
        <v>1.577</v>
      </c>
      <c r="F235">
        <v>1.5680000000000001</v>
      </c>
      <c r="G235">
        <v>1.36</v>
      </c>
      <c r="I235">
        <f t="shared" si="36"/>
        <v>-2.2100000000000364</v>
      </c>
      <c r="J235">
        <f t="shared" si="37"/>
        <v>2.6999999999999913E-2</v>
      </c>
      <c r="K235">
        <f t="shared" si="38"/>
        <v>2.5825973758414835</v>
      </c>
      <c r="L235">
        <f t="shared" si="39"/>
        <v>0.18127177155946156</v>
      </c>
      <c r="M235">
        <f t="shared" si="40"/>
        <v>-3.0423232457308811</v>
      </c>
      <c r="N235">
        <f t="shared" si="41"/>
        <v>6.5905559651258327E-2</v>
      </c>
      <c r="O235">
        <f t="shared" si="42"/>
        <v>-8671.3551030465042</v>
      </c>
      <c r="P235">
        <f t="shared" si="43"/>
        <v>-3.3547800000000896</v>
      </c>
      <c r="AD235" t="s">
        <v>277</v>
      </c>
      <c r="AE235" t="s">
        <v>54</v>
      </c>
      <c r="AF235">
        <v>99.99</v>
      </c>
      <c r="AG235">
        <v>99.99</v>
      </c>
      <c r="AH235">
        <v>99.99</v>
      </c>
      <c r="AI235">
        <v>99.99</v>
      </c>
      <c r="AJ235">
        <v>99.99</v>
      </c>
    </row>
    <row r="236" spans="1:36" x14ac:dyDescent="0.25">
      <c r="A236">
        <v>-128</v>
      </c>
      <c r="B236">
        <v>380.26</v>
      </c>
      <c r="C236">
        <v>1.5449999999999999</v>
      </c>
      <c r="D236">
        <v>1.5780000000000001</v>
      </c>
      <c r="E236">
        <v>1.5920000000000001</v>
      </c>
      <c r="F236">
        <v>1.579</v>
      </c>
      <c r="G236">
        <v>1.4319999999999999</v>
      </c>
      <c r="I236">
        <f t="shared" si="36"/>
        <v>-2.25</v>
      </c>
      <c r="J236">
        <f t="shared" si="37"/>
        <v>-1.4000000000000012E-2</v>
      </c>
      <c r="K236">
        <f t="shared" si="38"/>
        <v>2.5800806438630075</v>
      </c>
      <c r="L236">
        <f t="shared" si="39"/>
        <v>0.18892848376085342</v>
      </c>
      <c r="M236">
        <f t="shared" si="40"/>
        <v>1.5338566891888226</v>
      </c>
      <c r="N236">
        <f t="shared" si="41"/>
        <v>6.5344035114420052E-2</v>
      </c>
      <c r="O236">
        <f t="shared" si="42"/>
        <v>-8792.5870987266608</v>
      </c>
      <c r="P236">
        <f t="shared" si="43"/>
        <v>-3.4762499999999923</v>
      </c>
      <c r="AD236" t="s">
        <v>278</v>
      </c>
      <c r="AE236" t="s">
        <v>54</v>
      </c>
      <c r="AF236">
        <v>0</v>
      </c>
      <c r="AG236">
        <v>0</v>
      </c>
      <c r="AH236">
        <v>0</v>
      </c>
      <c r="AI236">
        <v>0</v>
      </c>
      <c r="AJ236">
        <v>0</v>
      </c>
    </row>
    <row r="237" spans="1:36" x14ac:dyDescent="0.25">
      <c r="A237">
        <v>-127</v>
      </c>
      <c r="B237">
        <v>378.01</v>
      </c>
      <c r="C237">
        <v>1.5309999999999999</v>
      </c>
      <c r="D237">
        <v>1.5940000000000001</v>
      </c>
      <c r="E237">
        <v>1.6040000000000001</v>
      </c>
      <c r="F237">
        <v>1.5760000000000001</v>
      </c>
      <c r="G237">
        <v>1.35</v>
      </c>
      <c r="I237">
        <f t="shared" si="36"/>
        <v>-2.2899999999999636</v>
      </c>
      <c r="J237">
        <f t="shared" si="37"/>
        <v>3.6000000000000032E-2</v>
      </c>
      <c r="K237">
        <f t="shared" si="38"/>
        <v>2.5775032889572613</v>
      </c>
      <c r="L237">
        <f t="shared" si="39"/>
        <v>0.18497519069826102</v>
      </c>
      <c r="M237">
        <f t="shared" si="40"/>
        <v>-3.8248958973465998</v>
      </c>
      <c r="N237">
        <f t="shared" si="41"/>
        <v>6.4775004142208034E-2</v>
      </c>
      <c r="O237">
        <f t="shared" si="42"/>
        <v>-8911.1409188957023</v>
      </c>
      <c r="P237">
        <f t="shared" si="43"/>
        <v>-3.5059899999998945</v>
      </c>
      <c r="AD237" t="s">
        <v>279</v>
      </c>
      <c r="AE237" t="s">
        <v>57</v>
      </c>
      <c r="AF237">
        <v>0</v>
      </c>
      <c r="AG237">
        <v>0</v>
      </c>
      <c r="AH237">
        <v>0</v>
      </c>
      <c r="AI237">
        <v>0</v>
      </c>
      <c r="AJ237">
        <v>0</v>
      </c>
    </row>
    <row r="238" spans="1:36" x14ac:dyDescent="0.25">
      <c r="A238">
        <v>-126</v>
      </c>
      <c r="B238">
        <v>375.72</v>
      </c>
      <c r="C238">
        <v>1.5669999999999999</v>
      </c>
      <c r="D238">
        <v>1.6060000000000001</v>
      </c>
      <c r="E238">
        <v>1.6180000000000001</v>
      </c>
      <c r="F238">
        <v>1.591</v>
      </c>
      <c r="G238">
        <v>1.4510000000000001</v>
      </c>
      <c r="I238">
        <f t="shared" si="36"/>
        <v>-2.3300000000000409</v>
      </c>
      <c r="J238">
        <f t="shared" si="37"/>
        <v>1.2000000000000011E-2</v>
      </c>
      <c r="K238">
        <f t="shared" si="38"/>
        <v>2.5748643136645399</v>
      </c>
      <c r="L238">
        <f t="shared" si="39"/>
        <v>0.19506899646859011</v>
      </c>
      <c r="M238">
        <f t="shared" si="40"/>
        <v>-1.2263456842852991</v>
      </c>
      <c r="N238">
        <f t="shared" si="41"/>
        <v>6.4198639899974902E-2</v>
      </c>
      <c r="O238">
        <f t="shared" si="42"/>
        <v>-9026.9804496853958</v>
      </c>
      <c r="P238">
        <f t="shared" si="43"/>
        <v>-3.6511100000000631</v>
      </c>
      <c r="AD238" t="s">
        <v>280</v>
      </c>
      <c r="AE238" t="s">
        <v>57</v>
      </c>
      <c r="AF238">
        <v>19.315000000000001</v>
      </c>
      <c r="AG238">
        <v>19.492000000000001</v>
      </c>
      <c r="AH238">
        <v>19.091000000000001</v>
      </c>
      <c r="AI238">
        <v>19.207000000000001</v>
      </c>
      <c r="AJ238">
        <v>19.471</v>
      </c>
    </row>
    <row r="239" spans="1:36" x14ac:dyDescent="0.25">
      <c r="A239">
        <v>-125</v>
      </c>
      <c r="B239">
        <v>373.39</v>
      </c>
      <c r="C239">
        <v>1.579</v>
      </c>
      <c r="D239">
        <v>1.619</v>
      </c>
      <c r="E239">
        <v>1.627</v>
      </c>
      <c r="F239">
        <v>1.5880000000000001</v>
      </c>
      <c r="G239">
        <v>1.484</v>
      </c>
      <c r="I239">
        <f t="shared" si="36"/>
        <v>-2.3700000000000045</v>
      </c>
      <c r="J239">
        <f t="shared" si="37"/>
        <v>1.7000000000000126E-2</v>
      </c>
      <c r="K239">
        <f t="shared" si="38"/>
        <v>2.5721626826463373</v>
      </c>
      <c r="L239">
        <f t="shared" si="39"/>
        <v>0.19838213000829422</v>
      </c>
      <c r="M239">
        <f t="shared" si="40"/>
        <v>-1.6817898506367819</v>
      </c>
      <c r="N239">
        <f t="shared" si="41"/>
        <v>6.3615117788919151E-2</v>
      </c>
      <c r="O239">
        <f t="shared" si="42"/>
        <v>-9140.0704038673794</v>
      </c>
      <c r="P239">
        <f t="shared" si="43"/>
        <v>-3.7422300000000313</v>
      </c>
      <c r="AD239" t="s">
        <v>281</v>
      </c>
      <c r="AE239" t="s">
        <v>57</v>
      </c>
      <c r="AF239">
        <v>4.2089999999999996</v>
      </c>
      <c r="AG239">
        <v>4.9809999999999999</v>
      </c>
      <c r="AH239">
        <v>4.2169999999999996</v>
      </c>
      <c r="AI239">
        <v>3.4129999999999998</v>
      </c>
      <c r="AJ239">
        <v>4.0839999999999996</v>
      </c>
    </row>
    <row r="240" spans="1:36" x14ac:dyDescent="0.25">
      <c r="A240">
        <v>-124</v>
      </c>
      <c r="B240">
        <v>371.02</v>
      </c>
      <c r="C240">
        <v>1.5960000000000001</v>
      </c>
      <c r="D240">
        <v>1.633</v>
      </c>
      <c r="E240">
        <v>1.635</v>
      </c>
      <c r="F240">
        <v>1.607</v>
      </c>
      <c r="G240">
        <v>1.508</v>
      </c>
      <c r="I240">
        <f t="shared" si="36"/>
        <v>-2.4099999999999682</v>
      </c>
      <c r="J240">
        <f t="shared" si="37"/>
        <v>4.3999999999999817E-2</v>
      </c>
      <c r="K240">
        <f t="shared" si="38"/>
        <v>2.5693973210854648</v>
      </c>
      <c r="L240">
        <f t="shared" si="39"/>
        <v>0.20303288701471064</v>
      </c>
      <c r="M240">
        <f t="shared" si="40"/>
        <v>-4.1731776071534661</v>
      </c>
      <c r="N240">
        <f t="shared" si="41"/>
        <v>6.3024615392835395E-2</v>
      </c>
      <c r="O240">
        <f t="shared" si="42"/>
        <v>-9250.3763316037057</v>
      </c>
      <c r="P240">
        <f t="shared" si="43"/>
        <v>-3.8463599999999292</v>
      </c>
      <c r="AD240" t="s">
        <v>282</v>
      </c>
      <c r="AE240" t="s">
        <v>57</v>
      </c>
      <c r="AF240">
        <v>37</v>
      </c>
      <c r="AG240">
        <v>31.2</v>
      </c>
      <c r="AH240">
        <v>37</v>
      </c>
      <c r="AI240">
        <v>27.8</v>
      </c>
      <c r="AJ240">
        <v>32.6</v>
      </c>
    </row>
    <row r="241" spans="1:36" x14ac:dyDescent="0.25">
      <c r="A241">
        <v>-123</v>
      </c>
      <c r="B241">
        <v>368.61</v>
      </c>
      <c r="C241">
        <v>1.64</v>
      </c>
      <c r="D241">
        <v>1.645</v>
      </c>
      <c r="E241">
        <v>1.643</v>
      </c>
      <c r="F241">
        <v>1.6479999999999999</v>
      </c>
      <c r="G241">
        <v>1.6240000000000001</v>
      </c>
      <c r="I241">
        <f t="shared" si="36"/>
        <v>-2.4499999999999886</v>
      </c>
      <c r="J241">
        <f t="shared" si="37"/>
        <v>4.0000000000000036E-2</v>
      </c>
      <c r="K241">
        <f t="shared" si="38"/>
        <v>2.5665671129934964</v>
      </c>
      <c r="L241">
        <f t="shared" si="39"/>
        <v>0.21484384804769785</v>
      </c>
      <c r="M241">
        <f t="shared" si="40"/>
        <v>-3.6134882355365012</v>
      </c>
      <c r="N241">
        <f t="shared" si="41"/>
        <v>6.2427312424197252E-2</v>
      </c>
      <c r="O241">
        <f t="shared" si="42"/>
        <v>-9357.8646309424548</v>
      </c>
      <c r="P241">
        <f t="shared" si="43"/>
        <v>-4.0180000000000353</v>
      </c>
      <c r="AD241" t="s">
        <v>283</v>
      </c>
      <c r="AE241" t="s">
        <v>57</v>
      </c>
      <c r="AF241">
        <v>0.39700000000000002</v>
      </c>
      <c r="AG241">
        <v>0.39700000000000002</v>
      </c>
      <c r="AH241">
        <v>1.6</v>
      </c>
      <c r="AI241">
        <v>11.2</v>
      </c>
      <c r="AJ241">
        <v>0.8</v>
      </c>
    </row>
    <row r="242" spans="1:36" x14ac:dyDescent="0.25">
      <c r="A242">
        <v>-122</v>
      </c>
      <c r="B242">
        <v>366.16</v>
      </c>
      <c r="C242">
        <v>1.68</v>
      </c>
      <c r="D242">
        <v>1.653</v>
      </c>
      <c r="E242">
        <v>1.6539999999999999</v>
      </c>
      <c r="F242">
        <v>1.6679999999999999</v>
      </c>
      <c r="G242">
        <v>1.746</v>
      </c>
      <c r="I242">
        <f t="shared" si="36"/>
        <v>-2.5</v>
      </c>
      <c r="J242">
        <f t="shared" si="37"/>
        <v>1.3000000000000123E-2</v>
      </c>
      <c r="K242">
        <f t="shared" si="38"/>
        <v>2.5636708994192432</v>
      </c>
      <c r="L242">
        <f t="shared" si="39"/>
        <v>0.22530928172586284</v>
      </c>
      <c r="M242">
        <f t="shared" si="40"/>
        <v>-1.1251313214617031</v>
      </c>
      <c r="N242">
        <f t="shared" si="41"/>
        <v>6.1823390669588509E-2</v>
      </c>
      <c r="O242">
        <f t="shared" si="42"/>
        <v>-9462.5025580552974</v>
      </c>
      <c r="P242">
        <f t="shared" si="43"/>
        <v>-4.1999999999999744</v>
      </c>
      <c r="AD242" t="s">
        <v>284</v>
      </c>
      <c r="AE242" t="s">
        <v>54</v>
      </c>
      <c r="AF242">
        <v>21.792000000000002</v>
      </c>
      <c r="AG242">
        <v>25.556000000000001</v>
      </c>
      <c r="AH242">
        <v>22.09</v>
      </c>
      <c r="AI242">
        <v>17.77</v>
      </c>
      <c r="AJ242">
        <v>20.975999999999999</v>
      </c>
    </row>
    <row r="243" spans="1:36" x14ac:dyDescent="0.25">
      <c r="A243">
        <v>-121</v>
      </c>
      <c r="B243">
        <v>363.66</v>
      </c>
      <c r="C243">
        <v>1.6930000000000001</v>
      </c>
      <c r="D243">
        <v>1.6659999999999999</v>
      </c>
      <c r="E243">
        <v>1.673</v>
      </c>
      <c r="F243">
        <v>1.6779999999999999</v>
      </c>
      <c r="G243">
        <v>1.7529999999999999</v>
      </c>
      <c r="I243">
        <f t="shared" si="36"/>
        <v>-2.5300000000000296</v>
      </c>
      <c r="J243">
        <f t="shared" si="37"/>
        <v>0</v>
      </c>
      <c r="K243">
        <f t="shared" si="38"/>
        <v>2.5606955343936537</v>
      </c>
      <c r="L243">
        <f t="shared" si="39"/>
        <v>0.22865695810893527</v>
      </c>
      <c r="M243">
        <f t="shared" si="40"/>
        <v>0</v>
      </c>
      <c r="N243">
        <f t="shared" si="41"/>
        <v>6.1213033934499325E-2</v>
      </c>
      <c r="O243">
        <f t="shared" si="42"/>
        <v>-9564.2582372138186</v>
      </c>
      <c r="P243">
        <f t="shared" si="43"/>
        <v>-4.28329000000004</v>
      </c>
      <c r="AD243" t="s">
        <v>285</v>
      </c>
      <c r="AE243" t="s">
        <v>54</v>
      </c>
      <c r="AF243">
        <v>2.0539999999999998</v>
      </c>
      <c r="AG243">
        <v>2.0350000000000001</v>
      </c>
      <c r="AH243">
        <v>8.3810000000000002</v>
      </c>
      <c r="AI243">
        <v>58.311</v>
      </c>
      <c r="AJ243">
        <v>4.109</v>
      </c>
    </row>
    <row r="244" spans="1:36" x14ac:dyDescent="0.25">
      <c r="A244">
        <v>-120</v>
      </c>
      <c r="B244">
        <v>361.13</v>
      </c>
      <c r="C244">
        <v>1.6930000000000001</v>
      </c>
      <c r="D244">
        <v>1.68</v>
      </c>
      <c r="E244">
        <v>1.6919999999999999</v>
      </c>
      <c r="F244">
        <v>1.6870000000000001</v>
      </c>
      <c r="G244">
        <v>1.7130000000000001</v>
      </c>
      <c r="I244">
        <f t="shared" si="36"/>
        <v>-2.5699999999999932</v>
      </c>
      <c r="J244">
        <f t="shared" si="37"/>
        <v>3.400000000000003E-2</v>
      </c>
      <c r="K244">
        <f t="shared" si="38"/>
        <v>2.5576635678875652</v>
      </c>
      <c r="L244">
        <f t="shared" si="39"/>
        <v>0.22865695810893527</v>
      </c>
      <c r="M244">
        <f t="shared" si="40"/>
        <v>-2.7840537659039937</v>
      </c>
      <c r="N244">
        <f t="shared" si="41"/>
        <v>6.0596427987503906E-2</v>
      </c>
      <c r="O244">
        <f t="shared" si="42"/>
        <v>-9663.1006705016407</v>
      </c>
      <c r="P244">
        <f t="shared" si="43"/>
        <v>-4.3510100000000049</v>
      </c>
      <c r="AD244" t="s">
        <v>286</v>
      </c>
      <c r="AE244" t="s">
        <v>48</v>
      </c>
      <c r="AF244">
        <v>0</v>
      </c>
      <c r="AG244">
        <v>14.021000000000001</v>
      </c>
      <c r="AH244">
        <v>13.986000000000001</v>
      </c>
      <c r="AI244">
        <v>13.722</v>
      </c>
      <c r="AJ244">
        <v>13.835000000000001</v>
      </c>
    </row>
    <row r="245" spans="1:36" x14ac:dyDescent="0.25">
      <c r="A245">
        <v>-119</v>
      </c>
      <c r="B245">
        <v>358.56</v>
      </c>
      <c r="C245">
        <v>1.7270000000000001</v>
      </c>
      <c r="D245">
        <v>1.7030000000000001</v>
      </c>
      <c r="E245">
        <v>1.712</v>
      </c>
      <c r="F245">
        <v>1.71</v>
      </c>
      <c r="G245">
        <v>1.784</v>
      </c>
      <c r="I245">
        <f t="shared" si="36"/>
        <v>-2.6100000000000136</v>
      </c>
      <c r="J245">
        <f t="shared" si="37"/>
        <v>2.0000000000000018E-2</v>
      </c>
      <c r="K245">
        <f t="shared" si="38"/>
        <v>2.5545618391909861</v>
      </c>
      <c r="L245">
        <f t="shared" si="39"/>
        <v>0.23729233756745879</v>
      </c>
      <c r="M245">
        <f t="shared" si="40"/>
        <v>-1.5760531235915682</v>
      </c>
      <c r="N245">
        <f t="shared" si="41"/>
        <v>5.9973760503836911E-2</v>
      </c>
      <c r="O245">
        <f t="shared" si="42"/>
        <v>-9758.9997472592822</v>
      </c>
      <c r="P245">
        <f t="shared" si="43"/>
        <v>-4.5074700000000441</v>
      </c>
      <c r="AD245" t="s">
        <v>287</v>
      </c>
      <c r="AE245" t="s">
        <v>48</v>
      </c>
      <c r="AF245">
        <v>0</v>
      </c>
      <c r="AG245">
        <v>-0.748</v>
      </c>
      <c r="AH245">
        <v>-0.873</v>
      </c>
      <c r="AI245">
        <v>-0.74199999999999999</v>
      </c>
      <c r="AJ245">
        <v>-0.66200000000000003</v>
      </c>
    </row>
    <row r="246" spans="1:36" x14ac:dyDescent="0.25">
      <c r="A246">
        <v>-118</v>
      </c>
      <c r="B246">
        <v>355.95</v>
      </c>
      <c r="C246">
        <v>1.7470000000000001</v>
      </c>
      <c r="D246">
        <v>1.7190000000000001</v>
      </c>
      <c r="E246">
        <v>1.7290000000000001</v>
      </c>
      <c r="F246">
        <v>1.728</v>
      </c>
      <c r="G246">
        <v>1.8120000000000001</v>
      </c>
      <c r="I246">
        <f t="shared" si="36"/>
        <v>-2.6499999999999773</v>
      </c>
      <c r="J246">
        <f t="shared" si="37"/>
        <v>5.9999999999997833E-3</v>
      </c>
      <c r="K246" s="3">
        <f t="shared" si="38"/>
        <v>2.5513889972730204</v>
      </c>
      <c r="L246" s="3">
        <f t="shared" si="39"/>
        <v>0.24229290498293096</v>
      </c>
      <c r="M246">
        <f t="shared" si="40"/>
        <v>-0.45881233056155785</v>
      </c>
      <c r="N246">
        <f t="shared" si="41"/>
        <v>5.934522100838506E-2</v>
      </c>
      <c r="O246">
        <f t="shared" si="42"/>
        <v>-9851.9262532589728</v>
      </c>
      <c r="P246">
        <f t="shared" si="43"/>
        <v>-4.6295499999999326</v>
      </c>
      <c r="AD246" t="s">
        <v>288</v>
      </c>
      <c r="AE246" t="s">
        <v>48</v>
      </c>
      <c r="AF246">
        <v>0</v>
      </c>
      <c r="AG246">
        <v>3.3000000000000002E-2</v>
      </c>
      <c r="AH246">
        <v>3.1E-2</v>
      </c>
      <c r="AI246">
        <v>3.1E-2</v>
      </c>
      <c r="AJ246">
        <v>2.3E-2</v>
      </c>
    </row>
    <row r="247" spans="1:36" x14ac:dyDescent="0.25">
      <c r="A247">
        <v>-117</v>
      </c>
      <c r="B247">
        <v>353.3</v>
      </c>
      <c r="C247">
        <v>1.7529999999999999</v>
      </c>
      <c r="D247">
        <v>1.7330000000000001</v>
      </c>
      <c r="E247">
        <v>1.7450000000000001</v>
      </c>
      <c r="F247">
        <v>1.756</v>
      </c>
      <c r="G247">
        <v>1.78</v>
      </c>
      <c r="I247">
        <f t="shared" si="36"/>
        <v>-2.6899999999999977</v>
      </c>
      <c r="J247">
        <f t="shared" si="37"/>
        <v>0</v>
      </c>
      <c r="K247" s="3">
        <f t="shared" si="38"/>
        <v>2.5481436374348454</v>
      </c>
      <c r="L247" s="3">
        <f t="shared" si="39"/>
        <v>0.2437819160937949</v>
      </c>
      <c r="M247">
        <f t="shared" si="40"/>
        <v>0</v>
      </c>
      <c r="N247">
        <f t="shared" si="41"/>
        <v>5.8711000818111682E-2</v>
      </c>
      <c r="O247">
        <f t="shared" si="42"/>
        <v>-9941.8518796065528</v>
      </c>
      <c r="P247">
        <f t="shared" si="43"/>
        <v>-4.7155699999999721</v>
      </c>
      <c r="AD247" t="s">
        <v>289</v>
      </c>
      <c r="AE247" t="s">
        <v>48</v>
      </c>
      <c r="AF247">
        <v>0</v>
      </c>
      <c r="AG247">
        <v>2.5999999999999999E-2</v>
      </c>
      <c r="AH247">
        <v>2.5000000000000001E-2</v>
      </c>
      <c r="AI247">
        <v>2.5000000000000001E-2</v>
      </c>
      <c r="AJ247">
        <v>3.0000000000000001E-3</v>
      </c>
    </row>
    <row r="248" spans="1:36" x14ac:dyDescent="0.25">
      <c r="A248">
        <v>-116</v>
      </c>
      <c r="B248">
        <v>350.61</v>
      </c>
      <c r="C248">
        <v>1.7529999999999999</v>
      </c>
      <c r="D248">
        <v>1.7529999999999999</v>
      </c>
      <c r="E248">
        <v>1.76</v>
      </c>
      <c r="F248">
        <v>1.7769999999999999</v>
      </c>
      <c r="G248">
        <v>1.7210000000000001</v>
      </c>
      <c r="I248">
        <f t="shared" si="36"/>
        <v>-2.7200000000000273</v>
      </c>
      <c r="J248">
        <f t="shared" si="37"/>
        <v>1.9000000000000128E-2</v>
      </c>
      <c r="K248" s="3">
        <f t="shared" si="38"/>
        <v>2.5448242987597278</v>
      </c>
      <c r="L248" s="3">
        <f t="shared" si="39"/>
        <v>0.2437819160937949</v>
      </c>
      <c r="M248">
        <f t="shared" si="40"/>
        <v>-1.3841845478410844</v>
      </c>
      <c r="N248">
        <f t="shared" si="41"/>
        <v>5.8071292983931426E-2</v>
      </c>
      <c r="O248">
        <f t="shared" si="42"/>
        <v>-10028.749231367783</v>
      </c>
      <c r="P248">
        <f t="shared" si="43"/>
        <v>-4.7681600000000399</v>
      </c>
      <c r="AD248" t="s">
        <v>290</v>
      </c>
      <c r="AE248" t="s">
        <v>48</v>
      </c>
      <c r="AF248">
        <v>78.367000000000004</v>
      </c>
      <c r="AG248">
        <v>78.034000000000006</v>
      </c>
      <c r="AH248">
        <v>78.994</v>
      </c>
      <c r="AI248">
        <v>79.936000000000007</v>
      </c>
      <c r="AJ248">
        <v>76.504000000000005</v>
      </c>
    </row>
    <row r="249" spans="1:36" x14ac:dyDescent="0.25">
      <c r="A249">
        <v>-115</v>
      </c>
      <c r="B249">
        <v>347.89</v>
      </c>
      <c r="C249">
        <v>1.772</v>
      </c>
      <c r="D249">
        <v>1.78</v>
      </c>
      <c r="E249">
        <v>1.8009999999999999</v>
      </c>
      <c r="F249">
        <v>1.7949999999999999</v>
      </c>
      <c r="G249">
        <v>1.712</v>
      </c>
      <c r="I249">
        <f t="shared" si="36"/>
        <v>-2.7699999999999818</v>
      </c>
      <c r="J249">
        <f t="shared" si="37"/>
        <v>1.6999999999999904E-2</v>
      </c>
      <c r="K249" s="3">
        <f t="shared" si="38"/>
        <v>2.5414419452545256</v>
      </c>
      <c r="L249" s="3">
        <f t="shared" si="39"/>
        <v>0.24846371755103194</v>
      </c>
      <c r="M249">
        <f t="shared" si="40"/>
        <v>-1.1943666454390689</v>
      </c>
      <c r="N249">
        <f t="shared" si="41"/>
        <v>5.7426292232052416E-2</v>
      </c>
      <c r="O249">
        <f t="shared" si="42"/>
        <v>-10112.591835916422</v>
      </c>
      <c r="P249">
        <f t="shared" si="43"/>
        <v>-4.9084399999999748</v>
      </c>
      <c r="AD249" t="s">
        <v>291</v>
      </c>
      <c r="AE249" t="s">
        <v>65</v>
      </c>
      <c r="AF249">
        <v>3.835</v>
      </c>
      <c r="AG249">
        <v>3.6789999999999998</v>
      </c>
      <c r="AH249">
        <v>4.0389999999999997</v>
      </c>
      <c r="AI249">
        <v>3.7669999999999999</v>
      </c>
      <c r="AJ249">
        <v>3.855</v>
      </c>
    </row>
    <row r="250" spans="1:36" x14ac:dyDescent="0.25">
      <c r="A250">
        <v>-114</v>
      </c>
      <c r="B250">
        <v>345.12</v>
      </c>
      <c r="C250">
        <v>1.7889999999999999</v>
      </c>
      <c r="D250">
        <v>1.792</v>
      </c>
      <c r="E250">
        <v>1.849</v>
      </c>
      <c r="F250">
        <v>1.8109999999999999</v>
      </c>
      <c r="G250">
        <v>1.704</v>
      </c>
      <c r="I250">
        <f t="shared" si="36"/>
        <v>-2.8000000000000114</v>
      </c>
      <c r="J250">
        <f t="shared" si="37"/>
        <v>3.6000000000000032E-2</v>
      </c>
      <c r="K250" s="3">
        <f t="shared" si="38"/>
        <v>2.5379701277584696</v>
      </c>
      <c r="L250" s="3">
        <f t="shared" si="39"/>
        <v>0.25261034056737297</v>
      </c>
      <c r="M250">
        <f t="shared" si="40"/>
        <v>-2.4456994364330509</v>
      </c>
      <c r="N250">
        <f t="shared" si="41"/>
        <v>5.6776194904804247E-2</v>
      </c>
      <c r="O250">
        <f t="shared" si="42"/>
        <v>-10193.354151001509</v>
      </c>
      <c r="P250">
        <f t="shared" si="43"/>
        <v>-5.0092000000000443</v>
      </c>
      <c r="AD250" t="s">
        <v>292</v>
      </c>
      <c r="AE250" t="s">
        <v>54</v>
      </c>
      <c r="AF250">
        <v>0</v>
      </c>
      <c r="AG250">
        <v>0</v>
      </c>
      <c r="AH250">
        <v>0</v>
      </c>
      <c r="AI250">
        <v>0</v>
      </c>
      <c r="AJ250">
        <v>0</v>
      </c>
    </row>
    <row r="251" spans="1:36" x14ac:dyDescent="0.25">
      <c r="A251">
        <v>-113</v>
      </c>
      <c r="B251">
        <v>342.32</v>
      </c>
      <c r="C251">
        <v>1.825</v>
      </c>
      <c r="D251">
        <v>1.8149999999999999</v>
      </c>
      <c r="E251">
        <v>1.861</v>
      </c>
      <c r="F251">
        <v>1.829</v>
      </c>
      <c r="G251">
        <v>1.7929999999999999</v>
      </c>
      <c r="I251">
        <f t="shared" si="36"/>
        <v>-2.8299999999999841</v>
      </c>
      <c r="J251">
        <f t="shared" si="37"/>
        <v>5.2000000000000046E-2</v>
      </c>
      <c r="K251" s="3">
        <f t="shared" si="38"/>
        <v>2.5344322734758764</v>
      </c>
      <c r="L251" s="3">
        <f t="shared" si="39"/>
        <v>0.2612628687924935</v>
      </c>
      <c r="M251">
        <f t="shared" si="40"/>
        <v>-3.3843083951301467</v>
      </c>
      <c r="N251">
        <f t="shared" si="41"/>
        <v>5.6121198900968963E-2</v>
      </c>
      <c r="O251">
        <f t="shared" si="42"/>
        <v>-10271.011572531421</v>
      </c>
      <c r="P251">
        <f t="shared" si="43"/>
        <v>-5.1647499999999571</v>
      </c>
      <c r="AD251" t="s">
        <v>293</v>
      </c>
      <c r="AE251" t="s">
        <v>54</v>
      </c>
      <c r="AF251">
        <v>43.25</v>
      </c>
      <c r="AG251">
        <v>39.332999999999998</v>
      </c>
      <c r="AH251">
        <v>44</v>
      </c>
      <c r="AI251">
        <v>43.332999999999998</v>
      </c>
      <c r="AJ251">
        <v>46.332999999999998</v>
      </c>
    </row>
    <row r="252" spans="1:36" x14ac:dyDescent="0.25">
      <c r="A252">
        <v>-112</v>
      </c>
      <c r="B252">
        <v>339.49</v>
      </c>
      <c r="C252">
        <v>1.877</v>
      </c>
      <c r="D252">
        <v>1.847</v>
      </c>
      <c r="E252">
        <v>1.8819999999999999</v>
      </c>
      <c r="F252">
        <v>1.8480000000000001</v>
      </c>
      <c r="G252">
        <v>1.9319999999999999</v>
      </c>
      <c r="I252">
        <f t="shared" si="36"/>
        <v>-2.8799999999999955</v>
      </c>
      <c r="J252">
        <f t="shared" si="37"/>
        <v>4.8000000000000043E-2</v>
      </c>
      <c r="K252" s="3">
        <f t="shared" si="38"/>
        <v>2.5308269862489765</v>
      </c>
      <c r="L252" s="3">
        <f t="shared" si="39"/>
        <v>0.27346427262134632</v>
      </c>
      <c r="M252">
        <f t="shared" si="40"/>
        <v>-2.9639305401644647</v>
      </c>
      <c r="N252">
        <f t="shared" si="41"/>
        <v>5.5461503615633664E-2</v>
      </c>
      <c r="O252">
        <f t="shared" si="42"/>
        <v>-10345.540442072308</v>
      </c>
      <c r="P252">
        <f t="shared" si="43"/>
        <v>-5.4057599999999688</v>
      </c>
      <c r="AD252" t="s">
        <v>294</v>
      </c>
      <c r="AE252" t="s">
        <v>54</v>
      </c>
      <c r="AF252">
        <v>0</v>
      </c>
      <c r="AG252">
        <v>0</v>
      </c>
      <c r="AH252">
        <v>0</v>
      </c>
      <c r="AI252">
        <v>0</v>
      </c>
      <c r="AJ252">
        <v>0</v>
      </c>
    </row>
    <row r="253" spans="1:36" x14ac:dyDescent="0.25">
      <c r="A253">
        <v>-111</v>
      </c>
      <c r="B253">
        <v>336.61</v>
      </c>
      <c r="C253">
        <v>1.925</v>
      </c>
      <c r="D253">
        <v>1.86</v>
      </c>
      <c r="E253">
        <v>1.873</v>
      </c>
      <c r="F253">
        <v>1.87</v>
      </c>
      <c r="G253">
        <v>2.0960000000000001</v>
      </c>
      <c r="I253">
        <f t="shared" si="36"/>
        <v>-2.9000000000000341</v>
      </c>
      <c r="J253">
        <f t="shared" si="37"/>
        <v>2.6999999999999913E-2</v>
      </c>
      <c r="K253" s="3">
        <f t="shared" si="38"/>
        <v>2.5271270138391762</v>
      </c>
      <c r="L253" s="3">
        <f t="shared" si="39"/>
        <v>0.2844307338445195</v>
      </c>
      <c r="M253">
        <f t="shared" si="40"/>
        <v>-1.6097426628011244</v>
      </c>
      <c r="N253">
        <f t="shared" si="41"/>
        <v>5.4797309879582735E-2</v>
      </c>
      <c r="O253">
        <f t="shared" si="42"/>
        <v>-10416.9180540586</v>
      </c>
      <c r="P253">
        <f t="shared" si="43"/>
        <v>-5.5825000000000733</v>
      </c>
      <c r="AD253" t="s">
        <v>295</v>
      </c>
      <c r="AE253" t="s">
        <v>54</v>
      </c>
      <c r="AF253">
        <v>0</v>
      </c>
      <c r="AG253">
        <v>0</v>
      </c>
      <c r="AH253">
        <v>0</v>
      </c>
      <c r="AI253">
        <v>0</v>
      </c>
      <c r="AJ253">
        <v>0</v>
      </c>
    </row>
    <row r="254" spans="1:36" x14ac:dyDescent="0.25">
      <c r="A254">
        <v>-110</v>
      </c>
      <c r="B254">
        <v>333.71</v>
      </c>
      <c r="C254">
        <v>1.952</v>
      </c>
      <c r="D254">
        <v>1.8759999999999999</v>
      </c>
      <c r="E254">
        <v>1.885</v>
      </c>
      <c r="F254">
        <v>1.883</v>
      </c>
      <c r="G254">
        <v>2.1629999999999998</v>
      </c>
      <c r="I254">
        <f t="shared" si="36"/>
        <v>-2.9499999999999886</v>
      </c>
      <c r="J254">
        <f t="shared" si="37"/>
        <v>9.000000000000119E-3</v>
      </c>
      <c r="K254" s="3">
        <f t="shared" si="38"/>
        <v>2.5233692209782803</v>
      </c>
      <c r="L254" s="3">
        <f t="shared" si="39"/>
        <v>0.29047981333067302</v>
      </c>
      <c r="M254">
        <f t="shared" si="40"/>
        <v>-0.51806462200467063</v>
      </c>
      <c r="N254">
        <f t="shared" si="41"/>
        <v>5.4128819898247839E-2</v>
      </c>
      <c r="O254">
        <f t="shared" si="42"/>
        <v>-10485.122662713442</v>
      </c>
      <c r="P254">
        <f t="shared" si="43"/>
        <v>-5.7584000000000026</v>
      </c>
      <c r="AD254" t="s">
        <v>296</v>
      </c>
      <c r="AE254" t="s">
        <v>237</v>
      </c>
      <c r="AF254">
        <v>123.45</v>
      </c>
      <c r="AG254">
        <v>123.45</v>
      </c>
      <c r="AH254">
        <v>123.45</v>
      </c>
      <c r="AI254">
        <v>123.45</v>
      </c>
      <c r="AJ254">
        <v>123.45</v>
      </c>
    </row>
    <row r="255" spans="1:36" x14ac:dyDescent="0.25">
      <c r="A255">
        <v>-109</v>
      </c>
      <c r="B255">
        <v>330.76</v>
      </c>
      <c r="C255">
        <v>1.9610000000000001</v>
      </c>
      <c r="D255">
        <v>1.893</v>
      </c>
      <c r="E255">
        <v>1.913</v>
      </c>
      <c r="F255">
        <v>1.9</v>
      </c>
      <c r="G255">
        <v>2.1379999999999999</v>
      </c>
      <c r="I255">
        <f t="shared" si="36"/>
        <v>-2.9699999999999704</v>
      </c>
      <c r="J255">
        <f t="shared" si="37"/>
        <v>4.0000000000000036E-3</v>
      </c>
      <c r="K255" s="3">
        <f t="shared" si="38"/>
        <v>2.5195129832576257</v>
      </c>
      <c r="L255" s="3">
        <f t="shared" si="39"/>
        <v>0.29247759366778409</v>
      </c>
      <c r="M255">
        <f t="shared" si="40"/>
        <v>-0.22591195124454586</v>
      </c>
      <c r="N255">
        <f t="shared" si="41"/>
        <v>5.3456237190234623E-2</v>
      </c>
      <c r="O255">
        <f t="shared" si="42"/>
        <v>-10550.133488676884</v>
      </c>
      <c r="P255">
        <f t="shared" si="43"/>
        <v>-5.8241699999999392</v>
      </c>
    </row>
    <row r="256" spans="1:36" x14ac:dyDescent="0.25">
      <c r="A256">
        <v>-108</v>
      </c>
      <c r="B256">
        <v>327.79</v>
      </c>
      <c r="C256">
        <v>1.9650000000000001</v>
      </c>
      <c r="D256">
        <v>1.921</v>
      </c>
      <c r="E256">
        <v>1.9379999999999999</v>
      </c>
      <c r="F256">
        <v>1.915</v>
      </c>
      <c r="G256">
        <v>2.0840000000000001</v>
      </c>
      <c r="I256">
        <f t="shared" si="36"/>
        <v>-3.0200000000000387</v>
      </c>
      <c r="J256">
        <f t="shared" si="37"/>
        <v>2.200000000000002E-2</v>
      </c>
      <c r="K256" s="3">
        <f t="shared" si="38"/>
        <v>2.5155957002684515</v>
      </c>
      <c r="L256" s="3">
        <f t="shared" si="39"/>
        <v>0.29336255471144551</v>
      </c>
      <c r="M256">
        <f t="shared" si="40"/>
        <v>-1.2028753825123797</v>
      </c>
      <c r="N256">
        <f t="shared" si="41"/>
        <v>5.2779766525444291E-2</v>
      </c>
      <c r="O256">
        <f t="shared" si="42"/>
        <v>-10611.930725339827</v>
      </c>
      <c r="P256">
        <f t="shared" si="43"/>
        <v>-5.9343000000001229</v>
      </c>
    </row>
    <row r="257" spans="1:16" x14ac:dyDescent="0.25">
      <c r="A257">
        <v>-107</v>
      </c>
      <c r="B257">
        <v>324.77</v>
      </c>
      <c r="C257">
        <v>1.9870000000000001</v>
      </c>
      <c r="D257">
        <v>1.95</v>
      </c>
      <c r="E257">
        <v>1.9570000000000001</v>
      </c>
      <c r="F257">
        <v>1.9419999999999999</v>
      </c>
      <c r="G257">
        <v>2.101</v>
      </c>
      <c r="I257">
        <f t="shared" si="36"/>
        <v>-3.0399999999999636</v>
      </c>
      <c r="J257">
        <f t="shared" si="37"/>
        <v>3.2999999999999918E-2</v>
      </c>
      <c r="K257" s="3">
        <f t="shared" si="38"/>
        <v>2.511575905309916</v>
      </c>
      <c r="L257" s="3">
        <f t="shared" si="39"/>
        <v>0.29819786710981516</v>
      </c>
      <c r="M257">
        <f t="shared" si="40"/>
        <v>-1.7514436174981107</v>
      </c>
      <c r="N257">
        <f t="shared" si="41"/>
        <v>5.209961386280916E-2</v>
      </c>
      <c r="O257">
        <f t="shared" si="42"/>
        <v>-10670.495544881796</v>
      </c>
      <c r="P257">
        <f t="shared" si="43"/>
        <v>-6.0404799999998886</v>
      </c>
    </row>
    <row r="258" spans="1:16" x14ac:dyDescent="0.25">
      <c r="A258">
        <v>-106</v>
      </c>
      <c r="B258">
        <v>321.73</v>
      </c>
      <c r="C258">
        <v>2.02</v>
      </c>
      <c r="D258">
        <v>1.988</v>
      </c>
      <c r="E258">
        <v>1.9830000000000001</v>
      </c>
      <c r="F258">
        <v>1.978</v>
      </c>
      <c r="G258">
        <v>2.133</v>
      </c>
      <c r="I258">
        <f t="shared" si="36"/>
        <v>-3.0800000000000409</v>
      </c>
      <c r="J258">
        <f t="shared" si="37"/>
        <v>3.6999999999999922E-2</v>
      </c>
      <c r="K258" s="3">
        <f t="shared" si="38"/>
        <v>2.507491558965369</v>
      </c>
      <c r="L258" s="3">
        <f t="shared" si="39"/>
        <v>0.30535136944662378</v>
      </c>
      <c r="M258">
        <f t="shared" si="40"/>
        <v>-1.88693365483083</v>
      </c>
      <c r="N258">
        <f t="shared" si="41"/>
        <v>5.1415986287660857E-2</v>
      </c>
      <c r="O258">
        <f t="shared" si="42"/>
        <v>-10725.810104010689</v>
      </c>
      <c r="P258">
        <f t="shared" si="43"/>
        <v>-6.221600000000107</v>
      </c>
    </row>
    <row r="259" spans="1:16" x14ac:dyDescent="0.25">
      <c r="A259">
        <v>-105</v>
      </c>
      <c r="B259">
        <v>318.64999999999998</v>
      </c>
      <c r="C259">
        <v>2.0569999999999999</v>
      </c>
      <c r="D259">
        <v>2.0190000000000001</v>
      </c>
      <c r="E259">
        <v>2.0110000000000001</v>
      </c>
      <c r="F259">
        <v>2.0139999999999998</v>
      </c>
      <c r="G259">
        <v>2.1850000000000001</v>
      </c>
      <c r="I259">
        <f t="shared" si="36"/>
        <v>-3.1099999999999568</v>
      </c>
      <c r="J259">
        <f t="shared" si="37"/>
        <v>2.8999999999999915E-2</v>
      </c>
      <c r="K259" s="3">
        <f t="shared" si="38"/>
        <v>2.5033139228158845</v>
      </c>
      <c r="L259" s="3">
        <f t="shared" si="39"/>
        <v>0.313234291694724</v>
      </c>
      <c r="M259">
        <f t="shared" si="40"/>
        <v>-1.427399949556605</v>
      </c>
      <c r="N259">
        <f t="shared" si="41"/>
        <v>5.0729091948750166E-2</v>
      </c>
      <c r="O259">
        <f t="shared" si="42"/>
        <v>-10777.857549402741</v>
      </c>
      <c r="P259">
        <f t="shared" si="43"/>
        <v>-6.3972699999999216</v>
      </c>
    </row>
    <row r="260" spans="1:16" x14ac:dyDescent="0.25">
      <c r="A260">
        <v>-104</v>
      </c>
      <c r="B260">
        <v>315.54000000000002</v>
      </c>
      <c r="C260">
        <v>2.0859999999999999</v>
      </c>
      <c r="D260">
        <v>2.0449999999999999</v>
      </c>
      <c r="E260">
        <v>2.032</v>
      </c>
      <c r="F260">
        <v>2.0459999999999998</v>
      </c>
      <c r="G260">
        <v>2.2210000000000001</v>
      </c>
      <c r="I260">
        <f t="shared" si="36"/>
        <v>-3.1400000000000432</v>
      </c>
      <c r="J260">
        <f t="shared" si="37"/>
        <v>1.2000000000000011E-2</v>
      </c>
      <c r="K260" s="3">
        <f t="shared" si="38"/>
        <v>2.4990544211971009</v>
      </c>
      <c r="L260" s="3">
        <f t="shared" si="39"/>
        <v>0.31931430409051204</v>
      </c>
      <c r="M260">
        <f t="shared" si="40"/>
        <v>-0.57355575492273447</v>
      </c>
      <c r="N260">
        <f t="shared" si="41"/>
        <v>5.0039139994937809E-2</v>
      </c>
      <c r="O260">
        <f t="shared" si="42"/>
        <v>-10826.622022841057</v>
      </c>
      <c r="P260">
        <f t="shared" si="43"/>
        <v>-6.5500400000000907</v>
      </c>
    </row>
    <row r="261" spans="1:16" x14ac:dyDescent="0.25">
      <c r="A261">
        <v>-103</v>
      </c>
      <c r="B261">
        <v>312.39999999999998</v>
      </c>
      <c r="C261">
        <v>2.0979999999999999</v>
      </c>
      <c r="D261">
        <v>2.0659999999999998</v>
      </c>
      <c r="E261">
        <v>2.0590000000000002</v>
      </c>
      <c r="F261">
        <v>2.0630000000000002</v>
      </c>
      <c r="G261">
        <v>2.2029999999999998</v>
      </c>
      <c r="I261">
        <f t="shared" ref="I261:I324" si="44">B262-B261</f>
        <v>-3.1699999999999591</v>
      </c>
      <c r="J261">
        <f t="shared" ref="J261:J324" si="45">C262-C261</f>
        <v>-1.9999999999997797E-3</v>
      </c>
      <c r="K261" s="3">
        <f t="shared" ref="K261:K324" si="46">LOG(B261)</f>
        <v>2.4947110252052629</v>
      </c>
      <c r="L261" s="3">
        <f t="shared" ref="L261:L324" si="47">LOG(C261)</f>
        <v>0.32180548385753904</v>
      </c>
      <c r="M261">
        <f t="shared" ref="M261:M324" si="48">(L262-L261)/(K262-K261)</f>
        <v>9.3512688039414621E-2</v>
      </c>
      <c r="N261">
        <f t="shared" ref="N261:N324" si="49">$L$2*((1-COS(RADIANS(A261))+($L$2/$O$2)*(1-SQRT(1-(($L$2/$O$2)^2)*SIN(RADIANS(A261))))))</f>
        <v>4.9346340511575056E-2</v>
      </c>
      <c r="O261">
        <f t="shared" ref="O261:O324" si="50">$L$2*($J$1^2)*((SIN(RADIANS(A261))))+($H$1/2)*(SIN(2*RADIANS(A261)))</f>
        <v>-10872.088666051111</v>
      </c>
      <c r="P261">
        <f t="shared" si="43"/>
        <v>-6.6506599999998999</v>
      </c>
    </row>
    <row r="262" spans="1:16" x14ac:dyDescent="0.25">
      <c r="A262">
        <v>-102</v>
      </c>
      <c r="B262">
        <v>309.23</v>
      </c>
      <c r="C262">
        <v>2.0960000000000001</v>
      </c>
      <c r="D262">
        <v>2.0880000000000001</v>
      </c>
      <c r="E262">
        <v>2.0859999999999999</v>
      </c>
      <c r="F262">
        <v>2.0779999999999998</v>
      </c>
      <c r="G262">
        <v>2.1309999999999998</v>
      </c>
      <c r="I262">
        <f t="shared" si="44"/>
        <v>-3.2000000000000455</v>
      </c>
      <c r="J262">
        <f t="shared" si="45"/>
        <v>8.0000000000000071E-3</v>
      </c>
      <c r="K262" s="3">
        <f t="shared" si="46"/>
        <v>2.4902816204417575</v>
      </c>
      <c r="L262" s="3">
        <f t="shared" si="47"/>
        <v>0.32139127831168907</v>
      </c>
      <c r="M262">
        <f t="shared" si="48"/>
        <v>-0.36622333109724781</v>
      </c>
      <c r="N262">
        <f t="shared" si="49"/>
        <v>4.8650904456593799E-2</v>
      </c>
      <c r="O262">
        <f t="shared" si="50"/>
        <v>-10914.243625231791</v>
      </c>
      <c r="P262">
        <f t="shared" ref="P262:P325" si="51">(C262*100000)*((B263/100000)-(B262/100000))</f>
        <v>-6.7072000000000722</v>
      </c>
    </row>
    <row r="263" spans="1:16" x14ac:dyDescent="0.25">
      <c r="A263">
        <v>-101</v>
      </c>
      <c r="B263">
        <v>306.02999999999997</v>
      </c>
      <c r="C263">
        <v>2.1040000000000001</v>
      </c>
      <c r="D263">
        <v>2.1160000000000001</v>
      </c>
      <c r="E263">
        <v>2.117</v>
      </c>
      <c r="F263">
        <v>2.1070000000000002</v>
      </c>
      <c r="G263">
        <v>2.0750000000000002</v>
      </c>
      <c r="I263">
        <f t="shared" si="44"/>
        <v>-3.2299999999999613</v>
      </c>
      <c r="J263">
        <f t="shared" si="45"/>
        <v>1.6999999999999904E-2</v>
      </c>
      <c r="K263" s="3">
        <f t="shared" si="46"/>
        <v>2.4857640022849474</v>
      </c>
      <c r="L263" s="3">
        <f t="shared" si="47"/>
        <v>0.32304573548170146</v>
      </c>
      <c r="M263">
        <f t="shared" si="48"/>
        <v>-0.75842737290360418</v>
      </c>
      <c r="N263">
        <f t="shared" si="49"/>
        <v>4.7953043596325268E-2</v>
      </c>
      <c r="O263">
        <f t="shared" si="50"/>
        <v>-10953.074055280522</v>
      </c>
      <c r="P263">
        <f t="shared" si="51"/>
        <v>-6.7959199999998798</v>
      </c>
    </row>
    <row r="264" spans="1:16" x14ac:dyDescent="0.25">
      <c r="A264">
        <v>-100</v>
      </c>
      <c r="B264">
        <v>302.8</v>
      </c>
      <c r="C264">
        <v>2.121</v>
      </c>
      <c r="D264">
        <v>2.1440000000000001</v>
      </c>
      <c r="E264">
        <v>2.137</v>
      </c>
      <c r="F264">
        <v>2.141</v>
      </c>
      <c r="G264">
        <v>2.06</v>
      </c>
      <c r="I264">
        <f t="shared" si="44"/>
        <v>-3.2599999999999909</v>
      </c>
      <c r="J264">
        <f t="shared" si="45"/>
        <v>2.8999999999999915E-2</v>
      </c>
      <c r="K264" s="3">
        <f t="shared" si="46"/>
        <v>2.4811558708280352</v>
      </c>
      <c r="L264" s="3">
        <f t="shared" si="47"/>
        <v>0.32654066851656183</v>
      </c>
      <c r="M264">
        <f t="shared" si="48"/>
        <v>-1.2545701924083399</v>
      </c>
      <c r="N264">
        <f t="shared" si="49"/>
        <v>4.7252970441066917E-2</v>
      </c>
      <c r="O264">
        <f t="shared" si="50"/>
        <v>-10988.568123711251</v>
      </c>
      <c r="P264">
        <f t="shared" si="51"/>
        <v>-6.9144600000000533</v>
      </c>
    </row>
    <row r="265" spans="1:16" x14ac:dyDescent="0.25">
      <c r="A265">
        <v>-99</v>
      </c>
      <c r="B265">
        <v>299.54000000000002</v>
      </c>
      <c r="C265">
        <v>2.15</v>
      </c>
      <c r="D265">
        <v>2.1779999999999999</v>
      </c>
      <c r="E265">
        <v>2.1669999999999998</v>
      </c>
      <c r="F265">
        <v>2.177</v>
      </c>
      <c r="G265">
        <v>2.077</v>
      </c>
      <c r="I265">
        <f t="shared" si="44"/>
        <v>-3.2800000000000296</v>
      </c>
      <c r="J265">
        <f t="shared" si="45"/>
        <v>3.9000000000000146E-2</v>
      </c>
      <c r="K265" s="3">
        <f t="shared" si="46"/>
        <v>2.4764548254543031</v>
      </c>
      <c r="L265" s="3">
        <f t="shared" si="47"/>
        <v>0.33243845991560533</v>
      </c>
      <c r="M265">
        <f t="shared" si="48"/>
        <v>-1.6327095023042846</v>
      </c>
      <c r="N265">
        <f t="shared" si="49"/>
        <v>4.6550898180417112E-2</v>
      </c>
      <c r="O265">
        <f t="shared" si="50"/>
        <v>-11020.715014264055</v>
      </c>
      <c r="P265">
        <f t="shared" si="51"/>
        <v>-7.0520000000000778</v>
      </c>
    </row>
    <row r="266" spans="1:16" x14ac:dyDescent="0.25">
      <c r="A266">
        <v>-98</v>
      </c>
      <c r="B266">
        <v>296.26</v>
      </c>
      <c r="C266">
        <v>2.1890000000000001</v>
      </c>
      <c r="D266">
        <v>2.2130000000000001</v>
      </c>
      <c r="E266">
        <v>2.2069999999999999</v>
      </c>
      <c r="F266">
        <v>2.2109999999999999</v>
      </c>
      <c r="G266">
        <v>2.1259999999999999</v>
      </c>
      <c r="I266">
        <f t="shared" si="44"/>
        <v>-3.3100000000000023</v>
      </c>
      <c r="J266">
        <f t="shared" si="45"/>
        <v>4.7000000000000153E-2</v>
      </c>
      <c r="K266" s="3">
        <f t="shared" si="46"/>
        <v>2.4716730185000912</v>
      </c>
      <c r="L266" s="3">
        <f t="shared" si="47"/>
        <v>0.34024576156793168</v>
      </c>
      <c r="M266">
        <f t="shared" si="48"/>
        <v>-1.8907689513557497</v>
      </c>
      <c r="N266">
        <f t="shared" si="49"/>
        <v>4.5847040618397214E-2</v>
      </c>
      <c r="O266">
        <f t="shared" si="50"/>
        <v>-11049.504930205247</v>
      </c>
      <c r="P266">
        <f t="shared" si="51"/>
        <v>-7.2455899999999742</v>
      </c>
    </row>
    <row r="267" spans="1:16" x14ac:dyDescent="0.25">
      <c r="A267">
        <v>-97</v>
      </c>
      <c r="B267">
        <v>292.95</v>
      </c>
      <c r="C267">
        <v>2.2360000000000002</v>
      </c>
      <c r="D267">
        <v>2.258</v>
      </c>
      <c r="E267">
        <v>2.2530000000000001</v>
      </c>
      <c r="F267">
        <v>2.246</v>
      </c>
      <c r="G267">
        <v>2.1869999999999998</v>
      </c>
      <c r="I267">
        <f t="shared" si="44"/>
        <v>-3.339999999999975</v>
      </c>
      <c r="J267">
        <f t="shared" si="45"/>
        <v>4.1999999999999815E-2</v>
      </c>
      <c r="K267" s="3">
        <f t="shared" si="46"/>
        <v>2.4667935023435357</v>
      </c>
      <c r="L267" s="3">
        <f t="shared" si="47"/>
        <v>0.3494717992143857</v>
      </c>
      <c r="M267">
        <f t="shared" si="48"/>
        <v>-1.6228923191018576</v>
      </c>
      <c r="N267">
        <f t="shared" si="49"/>
        <v>4.5141612108380795E-2</v>
      </c>
      <c r="O267">
        <f t="shared" si="50"/>
        <v>-11074.929097317045</v>
      </c>
      <c r="P267">
        <f t="shared" si="51"/>
        <v>-7.4682399999999642</v>
      </c>
    </row>
    <row r="268" spans="1:16" x14ac:dyDescent="0.25">
      <c r="A268">
        <v>-96</v>
      </c>
      <c r="B268">
        <v>289.61</v>
      </c>
      <c r="C268">
        <v>2.278</v>
      </c>
      <c r="D268">
        <v>2.2949999999999999</v>
      </c>
      <c r="E268">
        <v>2.2919999999999998</v>
      </c>
      <c r="F268">
        <v>2.2890000000000001</v>
      </c>
      <c r="G268">
        <v>2.2349999999999999</v>
      </c>
      <c r="I268">
        <f t="shared" si="44"/>
        <v>-3.3700000000000045</v>
      </c>
      <c r="J268">
        <f t="shared" si="45"/>
        <v>4.0000000000000036E-2</v>
      </c>
      <c r="K268" s="3">
        <f t="shared" si="46"/>
        <v>2.4618135536226196</v>
      </c>
      <c r="L268" s="3">
        <f t="shared" si="47"/>
        <v>0.35755371974308159</v>
      </c>
      <c r="M268">
        <f t="shared" si="48"/>
        <v>-1.4871865508012847</v>
      </c>
      <c r="N268">
        <f t="shared" si="49"/>
        <v>4.4434827487849687E-2</v>
      </c>
      <c r="O268">
        <f t="shared" si="50"/>
        <v>-11096.979766575763</v>
      </c>
      <c r="P268">
        <f t="shared" si="51"/>
        <v>-7.6768599999999516</v>
      </c>
    </row>
    <row r="269" spans="1:16" x14ac:dyDescent="0.25">
      <c r="A269">
        <v>-95</v>
      </c>
      <c r="B269">
        <v>286.24</v>
      </c>
      <c r="C269">
        <v>2.3180000000000001</v>
      </c>
      <c r="D269">
        <v>2.3319999999999999</v>
      </c>
      <c r="E269">
        <v>2.3260000000000001</v>
      </c>
      <c r="F269">
        <v>2.33</v>
      </c>
      <c r="G269">
        <v>2.2829999999999999</v>
      </c>
      <c r="I269">
        <f t="shared" si="44"/>
        <v>-3.3799999999999955</v>
      </c>
      <c r="J269">
        <f t="shared" si="45"/>
        <v>4.0999999999999925E-2</v>
      </c>
      <c r="K269" s="3">
        <f t="shared" si="46"/>
        <v>2.4567303232232978</v>
      </c>
      <c r="L269" s="3">
        <f t="shared" si="47"/>
        <v>0.3651134316275772</v>
      </c>
      <c r="M269">
        <f t="shared" si="48"/>
        <v>-1.4760273026663708</v>
      </c>
      <c r="N269">
        <f t="shared" si="49"/>
        <v>4.3726902012996796E-2</v>
      </c>
      <c r="O269">
        <f t="shared" si="50"/>
        <v>-11115.650216517861</v>
      </c>
      <c r="P269">
        <f t="shared" si="51"/>
        <v>-7.8348400000000149</v>
      </c>
    </row>
    <row r="270" spans="1:16" x14ac:dyDescent="0.25">
      <c r="A270">
        <v>-94</v>
      </c>
      <c r="B270">
        <v>282.86</v>
      </c>
      <c r="C270">
        <v>2.359</v>
      </c>
      <c r="D270">
        <v>2.3639999999999999</v>
      </c>
      <c r="E270">
        <v>2.36</v>
      </c>
      <c r="F270">
        <v>2.3559999999999999</v>
      </c>
      <c r="G270">
        <v>2.3540000000000001</v>
      </c>
      <c r="I270">
        <f t="shared" si="44"/>
        <v>-3.410000000000025</v>
      </c>
      <c r="J270">
        <f t="shared" si="45"/>
        <v>4.4000000000000039E-2</v>
      </c>
      <c r="K270" s="3">
        <f t="shared" si="46"/>
        <v>2.4515715370380673</v>
      </c>
      <c r="L270" s="3">
        <f t="shared" si="47"/>
        <v>0.37272794088559547</v>
      </c>
      <c r="M270">
        <f t="shared" si="48"/>
        <v>-1.5236729207148028</v>
      </c>
      <c r="N270">
        <f t="shared" si="49"/>
        <v>4.3018051293195587E-2</v>
      </c>
      <c r="O270">
        <f t="shared" si="50"/>
        <v>-11130.934755292945</v>
      </c>
      <c r="P270">
        <f t="shared" si="51"/>
        <v>-8.0441900000001052</v>
      </c>
    </row>
    <row r="271" spans="1:16" x14ac:dyDescent="0.25">
      <c r="A271">
        <v>-93</v>
      </c>
      <c r="B271">
        <v>279.45</v>
      </c>
      <c r="C271">
        <v>2.403</v>
      </c>
      <c r="D271">
        <v>2.4009999999999998</v>
      </c>
      <c r="E271">
        <v>2.387</v>
      </c>
      <c r="F271">
        <v>2.39</v>
      </c>
      <c r="G271">
        <v>2.4319999999999999</v>
      </c>
      <c r="I271">
        <f t="shared" si="44"/>
        <v>-3.4300000000000068</v>
      </c>
      <c r="J271">
        <f t="shared" si="45"/>
        <v>4.9999999999999822E-2</v>
      </c>
      <c r="K271" s="3">
        <f t="shared" si="46"/>
        <v>2.4463041139519239</v>
      </c>
      <c r="L271" s="3">
        <f t="shared" si="47"/>
        <v>0.3807537708039001</v>
      </c>
      <c r="M271">
        <f t="shared" si="48"/>
        <v>-1.6675069133233928</v>
      </c>
      <c r="N271">
        <f t="shared" si="49"/>
        <v>4.2308491225355967E-2</v>
      </c>
      <c r="O271">
        <f t="shared" si="50"/>
        <v>-11142.828722403265</v>
      </c>
      <c r="P271">
        <f t="shared" si="51"/>
        <v>-8.242289999999926</v>
      </c>
    </row>
    <row r="272" spans="1:16" x14ac:dyDescent="0.25">
      <c r="A272">
        <v>-92</v>
      </c>
      <c r="B272">
        <v>276.02</v>
      </c>
      <c r="C272">
        <v>2.4529999999999998</v>
      </c>
      <c r="D272">
        <v>2.4390000000000001</v>
      </c>
      <c r="E272">
        <v>2.4239999999999999</v>
      </c>
      <c r="F272">
        <v>2.431</v>
      </c>
      <c r="G272">
        <v>2.5179999999999998</v>
      </c>
      <c r="I272">
        <f t="shared" si="44"/>
        <v>-3.4499999999999886</v>
      </c>
      <c r="J272">
        <f t="shared" si="45"/>
        <v>5.600000000000005E-2</v>
      </c>
      <c r="K272" s="3">
        <f t="shared" si="46"/>
        <v>2.4409405515396636</v>
      </c>
      <c r="L272" s="3">
        <f t="shared" si="47"/>
        <v>0.38969754820638569</v>
      </c>
      <c r="M272">
        <f t="shared" si="48"/>
        <v>-1.7946211132373777</v>
      </c>
      <c r="N272">
        <f t="shared" si="49"/>
        <v>4.1598437928186842E-2</v>
      </c>
      <c r="O272">
        <f t="shared" si="50"/>
        <v>-11151.328490129017</v>
      </c>
      <c r="P272">
        <f t="shared" si="51"/>
        <v>-8.4628500000000582</v>
      </c>
    </row>
    <row r="273" spans="1:45" x14ac:dyDescent="0.25">
      <c r="A273">
        <v>-91</v>
      </c>
      <c r="B273">
        <v>272.57</v>
      </c>
      <c r="C273">
        <v>2.5089999999999999</v>
      </c>
      <c r="D273">
        <v>2.4809999999999999</v>
      </c>
      <c r="E273">
        <v>2.4670000000000001</v>
      </c>
      <c r="F273">
        <v>2.4780000000000002</v>
      </c>
      <c r="G273">
        <v>2.6110000000000002</v>
      </c>
      <c r="I273">
        <f t="shared" si="44"/>
        <v>-3.4800000000000182</v>
      </c>
      <c r="J273">
        <f t="shared" si="45"/>
        <v>6.3000000000000167E-2</v>
      </c>
      <c r="K273" s="3">
        <f t="shared" si="46"/>
        <v>2.4354780541713246</v>
      </c>
      <c r="L273" s="3">
        <f t="shared" si="47"/>
        <v>0.39950066131461054</v>
      </c>
      <c r="M273">
        <f t="shared" si="48"/>
        <v>-1.9299904404747343</v>
      </c>
      <c r="N273">
        <f t="shared" si="49"/>
        <v>4.0888107676385031E-2</v>
      </c>
      <c r="O273">
        <f t="shared" si="50"/>
        <v>-11156.431464639138</v>
      </c>
      <c r="P273">
        <f t="shared" si="51"/>
        <v>-8.7313200000000482</v>
      </c>
    </row>
    <row r="274" spans="1:45" x14ac:dyDescent="0.25">
      <c r="A274">
        <v>-90</v>
      </c>
      <c r="B274">
        <v>269.08999999999997</v>
      </c>
      <c r="C274">
        <v>2.5720000000000001</v>
      </c>
      <c r="D274">
        <v>2.5249999999999999</v>
      </c>
      <c r="E274">
        <v>2.5139999999999998</v>
      </c>
      <c r="F274">
        <v>2.5270000000000001</v>
      </c>
      <c r="G274">
        <v>2.7229999999999999</v>
      </c>
      <c r="I274">
        <f t="shared" si="44"/>
        <v>-3.4899999999999523</v>
      </c>
      <c r="J274">
        <f t="shared" si="45"/>
        <v>6.2999999999999723E-2</v>
      </c>
      <c r="K274" s="3">
        <f t="shared" si="46"/>
        <v>2.4298975586871476</v>
      </c>
      <c r="L274" s="3">
        <f t="shared" si="47"/>
        <v>0.41027096425218446</v>
      </c>
      <c r="M274">
        <f t="shared" si="48"/>
        <v>-1.8537221196611939</v>
      </c>
      <c r="N274">
        <f t="shared" si="49"/>
        <v>4.0177716834770831E-2</v>
      </c>
      <c r="O274">
        <f t="shared" si="50"/>
        <v>-11158.136086787135</v>
      </c>
      <c r="P274">
        <f t="shared" si="51"/>
        <v>-8.976279999999786</v>
      </c>
    </row>
    <row r="275" spans="1:45" x14ac:dyDescent="0.25">
      <c r="A275">
        <v>-89</v>
      </c>
      <c r="B275">
        <v>265.60000000000002</v>
      </c>
      <c r="C275">
        <v>2.6349999999999998</v>
      </c>
      <c r="D275">
        <v>2.5760000000000001</v>
      </c>
      <c r="E275">
        <v>2.5590000000000002</v>
      </c>
      <c r="F275">
        <v>2.57</v>
      </c>
      <c r="G275">
        <v>2.8370000000000002</v>
      </c>
      <c r="I275">
        <f t="shared" si="44"/>
        <v>-3.5100000000000477</v>
      </c>
      <c r="J275">
        <f t="shared" si="45"/>
        <v>5.9000000000000163E-2</v>
      </c>
      <c r="K275" s="3">
        <f t="shared" si="46"/>
        <v>2.42422807069598</v>
      </c>
      <c r="L275" s="3">
        <f t="shared" si="47"/>
        <v>0.42078061954856538</v>
      </c>
      <c r="M275">
        <f t="shared" si="48"/>
        <v>-1.6645213878356813</v>
      </c>
      <c r="N275">
        <f t="shared" si="49"/>
        <v>3.9467481792390152E-2</v>
      </c>
      <c r="O275">
        <f t="shared" si="50"/>
        <v>-11156.441832591807</v>
      </c>
      <c r="P275">
        <f t="shared" si="51"/>
        <v>-9.2488500000001537</v>
      </c>
    </row>
    <row r="276" spans="1:45" x14ac:dyDescent="0.25">
      <c r="A276">
        <v>-88</v>
      </c>
      <c r="B276">
        <v>262.08999999999997</v>
      </c>
      <c r="C276">
        <v>2.694</v>
      </c>
      <c r="D276">
        <v>2.629</v>
      </c>
      <c r="E276">
        <v>2.6070000000000002</v>
      </c>
      <c r="F276">
        <v>2.6120000000000001</v>
      </c>
      <c r="G276">
        <v>2.9289999999999998</v>
      </c>
      <c r="I276">
        <f t="shared" si="44"/>
        <v>-3.5199999999999818</v>
      </c>
      <c r="J276">
        <f t="shared" si="45"/>
        <v>4.7000000000000153E-2</v>
      </c>
      <c r="K276" s="3">
        <f t="shared" si="46"/>
        <v>2.4184504508295834</v>
      </c>
      <c r="L276" s="3">
        <f t="shared" si="47"/>
        <v>0.43039759138696682</v>
      </c>
      <c r="M276">
        <f t="shared" si="48"/>
        <v>-1.2791281876126521</v>
      </c>
      <c r="N276">
        <f t="shared" si="49"/>
        <v>3.8757618896603264E-2</v>
      </c>
      <c r="O276">
        <f t="shared" si="50"/>
        <v>-11151.349213402606</v>
      </c>
      <c r="P276">
        <f t="shared" si="51"/>
        <v>-9.4828799999999962</v>
      </c>
    </row>
    <row r="277" spans="1:45" x14ac:dyDescent="0.25">
      <c r="A277">
        <v>-87</v>
      </c>
      <c r="B277">
        <v>258.57</v>
      </c>
      <c r="C277">
        <v>2.7410000000000001</v>
      </c>
      <c r="D277">
        <v>2.6749999999999998</v>
      </c>
      <c r="E277">
        <v>2.6509999999999998</v>
      </c>
      <c r="F277">
        <v>2.6549999999999998</v>
      </c>
      <c r="G277">
        <v>2.9809999999999999</v>
      </c>
      <c r="I277">
        <f t="shared" si="44"/>
        <v>-3.539999999999992</v>
      </c>
      <c r="J277">
        <f t="shared" si="45"/>
        <v>4.2999999999999705E-2</v>
      </c>
      <c r="K277" s="3">
        <f t="shared" si="46"/>
        <v>2.4125781354312723</v>
      </c>
      <c r="L277" s="3">
        <f t="shared" si="47"/>
        <v>0.43790903553949839</v>
      </c>
      <c r="M277">
        <f t="shared" si="48"/>
        <v>-1.1291712649414984</v>
      </c>
      <c r="N277">
        <f t="shared" si="49"/>
        <v>3.8048344387180341E-2</v>
      </c>
      <c r="O277">
        <f t="shared" si="50"/>
        <v>-11142.85977574965</v>
      </c>
      <c r="P277">
        <f t="shared" si="51"/>
        <v>-9.7031399999999088</v>
      </c>
      <c r="AR277" s="1"/>
      <c r="AS277" s="1"/>
    </row>
    <row r="278" spans="1:45" x14ac:dyDescent="0.25">
      <c r="A278">
        <v>-86</v>
      </c>
      <c r="B278">
        <v>255.03</v>
      </c>
      <c r="C278">
        <v>2.7839999999999998</v>
      </c>
      <c r="D278">
        <v>2.722</v>
      </c>
      <c r="E278">
        <v>2.6960000000000002</v>
      </c>
      <c r="F278">
        <v>2.71</v>
      </c>
      <c r="G278">
        <v>3.0070000000000001</v>
      </c>
      <c r="I278">
        <f t="shared" si="44"/>
        <v>-3.5600000000000023</v>
      </c>
      <c r="J278">
        <f t="shared" si="45"/>
        <v>3.7000000000000366E-2</v>
      </c>
      <c r="K278" s="3">
        <f t="shared" si="46"/>
        <v>2.406591270897152</v>
      </c>
      <c r="L278" s="3">
        <f t="shared" si="47"/>
        <v>0.44466923093852445</v>
      </c>
      <c r="M278">
        <f t="shared" si="48"/>
        <v>-0.93919271567318163</v>
      </c>
      <c r="N278">
        <f t="shared" si="49"/>
        <v>3.7339874330423788E-2</v>
      </c>
      <c r="O278">
        <f t="shared" si="50"/>
        <v>-11130.976100878413</v>
      </c>
      <c r="P278">
        <f t="shared" si="51"/>
        <v>-9.9110400000000602</v>
      </c>
      <c r="AR278" s="1"/>
      <c r="AS278" s="1"/>
    </row>
    <row r="279" spans="1:45" x14ac:dyDescent="0.25">
      <c r="A279">
        <v>-85</v>
      </c>
      <c r="B279">
        <v>251.47</v>
      </c>
      <c r="C279">
        <v>2.8210000000000002</v>
      </c>
      <c r="D279">
        <v>2.766</v>
      </c>
      <c r="E279">
        <v>2.7429999999999999</v>
      </c>
      <c r="F279">
        <v>2.758</v>
      </c>
      <c r="G279">
        <v>3.016</v>
      </c>
      <c r="I279">
        <f t="shared" si="44"/>
        <v>-3.5699999999999932</v>
      </c>
      <c r="J279">
        <f t="shared" si="45"/>
        <v>4.0999999999999925E-2</v>
      </c>
      <c r="K279" s="3">
        <f t="shared" si="46"/>
        <v>2.4004861817912042</v>
      </c>
      <c r="L279" s="3">
        <f t="shared" si="47"/>
        <v>0.45040308615536628</v>
      </c>
      <c r="M279">
        <f t="shared" si="48"/>
        <v>-1.0091612569127069</v>
      </c>
      <c r="N279">
        <f t="shared" si="49"/>
        <v>3.6632424553337428E-2</v>
      </c>
      <c r="O279">
        <f t="shared" si="50"/>
        <v>-11115.701803969183</v>
      </c>
      <c r="P279">
        <f t="shared" si="51"/>
        <v>-10.070970000000015</v>
      </c>
      <c r="AR279" s="1"/>
      <c r="AS279" s="1"/>
    </row>
    <row r="280" spans="1:45" x14ac:dyDescent="0.25">
      <c r="A280">
        <v>-84</v>
      </c>
      <c r="B280">
        <v>247.9</v>
      </c>
      <c r="C280">
        <v>2.8620000000000001</v>
      </c>
      <c r="D280">
        <v>2.8130000000000002</v>
      </c>
      <c r="E280">
        <v>2.798</v>
      </c>
      <c r="F280">
        <v>2.8010000000000002</v>
      </c>
      <c r="G280">
        <v>3.0350000000000001</v>
      </c>
      <c r="I280">
        <f t="shared" si="44"/>
        <v>-3.5800000000000125</v>
      </c>
      <c r="J280">
        <f t="shared" si="45"/>
        <v>4.8000000000000043E-2</v>
      </c>
      <c r="K280" s="3">
        <f t="shared" si="46"/>
        <v>2.3942765267678214</v>
      </c>
      <c r="L280" s="3">
        <f t="shared" si="47"/>
        <v>0.45666962942375755</v>
      </c>
      <c r="M280">
        <f t="shared" si="48"/>
        <v>-1.1433876525534106</v>
      </c>
      <c r="N280">
        <f t="shared" si="49"/>
        <v>3.5926210577862695E-2</v>
      </c>
      <c r="O280">
        <f t="shared" si="50"/>
        <v>-11097.041533041576</v>
      </c>
      <c r="P280">
        <f t="shared" si="51"/>
        <v>-10.24595999999997</v>
      </c>
      <c r="AR280" s="1"/>
      <c r="AS280" s="1"/>
    </row>
    <row r="281" spans="1:45" x14ac:dyDescent="0.25">
      <c r="A281">
        <v>-83</v>
      </c>
      <c r="B281">
        <v>244.32</v>
      </c>
      <c r="C281">
        <v>2.91</v>
      </c>
      <c r="D281">
        <v>2.8610000000000002</v>
      </c>
      <c r="E281">
        <v>2.851</v>
      </c>
      <c r="F281">
        <v>2.8450000000000002</v>
      </c>
      <c r="G281">
        <v>3.081</v>
      </c>
      <c r="I281">
        <f t="shared" si="44"/>
        <v>-3.5900000000000034</v>
      </c>
      <c r="J281">
        <f t="shared" si="45"/>
        <v>6.1999999999999833E-2</v>
      </c>
      <c r="K281" s="3">
        <f t="shared" si="46"/>
        <v>2.3879590197123459</v>
      </c>
      <c r="L281" s="3">
        <f t="shared" si="47"/>
        <v>0.46389298898590731</v>
      </c>
      <c r="M281">
        <f t="shared" si="48"/>
        <v>-1.4241865639583779</v>
      </c>
      <c r="N281">
        <f t="shared" si="49"/>
        <v>3.5221447555201797E-2</v>
      </c>
      <c r="O281">
        <f t="shared" si="50"/>
        <v>-11075.00096754442</v>
      </c>
      <c r="P281">
        <f t="shared" si="51"/>
        <v>-10.446900000000049</v>
      </c>
      <c r="AR281" s="1"/>
      <c r="AS281" s="1"/>
    </row>
    <row r="282" spans="1:45" x14ac:dyDescent="0.25">
      <c r="A282">
        <v>-82</v>
      </c>
      <c r="B282">
        <v>240.73</v>
      </c>
      <c r="C282">
        <v>2.972</v>
      </c>
      <c r="D282">
        <v>2.919</v>
      </c>
      <c r="E282">
        <v>2.9089999999999998</v>
      </c>
      <c r="F282">
        <v>2.9060000000000001</v>
      </c>
      <c r="G282">
        <v>3.1549999999999998</v>
      </c>
      <c r="I282">
        <f t="shared" si="44"/>
        <v>-3.6099999999999852</v>
      </c>
      <c r="J282">
        <f t="shared" si="45"/>
        <v>6.899999999999995E-2</v>
      </c>
      <c r="K282" s="3">
        <f t="shared" si="46"/>
        <v>2.3815302158362703</v>
      </c>
      <c r="L282" s="3">
        <f t="shared" si="47"/>
        <v>0.47304880508853769</v>
      </c>
      <c r="M282">
        <f t="shared" si="48"/>
        <v>-1.5189835704544181</v>
      </c>
      <c r="N282">
        <f t="shared" si="49"/>
        <v>3.4518350200247898E-2</v>
      </c>
      <c r="O282">
        <f t="shared" si="50"/>
        <v>-11049.586816631392</v>
      </c>
      <c r="P282">
        <f t="shared" si="51"/>
        <v>-10.728919999999954</v>
      </c>
      <c r="AR282" s="1"/>
      <c r="AS282" s="1"/>
    </row>
    <row r="283" spans="1:45" x14ac:dyDescent="0.25">
      <c r="A283">
        <v>-81</v>
      </c>
      <c r="B283">
        <v>237.12</v>
      </c>
      <c r="C283">
        <v>3.0409999999999999</v>
      </c>
      <c r="D283">
        <v>2.98</v>
      </c>
      <c r="E283">
        <v>2.9689999999999999</v>
      </c>
      <c r="F283">
        <v>2.97</v>
      </c>
      <c r="G283">
        <v>3.2440000000000002</v>
      </c>
      <c r="I283">
        <f t="shared" si="44"/>
        <v>-3.6100000000000136</v>
      </c>
      <c r="J283">
        <f t="shared" si="45"/>
        <v>6.4999999999999947E-2</v>
      </c>
      <c r="K283" s="3">
        <f t="shared" si="46"/>
        <v>2.3749681862992342</v>
      </c>
      <c r="L283" s="3">
        <f t="shared" si="47"/>
        <v>0.48301642014413215</v>
      </c>
      <c r="M283">
        <f t="shared" si="48"/>
        <v>-1.3785744303633543</v>
      </c>
      <c r="N283">
        <f t="shared" si="49"/>
        <v>3.3817132726142313E-2</v>
      </c>
      <c r="O283">
        <f t="shared" si="50"/>
        <v>-11020.806817122966</v>
      </c>
      <c r="P283">
        <f t="shared" si="51"/>
        <v>-10.978009999999953</v>
      </c>
      <c r="AR283" s="1"/>
      <c r="AS283" s="1"/>
    </row>
    <row r="284" spans="1:45" x14ac:dyDescent="0.25">
      <c r="A284">
        <v>-80</v>
      </c>
      <c r="B284">
        <v>233.51</v>
      </c>
      <c r="C284">
        <v>3.1059999999999999</v>
      </c>
      <c r="D284">
        <v>3.048</v>
      </c>
      <c r="E284">
        <v>3.0339999999999998</v>
      </c>
      <c r="F284">
        <v>3.0329999999999999</v>
      </c>
      <c r="G284">
        <v>3.3109999999999999</v>
      </c>
      <c r="I284">
        <f t="shared" si="44"/>
        <v>-3.6099999999999852</v>
      </c>
      <c r="J284">
        <f t="shared" si="45"/>
        <v>6.0999999999999943E-2</v>
      </c>
      <c r="K284" s="3">
        <f t="shared" si="46"/>
        <v>2.3683054838392832</v>
      </c>
      <c r="L284" s="3">
        <f t="shared" si="47"/>
        <v>0.49220145139253968</v>
      </c>
      <c r="M284">
        <f t="shared" si="48"/>
        <v>-1.2482962075347466</v>
      </c>
      <c r="N284">
        <f t="shared" si="49"/>
        <v>3.3118008778978782E-2</v>
      </c>
      <c r="O284">
        <f t="shared" si="50"/>
        <v>-10988.669731155289</v>
      </c>
      <c r="P284">
        <f t="shared" si="51"/>
        <v>-11.212659999999953</v>
      </c>
      <c r="AR284" s="1"/>
      <c r="AS284" s="1"/>
    </row>
    <row r="285" spans="1:45" x14ac:dyDescent="0.25">
      <c r="A285">
        <v>-79</v>
      </c>
      <c r="B285">
        <v>229.9</v>
      </c>
      <c r="C285">
        <v>3.1669999999999998</v>
      </c>
      <c r="D285">
        <v>3.1080000000000001</v>
      </c>
      <c r="E285">
        <v>3.1</v>
      </c>
      <c r="F285">
        <v>3.093</v>
      </c>
      <c r="G285">
        <v>3.3660000000000001</v>
      </c>
      <c r="I285">
        <f t="shared" si="44"/>
        <v>-3.6299999999999955</v>
      </c>
      <c r="J285">
        <f t="shared" si="45"/>
        <v>5.400000000000027E-2</v>
      </c>
      <c r="K285" s="3">
        <f t="shared" si="46"/>
        <v>2.3615389712692791</v>
      </c>
      <c r="L285" s="3">
        <f t="shared" si="47"/>
        <v>0.50064806337191192</v>
      </c>
      <c r="M285">
        <f t="shared" si="48"/>
        <v>-1.062307201873852</v>
      </c>
      <c r="N285">
        <f t="shared" si="49"/>
        <v>3.2421191372674518E-2</v>
      </c>
      <c r="O285">
        <f t="shared" si="50"/>
        <v>-10953.185343516667</v>
      </c>
      <c r="P285">
        <f t="shared" si="51"/>
        <v>-11.496209999999987</v>
      </c>
      <c r="AR285" s="1"/>
      <c r="AS285" s="1"/>
    </row>
    <row r="286" spans="1:45" x14ac:dyDescent="0.25">
      <c r="A286">
        <v>-78</v>
      </c>
      <c r="B286">
        <v>226.27</v>
      </c>
      <c r="C286">
        <v>3.2210000000000001</v>
      </c>
      <c r="D286">
        <v>3.1680000000000001</v>
      </c>
      <c r="E286">
        <v>3.1669999999999998</v>
      </c>
      <c r="F286">
        <v>3.15</v>
      </c>
      <c r="G286">
        <v>3.399</v>
      </c>
      <c r="I286">
        <f t="shared" si="44"/>
        <v>-3.6200000000000045</v>
      </c>
      <c r="J286">
        <f t="shared" si="45"/>
        <v>5.600000000000005E-2</v>
      </c>
      <c r="K286" s="3">
        <f t="shared" si="46"/>
        <v>2.3546269768529489</v>
      </c>
      <c r="L286" s="3">
        <f t="shared" si="47"/>
        <v>0.50799072481969143</v>
      </c>
      <c r="M286">
        <f t="shared" si="48"/>
        <v>-1.0687350243951959</v>
      </c>
      <c r="N286">
        <f t="shared" si="49"/>
        <v>3.1726892824028186E-2</v>
      </c>
      <c r="O286">
        <f t="shared" si="50"/>
        <v>-10914.364458672471</v>
      </c>
      <c r="P286">
        <f t="shared" si="51"/>
        <v>-11.660020000000038</v>
      </c>
      <c r="AR286" s="1"/>
      <c r="AS286" s="1"/>
    </row>
    <row r="287" spans="1:45" x14ac:dyDescent="0.25">
      <c r="A287">
        <v>-77</v>
      </c>
      <c r="B287">
        <v>222.65</v>
      </c>
      <c r="C287">
        <v>3.2770000000000001</v>
      </c>
      <c r="D287">
        <v>3.2269999999999999</v>
      </c>
      <c r="E287">
        <v>3.2269999999999999</v>
      </c>
      <c r="F287">
        <v>3.2210000000000001</v>
      </c>
      <c r="G287">
        <v>3.4319999999999999</v>
      </c>
      <c r="I287">
        <f t="shared" si="44"/>
        <v>-3.6299999999999955</v>
      </c>
      <c r="J287">
        <f t="shared" si="45"/>
        <v>6.1999999999999833E-2</v>
      </c>
      <c r="K287" s="3">
        <f t="shared" si="46"/>
        <v>2.3476226994672418</v>
      </c>
      <c r="L287" s="3">
        <f t="shared" si="47"/>
        <v>0.51547644138237581</v>
      </c>
      <c r="M287">
        <f t="shared" si="48"/>
        <v>-1.140224593015478</v>
      </c>
      <c r="N287">
        <f t="shared" si="49"/>
        <v>3.1035324687984447E-2</v>
      </c>
      <c r="O287">
        <f t="shared" si="50"/>
        <v>-10872.218897479392</v>
      </c>
      <c r="P287">
        <f t="shared" si="51"/>
        <v>-11.895509999999987</v>
      </c>
      <c r="AR287" s="1"/>
      <c r="AS287" s="1"/>
    </row>
    <row r="288" spans="1:45" x14ac:dyDescent="0.25">
      <c r="A288">
        <v>-76</v>
      </c>
      <c r="B288">
        <v>219.02</v>
      </c>
      <c r="C288">
        <v>3.339</v>
      </c>
      <c r="D288">
        <v>3.2930000000000001</v>
      </c>
      <c r="E288">
        <v>3.2930000000000001</v>
      </c>
      <c r="F288">
        <v>3.2850000000000001</v>
      </c>
      <c r="G288">
        <v>3.4849999999999999</v>
      </c>
      <c r="I288">
        <f t="shared" si="44"/>
        <v>-3.6400000000000148</v>
      </c>
      <c r="J288">
        <f t="shared" si="45"/>
        <v>7.3999999999999844E-2</v>
      </c>
      <c r="K288" s="3">
        <f t="shared" si="46"/>
        <v>2.3404837746257177</v>
      </c>
      <c r="L288" s="3">
        <f t="shared" si="47"/>
        <v>0.52361641905437073</v>
      </c>
      <c r="M288">
        <f t="shared" si="48"/>
        <v>-1.3079614486502917</v>
      </c>
      <c r="N288">
        <f t="shared" si="49"/>
        <v>3.0346697693124855E-2</v>
      </c>
      <c r="O288">
        <f t="shared" si="50"/>
        <v>-10826.761493590002</v>
      </c>
      <c r="P288">
        <f t="shared" si="51"/>
        <v>-12.153960000000078</v>
      </c>
      <c r="AR288" s="1"/>
      <c r="AS288" s="1"/>
    </row>
    <row r="289" spans="1:45" x14ac:dyDescent="0.25">
      <c r="A289">
        <v>-75</v>
      </c>
      <c r="B289">
        <v>215.38</v>
      </c>
      <c r="C289">
        <v>3.4129999999999998</v>
      </c>
      <c r="D289">
        <v>3.3650000000000002</v>
      </c>
      <c r="E289">
        <v>3.367</v>
      </c>
      <c r="F289">
        <v>3.3580000000000001</v>
      </c>
      <c r="G289">
        <v>3.5619999999999998</v>
      </c>
      <c r="I289">
        <f t="shared" si="44"/>
        <v>-3.6299999999999955</v>
      </c>
      <c r="J289">
        <f t="shared" si="45"/>
        <v>7.9000000000000181E-2</v>
      </c>
      <c r="K289" s="3">
        <f t="shared" si="46"/>
        <v>2.3332053726253439</v>
      </c>
      <c r="L289" s="3">
        <f t="shared" si="47"/>
        <v>0.53313628827863879</v>
      </c>
      <c r="M289">
        <f t="shared" si="48"/>
        <v>-1.3462488743452965</v>
      </c>
      <c r="N289">
        <f t="shared" si="49"/>
        <v>2.9661221677404984E-2</v>
      </c>
      <c r="O289">
        <f t="shared" si="50"/>
        <v>-10778.006089548728</v>
      </c>
      <c r="P289">
        <f t="shared" si="51"/>
        <v>-12.389189999999987</v>
      </c>
      <c r="AR289" s="1"/>
      <c r="AS289" s="1"/>
    </row>
    <row r="290" spans="1:45" x14ac:dyDescent="0.25">
      <c r="A290">
        <v>-74</v>
      </c>
      <c r="B290">
        <v>211.75</v>
      </c>
      <c r="C290">
        <v>3.492</v>
      </c>
      <c r="D290">
        <v>3.4489999999999998</v>
      </c>
      <c r="E290">
        <v>3.4489999999999998</v>
      </c>
      <c r="F290">
        <v>3.4369999999999998</v>
      </c>
      <c r="G290">
        <v>3.6309999999999998</v>
      </c>
      <c r="I290">
        <f t="shared" si="44"/>
        <v>-3.6299999999999955</v>
      </c>
      <c r="J290">
        <f t="shared" si="45"/>
        <v>8.3000000000000185E-2</v>
      </c>
      <c r="K290" s="3">
        <f t="shared" si="46"/>
        <v>2.3258234190027447</v>
      </c>
      <c r="L290" s="3">
        <f t="shared" si="47"/>
        <v>0.54307423503353214</v>
      </c>
      <c r="M290">
        <f t="shared" si="48"/>
        <v>-1.3585022753724871</v>
      </c>
      <c r="N290">
        <f t="shared" si="49"/>
        <v>2.8979105524157129E-2</v>
      </c>
      <c r="O290">
        <f t="shared" si="50"/>
        <v>-10725.967532580427</v>
      </c>
      <c r="P290">
        <f t="shared" si="51"/>
        <v>-12.675959999999986</v>
      </c>
      <c r="AR290" s="1"/>
      <c r="AS290" s="1"/>
    </row>
    <row r="291" spans="1:45" x14ac:dyDescent="0.25">
      <c r="A291">
        <v>-73</v>
      </c>
      <c r="B291">
        <v>208.12</v>
      </c>
      <c r="C291">
        <v>3.5750000000000002</v>
      </c>
      <c r="D291">
        <v>3.5430000000000001</v>
      </c>
      <c r="E291">
        <v>3.5339999999999998</v>
      </c>
      <c r="F291">
        <v>3.5219999999999998</v>
      </c>
      <c r="G291">
        <v>3.702</v>
      </c>
      <c r="I291">
        <f t="shared" si="44"/>
        <v>-3.6299999999999955</v>
      </c>
      <c r="J291">
        <f t="shared" si="45"/>
        <v>8.3999999999999631E-2</v>
      </c>
      <c r="K291" s="3">
        <f t="shared" si="46"/>
        <v>2.318313817223999</v>
      </c>
      <c r="L291" s="3">
        <f t="shared" si="47"/>
        <v>0.55327604613709946</v>
      </c>
      <c r="M291">
        <f t="shared" si="48"/>
        <v>-1.3199036242810787</v>
      </c>
      <c r="N291">
        <f t="shared" si="49"/>
        <v>2.8300557098378393E-2</v>
      </c>
      <c r="O291">
        <f t="shared" si="50"/>
        <v>-10670.661670072826</v>
      </c>
      <c r="P291">
        <f t="shared" si="51"/>
        <v>-12.977249999999986</v>
      </c>
      <c r="AR291" s="1"/>
      <c r="AS291" s="1"/>
    </row>
    <row r="292" spans="1:45" x14ac:dyDescent="0.25">
      <c r="A292">
        <v>-72</v>
      </c>
      <c r="B292">
        <v>204.49</v>
      </c>
      <c r="C292">
        <v>3.6589999999999998</v>
      </c>
      <c r="D292">
        <v>3.621</v>
      </c>
      <c r="E292">
        <v>3.6120000000000001</v>
      </c>
      <c r="F292">
        <v>3.609</v>
      </c>
      <c r="G292">
        <v>3.794</v>
      </c>
      <c r="I292">
        <f t="shared" si="44"/>
        <v>-3.6299999999999955</v>
      </c>
      <c r="J292">
        <f t="shared" si="45"/>
        <v>8.3000000000000185E-2</v>
      </c>
      <c r="K292" s="3">
        <f t="shared" si="46"/>
        <v>2.3106720749301237</v>
      </c>
      <c r="L292" s="3">
        <f t="shared" si="47"/>
        <v>0.56336240948660743</v>
      </c>
      <c r="M292">
        <f t="shared" si="48"/>
        <v>-1.2523272724898205</v>
      </c>
      <c r="N292">
        <f t="shared" si="49"/>
        <v>2.7625783183323566E-2</v>
      </c>
      <c r="O292">
        <f t="shared" si="50"/>
        <v>-10612.105344754193</v>
      </c>
      <c r="P292">
        <f t="shared" si="51"/>
        <v>-13.282169999999986</v>
      </c>
      <c r="AR292" s="1"/>
      <c r="AS292" s="1"/>
    </row>
    <row r="293" spans="1:45" x14ac:dyDescent="0.25">
      <c r="A293">
        <v>-71</v>
      </c>
      <c r="B293">
        <v>200.86</v>
      </c>
      <c r="C293">
        <v>3.742</v>
      </c>
      <c r="D293">
        <v>3.7010000000000001</v>
      </c>
      <c r="E293">
        <v>3.6880000000000002</v>
      </c>
      <c r="F293">
        <v>3.6869999999999998</v>
      </c>
      <c r="G293">
        <v>3.8940000000000001</v>
      </c>
      <c r="I293">
        <f t="shared" si="44"/>
        <v>-3.6200000000000045</v>
      </c>
      <c r="J293">
        <f t="shared" si="45"/>
        <v>8.0000000000000071E-2</v>
      </c>
      <c r="K293" s="3">
        <f t="shared" si="46"/>
        <v>2.3028934583565053</v>
      </c>
      <c r="L293" s="3">
        <f t="shared" si="47"/>
        <v>0.57310378316399113</v>
      </c>
      <c r="M293">
        <f t="shared" si="48"/>
        <v>-1.1631247514021659</v>
      </c>
      <c r="N293">
        <f t="shared" si="49"/>
        <v>2.6954989417422064E-2</v>
      </c>
      <c r="O293">
        <f t="shared" si="50"/>
        <v>-10550.31638956773</v>
      </c>
      <c r="P293">
        <f t="shared" si="51"/>
        <v>-13.546040000000046</v>
      </c>
      <c r="AR293" s="1"/>
      <c r="AS293" s="1"/>
    </row>
    <row r="294" spans="1:45" x14ac:dyDescent="0.25">
      <c r="A294">
        <v>-70</v>
      </c>
      <c r="B294">
        <v>197.24</v>
      </c>
      <c r="C294">
        <v>3.8220000000000001</v>
      </c>
      <c r="D294">
        <v>3.77</v>
      </c>
      <c r="E294">
        <v>3.77</v>
      </c>
      <c r="F294">
        <v>3.7709999999999999</v>
      </c>
      <c r="G294">
        <v>3.9750000000000001</v>
      </c>
      <c r="I294">
        <f t="shared" si="44"/>
        <v>-3.6200000000000045</v>
      </c>
      <c r="J294">
        <f t="shared" si="45"/>
        <v>9.2000000000000082E-2</v>
      </c>
      <c r="K294" s="3">
        <f t="shared" si="46"/>
        <v>2.2949949938591003</v>
      </c>
      <c r="L294" s="3">
        <f t="shared" si="47"/>
        <v>0.58229068271899409</v>
      </c>
      <c r="M294">
        <f t="shared" si="48"/>
        <v>-1.2840799971248822</v>
      </c>
      <c r="N294">
        <f t="shared" si="49"/>
        <v>2.6288380231538403E-2</v>
      </c>
      <c r="O294">
        <f t="shared" si="50"/>
        <v>-10485.313622244204</v>
      </c>
      <c r="P294">
        <f t="shared" si="51"/>
        <v>-13.835639999999964</v>
      </c>
      <c r="AR294" s="1"/>
      <c r="AS294" s="1"/>
    </row>
    <row r="295" spans="1:45" x14ac:dyDescent="0.25">
      <c r="A295">
        <v>-69</v>
      </c>
      <c r="B295">
        <v>193.62</v>
      </c>
      <c r="C295">
        <v>3.9140000000000001</v>
      </c>
      <c r="D295">
        <v>3.8620000000000001</v>
      </c>
      <c r="E295">
        <v>3.8740000000000001</v>
      </c>
      <c r="F295">
        <v>3.8620000000000001</v>
      </c>
      <c r="G295">
        <v>4.0590000000000002</v>
      </c>
      <c r="I295">
        <f t="shared" si="44"/>
        <v>-3.5999999999999943</v>
      </c>
      <c r="J295">
        <f t="shared" si="45"/>
        <v>0.11199999999999966</v>
      </c>
      <c r="K295" s="3">
        <f t="shared" si="46"/>
        <v>2.2869502157875488</v>
      </c>
      <c r="L295" s="3">
        <f t="shared" si="47"/>
        <v>0.59262082132198235</v>
      </c>
      <c r="M295">
        <f t="shared" si="48"/>
        <v>-1.503262974154167</v>
      </c>
      <c r="N295">
        <f t="shared" si="49"/>
        <v>2.5626158786595292E-2</v>
      </c>
      <c r="O295">
        <f t="shared" si="50"/>
        <v>-10417.116839574503</v>
      </c>
      <c r="P295">
        <f t="shared" si="51"/>
        <v>-14.090400000000002</v>
      </c>
      <c r="AR295" s="1"/>
      <c r="AS295" s="1"/>
    </row>
    <row r="296" spans="1:45" x14ac:dyDescent="0.25">
      <c r="A296">
        <v>-68</v>
      </c>
      <c r="B296">
        <v>190.02</v>
      </c>
      <c r="C296">
        <v>4.0259999999999998</v>
      </c>
      <c r="D296">
        <v>3.976</v>
      </c>
      <c r="E296">
        <v>3.992</v>
      </c>
      <c r="F296">
        <v>3.97</v>
      </c>
      <c r="G296">
        <v>4.1660000000000004</v>
      </c>
      <c r="I296">
        <f t="shared" si="44"/>
        <v>-3.6000000000000227</v>
      </c>
      <c r="J296">
        <f t="shared" si="45"/>
        <v>0.11000000000000032</v>
      </c>
      <c r="K296" s="3">
        <f t="shared" si="46"/>
        <v>2.2787993137555556</v>
      </c>
      <c r="L296" s="3">
        <f t="shared" si="47"/>
        <v>0.60487377055263569</v>
      </c>
      <c r="M296">
        <f t="shared" si="48"/>
        <v>-1.4092966335392914</v>
      </c>
      <c r="N296">
        <f t="shared" si="49"/>
        <v>2.4968526911578439E-2</v>
      </c>
      <c r="O296">
        <f t="shared" si="50"/>
        <v>-10345.746811383824</v>
      </c>
      <c r="P296">
        <f t="shared" si="51"/>
        <v>-14.49360000000009</v>
      </c>
      <c r="AR296" s="1"/>
      <c r="AS296" s="1"/>
    </row>
    <row r="297" spans="1:45" x14ac:dyDescent="0.25">
      <c r="A297">
        <v>-67</v>
      </c>
      <c r="B297">
        <v>186.42</v>
      </c>
      <c r="C297">
        <v>4.1360000000000001</v>
      </c>
      <c r="D297">
        <v>4.1050000000000004</v>
      </c>
      <c r="E297">
        <v>4.0990000000000002</v>
      </c>
      <c r="F297">
        <v>4.0830000000000002</v>
      </c>
      <c r="G297">
        <v>4.2590000000000003</v>
      </c>
      <c r="I297">
        <f t="shared" si="44"/>
        <v>-3.589999999999975</v>
      </c>
      <c r="J297">
        <f t="shared" si="45"/>
        <v>9.1999999999999638E-2</v>
      </c>
      <c r="K297" s="3">
        <f t="shared" si="46"/>
        <v>2.2704925036386179</v>
      </c>
      <c r="L297" s="3">
        <f t="shared" si="47"/>
        <v>0.61658053008588609</v>
      </c>
      <c r="M297">
        <f t="shared" si="48"/>
        <v>-1.1313674769200759</v>
      </c>
      <c r="N297">
        <f t="shared" si="49"/>
        <v>2.4315685041942075E-2</v>
      </c>
      <c r="O297">
        <f t="shared" si="50"/>
        <v>-10271.225274209335</v>
      </c>
      <c r="P297">
        <f t="shared" si="51"/>
        <v>-14.84823999999989</v>
      </c>
      <c r="AR297" s="1"/>
      <c r="AS297" s="1"/>
    </row>
    <row r="298" spans="1:45" x14ac:dyDescent="0.25">
      <c r="A298">
        <v>-66</v>
      </c>
      <c r="B298">
        <v>182.83</v>
      </c>
      <c r="C298">
        <v>4.2279999999999998</v>
      </c>
      <c r="D298">
        <v>4.2069999999999999</v>
      </c>
      <c r="E298">
        <v>4.1909999999999998</v>
      </c>
      <c r="F298">
        <v>4.1980000000000004</v>
      </c>
      <c r="G298">
        <v>4.3159999999999998</v>
      </c>
      <c r="I298">
        <f t="shared" si="44"/>
        <v>-3.5700000000000216</v>
      </c>
      <c r="J298">
        <f t="shared" si="45"/>
        <v>8.9000000000000412E-2</v>
      </c>
      <c r="K298" s="3">
        <f t="shared" si="46"/>
        <v>2.2620474592614253</v>
      </c>
      <c r="L298" s="3">
        <f t="shared" si="47"/>
        <v>0.62613497863538858</v>
      </c>
      <c r="M298">
        <f t="shared" si="48"/>
        <v>-1.0563987690231458</v>
      </c>
      <c r="N298">
        <f t="shared" si="49"/>
        <v>2.3667832158434113E-2</v>
      </c>
      <c r="O298">
        <f t="shared" si="50"/>
        <v>-10193.574924683238</v>
      </c>
      <c r="P298">
        <f t="shared" si="51"/>
        <v>-15.093960000000115</v>
      </c>
      <c r="AR298" s="1"/>
      <c r="AS298" s="1"/>
    </row>
    <row r="299" spans="1:45" x14ac:dyDescent="0.25">
      <c r="A299">
        <v>-65</v>
      </c>
      <c r="B299">
        <v>179.26</v>
      </c>
      <c r="C299">
        <v>4.3170000000000002</v>
      </c>
      <c r="D299">
        <v>4.2960000000000003</v>
      </c>
      <c r="E299">
        <v>4.2889999999999997</v>
      </c>
      <c r="F299">
        <v>4.3</v>
      </c>
      <c r="G299">
        <v>4.3860000000000001</v>
      </c>
      <c r="I299">
        <f t="shared" si="44"/>
        <v>-3.5600000000000023</v>
      </c>
      <c r="J299">
        <f t="shared" si="45"/>
        <v>0.1120000000000001</v>
      </c>
      <c r="K299" s="3">
        <f t="shared" si="46"/>
        <v>2.2534833920870145</v>
      </c>
      <c r="L299" s="3">
        <f t="shared" si="47"/>
        <v>0.63518204865626759</v>
      </c>
      <c r="M299">
        <f t="shared" si="48"/>
        <v>-1.2768713631021178</v>
      </c>
      <c r="N299">
        <f t="shared" si="49"/>
        <v>2.3025165726359487E-2</v>
      </c>
      <c r="O299">
        <f t="shared" si="50"/>
        <v>-10112.819412623245</v>
      </c>
      <c r="P299">
        <f t="shared" si="51"/>
        <v>-15.368519999999998</v>
      </c>
      <c r="AR299" s="1"/>
      <c r="AS299" s="1"/>
    </row>
    <row r="300" spans="1:45" x14ac:dyDescent="0.25">
      <c r="A300">
        <v>-64</v>
      </c>
      <c r="B300">
        <v>175.7</v>
      </c>
      <c r="C300">
        <v>4.4290000000000003</v>
      </c>
      <c r="D300">
        <v>4.3929999999999998</v>
      </c>
      <c r="E300">
        <v>4.3959999999999999</v>
      </c>
      <c r="F300">
        <v>4.4029999999999996</v>
      </c>
      <c r="G300">
        <v>4.524</v>
      </c>
      <c r="I300">
        <f t="shared" si="44"/>
        <v>-3.539999999999992</v>
      </c>
      <c r="J300">
        <f t="shared" si="45"/>
        <v>0.13699999999999957</v>
      </c>
      <c r="K300" s="3">
        <f t="shared" si="46"/>
        <v>2.2447717614952949</v>
      </c>
      <c r="L300" s="3">
        <f t="shared" si="47"/>
        <v>0.64630568028475877</v>
      </c>
      <c r="M300">
        <f t="shared" si="48"/>
        <v>-1.4967153832934195</v>
      </c>
      <c r="N300">
        <f t="shared" si="49"/>
        <v>2.2387881635300519E-2</v>
      </c>
      <c r="O300">
        <f t="shared" si="50"/>
        <v>-10028.983333832542</v>
      </c>
      <c r="P300">
        <f t="shared" si="51"/>
        <v>-15.678659999999949</v>
      </c>
      <c r="AR300" s="1"/>
      <c r="AS300" s="1"/>
    </row>
    <row r="301" spans="1:45" x14ac:dyDescent="0.25">
      <c r="A301">
        <v>-63</v>
      </c>
      <c r="B301">
        <v>172.16</v>
      </c>
      <c r="C301">
        <v>4.5659999999999998</v>
      </c>
      <c r="D301">
        <v>4.5279999999999996</v>
      </c>
      <c r="E301">
        <v>4.5270000000000001</v>
      </c>
      <c r="F301">
        <v>4.53</v>
      </c>
      <c r="G301">
        <v>4.68</v>
      </c>
      <c r="I301">
        <f t="shared" si="44"/>
        <v>-3.5300000000000011</v>
      </c>
      <c r="J301">
        <f t="shared" si="45"/>
        <v>0.14299999999999979</v>
      </c>
      <c r="K301" s="3">
        <f t="shared" si="46"/>
        <v>2.2359322539862951</v>
      </c>
      <c r="L301" s="3">
        <f t="shared" si="47"/>
        <v>0.65953590715421639</v>
      </c>
      <c r="M301">
        <f t="shared" si="48"/>
        <v>-1.4885147363077538</v>
      </c>
      <c r="N301">
        <f t="shared" si="49"/>
        <v>2.1756174139312582E-2</v>
      </c>
      <c r="O301">
        <f t="shared" si="50"/>
        <v>-9942.0922226114508</v>
      </c>
      <c r="P301">
        <f t="shared" si="51"/>
        <v>-16.117980000000021</v>
      </c>
      <c r="AR301" s="1"/>
      <c r="AS301" s="1"/>
    </row>
    <row r="302" spans="1:45" x14ac:dyDescent="0.25">
      <c r="A302">
        <v>-62</v>
      </c>
      <c r="B302">
        <v>168.63</v>
      </c>
      <c r="C302">
        <v>4.7089999999999996</v>
      </c>
      <c r="D302">
        <v>4.6820000000000004</v>
      </c>
      <c r="E302">
        <v>4.6639999999999997</v>
      </c>
      <c r="F302">
        <v>4.6660000000000004</v>
      </c>
      <c r="G302">
        <v>4.8230000000000004</v>
      </c>
      <c r="I302">
        <f t="shared" si="44"/>
        <v>-3.5099999999999909</v>
      </c>
      <c r="J302">
        <f t="shared" si="45"/>
        <v>0.12000000000000011</v>
      </c>
      <c r="K302" s="3">
        <f t="shared" si="46"/>
        <v>2.2269348400126003</v>
      </c>
      <c r="L302" s="3">
        <f t="shared" si="47"/>
        <v>0.67292869044272241</v>
      </c>
      <c r="M302">
        <f t="shared" si="48"/>
        <v>-1.1963134613170963</v>
      </c>
      <c r="N302">
        <f t="shared" si="49"/>
        <v>2.1130235797613542E-2</v>
      </c>
      <c r="O302">
        <f t="shared" si="50"/>
        <v>-9852.1725439830825</v>
      </c>
      <c r="P302">
        <f t="shared" si="51"/>
        <v>-16.528589999999966</v>
      </c>
      <c r="AR302" s="1"/>
      <c r="AS302" s="1"/>
    </row>
    <row r="303" spans="1:45" x14ac:dyDescent="0.25">
      <c r="A303">
        <v>-61</v>
      </c>
      <c r="B303">
        <v>165.12</v>
      </c>
      <c r="C303">
        <v>4.8289999999999997</v>
      </c>
      <c r="D303">
        <v>4.8099999999999996</v>
      </c>
      <c r="E303">
        <v>4.79</v>
      </c>
      <c r="F303">
        <v>4.798</v>
      </c>
      <c r="G303">
        <v>4.9169999999999998</v>
      </c>
      <c r="I303">
        <f t="shared" si="44"/>
        <v>-3.4900000000000091</v>
      </c>
      <c r="J303">
        <f t="shared" si="45"/>
        <v>0.11000000000000032</v>
      </c>
      <c r="K303" s="3">
        <f t="shared" si="46"/>
        <v>2.2177996799471171</v>
      </c>
      <c r="L303" s="3">
        <f t="shared" si="47"/>
        <v>0.68385720540034634</v>
      </c>
      <c r="M303">
        <f t="shared" si="48"/>
        <v>-1.0543360277130958</v>
      </c>
      <c r="N303">
        <f t="shared" si="49"/>
        <v>2.051025741578507E-2</v>
      </c>
      <c r="O303">
        <f t="shared" si="50"/>
        <v>-9759.2516856352941</v>
      </c>
      <c r="P303">
        <f t="shared" si="51"/>
        <v>-16.853210000000018</v>
      </c>
      <c r="AR303" s="1"/>
      <c r="AS303" s="1"/>
    </row>
    <row r="304" spans="1:45" x14ac:dyDescent="0.25">
      <c r="A304">
        <v>-60</v>
      </c>
      <c r="B304">
        <v>161.63</v>
      </c>
      <c r="C304">
        <v>4.9390000000000001</v>
      </c>
      <c r="D304">
        <v>4.9219999999999997</v>
      </c>
      <c r="E304">
        <v>4.9089999999999998</v>
      </c>
      <c r="F304">
        <v>4.9169999999999998</v>
      </c>
      <c r="G304">
        <v>5.01</v>
      </c>
      <c r="I304">
        <f t="shared" si="44"/>
        <v>-3.4699999999999989</v>
      </c>
      <c r="J304">
        <f t="shared" si="45"/>
        <v>0.12800000000000011</v>
      </c>
      <c r="K304" s="3">
        <f t="shared" si="46"/>
        <v>2.2085219729314334</v>
      </c>
      <c r="L304" s="3">
        <f t="shared" si="47"/>
        <v>0.69363902616154827</v>
      </c>
      <c r="M304">
        <f t="shared" si="48"/>
        <v>-1.178939506253375</v>
      </c>
      <c r="N304">
        <f t="shared" si="49"/>
        <v>1.9896427987503906E-2</v>
      </c>
      <c r="O304">
        <f t="shared" si="50"/>
        <v>-9663.3579495814502</v>
      </c>
      <c r="P304">
        <f t="shared" si="51"/>
        <v>-17.138329999999961</v>
      </c>
      <c r="AR304" s="1"/>
      <c r="AS304" s="1"/>
    </row>
    <row r="305" spans="1:45" x14ac:dyDescent="0.25">
      <c r="A305">
        <v>-59</v>
      </c>
      <c r="B305">
        <v>158.16</v>
      </c>
      <c r="C305">
        <v>5.0670000000000002</v>
      </c>
      <c r="D305">
        <v>5.0439999999999996</v>
      </c>
      <c r="E305">
        <v>5.0449999999999999</v>
      </c>
      <c r="F305">
        <v>5.0469999999999997</v>
      </c>
      <c r="G305">
        <v>5.1310000000000002</v>
      </c>
      <c r="I305">
        <f t="shared" si="44"/>
        <v>-3.4399999999999977</v>
      </c>
      <c r="J305">
        <f t="shared" si="45"/>
        <v>0.1639999999999997</v>
      </c>
      <c r="K305" s="3">
        <f t="shared" si="46"/>
        <v>2.199096656305616</v>
      </c>
      <c r="L305" s="3">
        <f t="shared" si="47"/>
        <v>0.70475090429067111</v>
      </c>
      <c r="M305">
        <f t="shared" si="48"/>
        <v>-1.4485368227295072</v>
      </c>
      <c r="N305">
        <f t="shared" si="49"/>
        <v>1.9288934636820913E-2</v>
      </c>
      <c r="O305">
        <f t="shared" si="50"/>
        <v>-9564.5205435424996</v>
      </c>
      <c r="P305">
        <f t="shared" si="51"/>
        <v>-17.430479999999985</v>
      </c>
      <c r="AR305" s="1"/>
      <c r="AS305" s="1"/>
    </row>
    <row r="306" spans="1:45" x14ac:dyDescent="0.25">
      <c r="A306">
        <v>-58</v>
      </c>
      <c r="B306">
        <v>154.72</v>
      </c>
      <c r="C306">
        <v>5.2309999999999999</v>
      </c>
      <c r="D306">
        <v>5.2039999999999997</v>
      </c>
      <c r="E306">
        <v>5.2080000000000002</v>
      </c>
      <c r="F306">
        <v>5.2039999999999997</v>
      </c>
      <c r="G306">
        <v>5.3090000000000002</v>
      </c>
      <c r="I306">
        <f t="shared" si="44"/>
        <v>-3.4199999999999875</v>
      </c>
      <c r="J306">
        <f t="shared" si="45"/>
        <v>0.17499999999999982</v>
      </c>
      <c r="K306" s="3">
        <f t="shared" si="46"/>
        <v>2.1895464567389267</v>
      </c>
      <c r="L306" s="3">
        <f t="shared" si="47"/>
        <v>0.71858472002743601</v>
      </c>
      <c r="M306">
        <f t="shared" si="48"/>
        <v>-1.4721894473614732</v>
      </c>
      <c r="N306">
        <f t="shared" si="49"/>
        <v>1.8687962561005637E-2</v>
      </c>
      <c r="O306">
        <f t="shared" si="50"/>
        <v>-9462.76957205299</v>
      </c>
      <c r="P306">
        <f t="shared" si="51"/>
        <v>-17.890020000000039</v>
      </c>
      <c r="AR306" s="1"/>
      <c r="AS306" s="1"/>
    </row>
    <row r="307" spans="1:45" x14ac:dyDescent="0.25">
      <c r="A307">
        <v>-57</v>
      </c>
      <c r="B307">
        <v>151.30000000000001</v>
      </c>
      <c r="C307">
        <v>5.4059999999999997</v>
      </c>
      <c r="D307">
        <v>5.3929999999999998</v>
      </c>
      <c r="E307">
        <v>5.3650000000000002</v>
      </c>
      <c r="F307">
        <v>5.3680000000000003</v>
      </c>
      <c r="G307">
        <v>5.4989999999999997</v>
      </c>
      <c r="I307">
        <f t="shared" si="44"/>
        <v>-3.4000000000000057</v>
      </c>
      <c r="J307">
        <f t="shared" si="45"/>
        <v>0.15500000000000025</v>
      </c>
      <c r="K307" s="3">
        <f t="shared" si="46"/>
        <v>2.1798389280231869</v>
      </c>
      <c r="L307" s="3">
        <f t="shared" si="47"/>
        <v>0.73287604136270657</v>
      </c>
      <c r="M307">
        <f t="shared" si="48"/>
        <v>-1.2437604747813189</v>
      </c>
      <c r="N307">
        <f t="shared" si="49"/>
        <v>1.8093694973974051E-2</v>
      </c>
      <c r="O307">
        <f t="shared" si="50"/>
        <v>-9358.13602729374</v>
      </c>
      <c r="P307">
        <f t="shared" si="51"/>
        <v>-18.380399999999977</v>
      </c>
      <c r="AR307" s="1"/>
      <c r="AS307" s="1"/>
    </row>
    <row r="308" spans="1:45" x14ac:dyDescent="0.25">
      <c r="A308">
        <v>-56</v>
      </c>
      <c r="B308">
        <v>147.9</v>
      </c>
      <c r="C308">
        <v>5.5609999999999999</v>
      </c>
      <c r="D308">
        <v>5.5490000000000004</v>
      </c>
      <c r="E308">
        <v>5.5209999999999999</v>
      </c>
      <c r="F308">
        <v>5.5270000000000001</v>
      </c>
      <c r="G308">
        <v>5.6459999999999999</v>
      </c>
      <c r="I308">
        <f t="shared" si="44"/>
        <v>-3.3700000000000045</v>
      </c>
      <c r="J308">
        <f t="shared" si="45"/>
        <v>0.14900000000000002</v>
      </c>
      <c r="K308" s="3">
        <f t="shared" si="46"/>
        <v>2.1699681739968923</v>
      </c>
      <c r="L308" s="3">
        <f t="shared" si="47"/>
        <v>0.7451528950769003</v>
      </c>
      <c r="M308">
        <f t="shared" si="48"/>
        <v>-1.1471545095207734</v>
      </c>
      <c r="N308">
        <f t="shared" si="49"/>
        <v>1.7506313050316608E-2</v>
      </c>
      <c r="O308">
        <f t="shared" si="50"/>
        <v>-9250.651779653932</v>
      </c>
      <c r="P308">
        <f t="shared" si="51"/>
        <v>-18.740570000000002</v>
      </c>
      <c r="AR308" s="1"/>
      <c r="AS308" s="1"/>
    </row>
    <row r="309" spans="1:45" x14ac:dyDescent="0.25">
      <c r="A309">
        <v>-55</v>
      </c>
      <c r="B309">
        <v>144.53</v>
      </c>
      <c r="C309">
        <v>5.71</v>
      </c>
      <c r="D309">
        <v>5.6849999999999996</v>
      </c>
      <c r="E309">
        <v>5.6840000000000002</v>
      </c>
      <c r="F309">
        <v>5.68</v>
      </c>
      <c r="G309">
        <v>5.7910000000000004</v>
      </c>
      <c r="I309">
        <f t="shared" si="44"/>
        <v>-3.3400000000000034</v>
      </c>
      <c r="J309">
        <f t="shared" si="45"/>
        <v>0.18700000000000028</v>
      </c>
      <c r="K309" s="3">
        <f t="shared" si="46"/>
        <v>2.1599580026785188</v>
      </c>
      <c r="L309" s="3">
        <f t="shared" si="47"/>
        <v>0.75663610824584804</v>
      </c>
      <c r="M309">
        <f t="shared" si="48"/>
        <v>-1.378267746753951</v>
      </c>
      <c r="N309">
        <f t="shared" si="49"/>
        <v>1.6925995869943998E-2</v>
      </c>
      <c r="O309">
        <f t="shared" si="50"/>
        <v>-9140.3495680255255</v>
      </c>
      <c r="P309">
        <f t="shared" si="51"/>
        <v>-19.071400000000029</v>
      </c>
      <c r="AR309" s="1"/>
      <c r="AS309" s="1"/>
    </row>
    <row r="310" spans="1:45" x14ac:dyDescent="0.25">
      <c r="A310">
        <v>-54</v>
      </c>
      <c r="B310">
        <v>141.19</v>
      </c>
      <c r="C310">
        <v>5.8970000000000002</v>
      </c>
      <c r="D310">
        <v>5.8579999999999997</v>
      </c>
      <c r="E310">
        <v>5.8760000000000003</v>
      </c>
      <c r="F310">
        <v>5.8620000000000001</v>
      </c>
      <c r="G310">
        <v>5.9909999999999997</v>
      </c>
      <c r="I310">
        <f t="shared" si="44"/>
        <v>-3.3000000000000114</v>
      </c>
      <c r="J310">
        <f t="shared" si="45"/>
        <v>0.22499999999999964</v>
      </c>
      <c r="K310" s="3">
        <f t="shared" si="46"/>
        <v>2.1498039382270222</v>
      </c>
      <c r="L310" s="3">
        <f t="shared" si="47"/>
        <v>0.77063112777780662</v>
      </c>
      <c r="M310">
        <f t="shared" si="48"/>
        <v>-1.5832863072693866</v>
      </c>
      <c r="N310">
        <f t="shared" si="49"/>
        <v>1.63529203633676E-2</v>
      </c>
      <c r="O310">
        <f t="shared" si="50"/>
        <v>-9027.2629898329378</v>
      </c>
      <c r="P310">
        <f t="shared" si="51"/>
        <v>-19.460100000000025</v>
      </c>
      <c r="AR310" s="1"/>
      <c r="AS310" s="1"/>
    </row>
    <row r="311" spans="1:45" x14ac:dyDescent="0.25">
      <c r="A311">
        <v>-53</v>
      </c>
      <c r="B311">
        <v>137.88999999999999</v>
      </c>
      <c r="C311">
        <v>6.1219999999999999</v>
      </c>
      <c r="D311">
        <v>6.0819999999999999</v>
      </c>
      <c r="E311">
        <v>6.0679999999999996</v>
      </c>
      <c r="F311">
        <v>6.0640000000000001</v>
      </c>
      <c r="G311">
        <v>6.2729999999999997</v>
      </c>
      <c r="I311">
        <f t="shared" si="44"/>
        <v>-3.2799999999999727</v>
      </c>
      <c r="J311">
        <f t="shared" si="45"/>
        <v>0.20600000000000041</v>
      </c>
      <c r="K311" s="3">
        <f t="shared" si="46"/>
        <v>2.1395327715979393</v>
      </c>
      <c r="L311" s="3">
        <f t="shared" si="47"/>
        <v>0.78689332526131583</v>
      </c>
      <c r="M311">
        <f t="shared" si="48"/>
        <v>-1.3747039943632291</v>
      </c>
      <c r="N311">
        <f t="shared" si="49"/>
        <v>1.5787261257631288E-2</v>
      </c>
      <c r="O311">
        <f t="shared" si="50"/>
        <v>-8911.4264908009918</v>
      </c>
      <c r="P311">
        <f t="shared" si="51"/>
        <v>-20.080159999999957</v>
      </c>
      <c r="AR311" s="1"/>
      <c r="AS311" s="1"/>
    </row>
    <row r="312" spans="1:45" x14ac:dyDescent="0.25">
      <c r="A312">
        <v>-52</v>
      </c>
      <c r="B312">
        <v>134.61000000000001</v>
      </c>
      <c r="C312">
        <v>6.3280000000000003</v>
      </c>
      <c r="D312">
        <v>6.2850000000000001</v>
      </c>
      <c r="E312">
        <v>6.2560000000000002</v>
      </c>
      <c r="F312">
        <v>6.2530000000000001</v>
      </c>
      <c r="G312">
        <v>6.5170000000000003</v>
      </c>
      <c r="I312">
        <f t="shared" si="44"/>
        <v>-3.2400000000000091</v>
      </c>
      <c r="J312">
        <f t="shared" si="45"/>
        <v>0.19599999999999973</v>
      </c>
      <c r="K312" s="3">
        <f t="shared" si="46"/>
        <v>2.1290773242527368</v>
      </c>
      <c r="L312" s="3">
        <f t="shared" si="47"/>
        <v>0.80126647048962019</v>
      </c>
      <c r="M312">
        <f t="shared" si="48"/>
        <v>-1.251991891575305</v>
      </c>
      <c r="N312">
        <f t="shared" si="49"/>
        <v>1.5229191022911478E-2</v>
      </c>
      <c r="O312">
        <f t="shared" si="50"/>
        <v>-8792.8753544643223</v>
      </c>
      <c r="P312">
        <f t="shared" si="51"/>
        <v>-20.50271999999995</v>
      </c>
      <c r="AR312" s="1"/>
      <c r="AS312" s="1"/>
    </row>
    <row r="313" spans="1:45" x14ac:dyDescent="0.25">
      <c r="A313">
        <v>-51</v>
      </c>
      <c r="B313">
        <v>131.37</v>
      </c>
      <c r="C313">
        <v>6.524</v>
      </c>
      <c r="D313">
        <v>6.4640000000000004</v>
      </c>
      <c r="E313">
        <v>6.452</v>
      </c>
      <c r="F313">
        <v>6.4470000000000001</v>
      </c>
      <c r="G313">
        <v>6.7320000000000002</v>
      </c>
      <c r="I313">
        <f t="shared" si="44"/>
        <v>-3.210000000000008</v>
      </c>
      <c r="J313">
        <f t="shared" si="45"/>
        <v>0.20699999999999985</v>
      </c>
      <c r="K313" s="3">
        <f t="shared" si="46"/>
        <v>2.1184961999117879</v>
      </c>
      <c r="L313" s="3">
        <f t="shared" si="47"/>
        <v>0.8145139523682382</v>
      </c>
      <c r="M313">
        <f t="shared" si="48"/>
        <v>-1.2626596711694793</v>
      </c>
      <c r="N313">
        <f t="shared" si="49"/>
        <v>1.4678879819801566E-2</v>
      </c>
      <c r="O313">
        <f t="shared" si="50"/>
        <v>-8671.6456914213195</v>
      </c>
      <c r="P313">
        <f t="shared" si="51"/>
        <v>-20.942040000000119</v>
      </c>
      <c r="AR313" s="1"/>
      <c r="AS313" s="1"/>
    </row>
    <row r="314" spans="1:45" x14ac:dyDescent="0.25">
      <c r="A314">
        <v>-50</v>
      </c>
      <c r="B314">
        <v>128.16</v>
      </c>
      <c r="C314">
        <v>6.7309999999999999</v>
      </c>
      <c r="D314">
        <v>6.6639999999999997</v>
      </c>
      <c r="E314">
        <v>6.66</v>
      </c>
      <c r="F314">
        <v>6.657</v>
      </c>
      <c r="G314">
        <v>6.9420000000000002</v>
      </c>
      <c r="I314">
        <f t="shared" si="44"/>
        <v>-3.1700000000000017</v>
      </c>
      <c r="J314">
        <f t="shared" si="45"/>
        <v>0.22599999999999998</v>
      </c>
      <c r="K314" s="3">
        <f t="shared" si="46"/>
        <v>2.1077524987401626</v>
      </c>
      <c r="L314" s="3">
        <f t="shared" si="47"/>
        <v>0.82807959055674585</v>
      </c>
      <c r="M314">
        <f t="shared" si="48"/>
        <v>-1.3185720908401015</v>
      </c>
      <c r="N314">
        <f t="shared" si="49"/>
        <v>1.4136495447297221E-2</v>
      </c>
      <c r="O314">
        <f t="shared" si="50"/>
        <v>-8547.7744283360244</v>
      </c>
      <c r="P314">
        <f t="shared" si="51"/>
        <v>-21.337269999999972</v>
      </c>
      <c r="AR314" s="1"/>
      <c r="AS314" s="1"/>
    </row>
    <row r="315" spans="1:45" x14ac:dyDescent="0.25">
      <c r="A315">
        <v>-49</v>
      </c>
      <c r="B315">
        <v>124.99</v>
      </c>
      <c r="C315">
        <v>6.9569999999999999</v>
      </c>
      <c r="D315">
        <v>6.9009999999999998</v>
      </c>
      <c r="E315">
        <v>6.8840000000000003</v>
      </c>
      <c r="F315">
        <v>6.8840000000000003</v>
      </c>
      <c r="G315">
        <v>7.157</v>
      </c>
      <c r="I315">
        <f t="shared" si="44"/>
        <v>-3.1400000000000006</v>
      </c>
      <c r="J315">
        <f t="shared" si="45"/>
        <v>0.22200000000000042</v>
      </c>
      <c r="K315" s="3">
        <f t="shared" si="46"/>
        <v>2.0968752680596876</v>
      </c>
      <c r="L315" s="3">
        <f t="shared" si="47"/>
        <v>0.84242200335764983</v>
      </c>
      <c r="M315">
        <f t="shared" si="48"/>
        <v>-1.2345952680916552</v>
      </c>
      <c r="N315">
        <f t="shared" si="49"/>
        <v>1.3602203291498383E-2</v>
      </c>
      <c r="O315">
        <f t="shared" si="50"/>
        <v>-8421.2992966911788</v>
      </c>
      <c r="P315">
        <f t="shared" si="51"/>
        <v>-21.844980000000003</v>
      </c>
      <c r="AR315" s="1"/>
      <c r="AS315" s="1"/>
    </row>
    <row r="316" spans="1:45" x14ac:dyDescent="0.25">
      <c r="A316">
        <v>-48</v>
      </c>
      <c r="B316">
        <v>121.85</v>
      </c>
      <c r="C316">
        <v>7.1790000000000003</v>
      </c>
      <c r="D316">
        <v>7.141</v>
      </c>
      <c r="E316">
        <v>7.1159999999999997</v>
      </c>
      <c r="F316">
        <v>7.1189999999999998</v>
      </c>
      <c r="G316">
        <v>7.34</v>
      </c>
      <c r="I316">
        <f t="shared" si="44"/>
        <v>-3.0899999999999892</v>
      </c>
      <c r="J316">
        <f t="shared" si="45"/>
        <v>0.23399999999999999</v>
      </c>
      <c r="K316" s="3">
        <f t="shared" si="46"/>
        <v>2.085825533520743</v>
      </c>
      <c r="L316" s="3">
        <f t="shared" si="47"/>
        <v>0.85606395333309981</v>
      </c>
      <c r="M316">
        <f t="shared" si="48"/>
        <v>-1.2487329878377633</v>
      </c>
      <c r="N316">
        <f t="shared" si="49"/>
        <v>1.3076166275043816E-2</v>
      </c>
      <c r="O316">
        <f t="shared" si="50"/>
        <v>-8292.2588212959636</v>
      </c>
      <c r="P316">
        <f t="shared" si="51"/>
        <v>-22.183109999999957</v>
      </c>
      <c r="AR316" s="1"/>
      <c r="AS316" s="1"/>
    </row>
    <row r="317" spans="1:45" x14ac:dyDescent="0.25">
      <c r="A317">
        <v>-47</v>
      </c>
      <c r="B317">
        <v>118.76</v>
      </c>
      <c r="C317">
        <v>7.4130000000000003</v>
      </c>
      <c r="D317">
        <v>7.3949999999999996</v>
      </c>
      <c r="E317">
        <v>7.359</v>
      </c>
      <c r="F317">
        <v>7.36</v>
      </c>
      <c r="G317">
        <v>7.5380000000000003</v>
      </c>
      <c r="I317">
        <f t="shared" si="44"/>
        <v>-3.0600000000000023</v>
      </c>
      <c r="J317">
        <f t="shared" si="45"/>
        <v>0.22799999999999976</v>
      </c>
      <c r="K317" s="3">
        <f t="shared" si="46"/>
        <v>2.0746701889240069</v>
      </c>
      <c r="L317" s="3">
        <f t="shared" si="47"/>
        <v>0.86999400012174188</v>
      </c>
      <c r="M317">
        <f t="shared" si="48"/>
        <v>-1.1604830974558837</v>
      </c>
      <c r="N317">
        <f t="shared" si="49"/>
        <v>1.2558544807293822E-2</v>
      </c>
      <c r="O317">
        <f t="shared" si="50"/>
        <v>-8160.692308551872</v>
      </c>
      <c r="P317">
        <f t="shared" si="51"/>
        <v>-22.683779999999988</v>
      </c>
      <c r="AR317" s="1"/>
      <c r="AS317" s="1"/>
    </row>
    <row r="318" spans="1:45" x14ac:dyDescent="0.25">
      <c r="A318">
        <v>-46</v>
      </c>
      <c r="B318">
        <v>115.7</v>
      </c>
      <c r="C318">
        <v>7.641</v>
      </c>
      <c r="D318">
        <v>7.633</v>
      </c>
      <c r="E318">
        <v>7.6159999999999997</v>
      </c>
      <c r="F318">
        <v>7.6020000000000003</v>
      </c>
      <c r="G318">
        <v>7.7119999999999997</v>
      </c>
      <c r="I318">
        <f t="shared" si="44"/>
        <v>-3.0100000000000051</v>
      </c>
      <c r="J318">
        <f t="shared" si="45"/>
        <v>0.23899999999999988</v>
      </c>
      <c r="K318" s="3">
        <f t="shared" si="46"/>
        <v>2.0633333589517497</v>
      </c>
      <c r="L318" s="3">
        <f t="shared" si="47"/>
        <v>0.88315019968327757</v>
      </c>
      <c r="M318">
        <f t="shared" si="48"/>
        <v>-1.168417287065366</v>
      </c>
      <c r="N318">
        <f t="shared" si="49"/>
        <v>1.2049496735276433E-2</v>
      </c>
      <c r="O318">
        <f t="shared" si="50"/>
        <v>-8026.6398344802974</v>
      </c>
      <c r="P318">
        <f t="shared" si="51"/>
        <v>-22.999410000000104</v>
      </c>
      <c r="AR318" s="1"/>
      <c r="AS318" s="1"/>
    </row>
    <row r="319" spans="1:45" x14ac:dyDescent="0.25">
      <c r="A319">
        <v>-45</v>
      </c>
      <c r="B319">
        <v>112.69</v>
      </c>
      <c r="C319">
        <v>7.88</v>
      </c>
      <c r="D319">
        <v>7.8860000000000001</v>
      </c>
      <c r="E319">
        <v>7.8780000000000001</v>
      </c>
      <c r="F319">
        <v>7.8639999999999999</v>
      </c>
      <c r="G319">
        <v>7.891</v>
      </c>
      <c r="I319">
        <f t="shared" si="44"/>
        <v>-2.9699999999999989</v>
      </c>
      <c r="J319">
        <f t="shared" si="45"/>
        <v>0.28200000000000092</v>
      </c>
      <c r="K319" s="3">
        <f t="shared" si="46"/>
        <v>2.0518853788898719</v>
      </c>
      <c r="L319" s="3">
        <f t="shared" si="47"/>
        <v>0.8965262174895553</v>
      </c>
      <c r="M319">
        <f t="shared" si="48"/>
        <v>-1.3164591307447331</v>
      </c>
      <c r="N319">
        <f t="shared" si="49"/>
        <v>1.1549177295412208E-2</v>
      </c>
      <c r="O319">
        <f t="shared" si="50"/>
        <v>-7890.1422325154945</v>
      </c>
      <c r="P319">
        <f t="shared" si="51"/>
        <v>-23.40359999999993</v>
      </c>
      <c r="AR319" s="1"/>
      <c r="AS319" s="1"/>
    </row>
    <row r="320" spans="1:45" x14ac:dyDescent="0.25">
      <c r="A320">
        <v>-44</v>
      </c>
      <c r="B320">
        <v>109.72</v>
      </c>
      <c r="C320">
        <v>8.1620000000000008</v>
      </c>
      <c r="D320">
        <v>8.1880000000000006</v>
      </c>
      <c r="E320">
        <v>8.1720000000000006</v>
      </c>
      <c r="F320">
        <v>8.1470000000000002</v>
      </c>
      <c r="G320">
        <v>8.1419999999999995</v>
      </c>
      <c r="I320">
        <f t="shared" si="44"/>
        <v>-2.9200000000000017</v>
      </c>
      <c r="J320">
        <f t="shared" si="45"/>
        <v>0.31299999999999883</v>
      </c>
      <c r="K320" s="3">
        <f t="shared" si="46"/>
        <v>2.0402857989324916</v>
      </c>
      <c r="L320" s="3">
        <f t="shared" si="47"/>
        <v>0.91179659043725214</v>
      </c>
      <c r="M320">
        <f t="shared" si="48"/>
        <v>-1.3951130588504568</v>
      </c>
      <c r="N320">
        <f t="shared" si="49"/>
        <v>1.1057739066032562E-2</v>
      </c>
      <c r="O320">
        <f t="shared" si="50"/>
        <v>-7751.2410810666261</v>
      </c>
      <c r="P320">
        <f t="shared" si="51"/>
        <v>-23.83304000000005</v>
      </c>
      <c r="AR320" s="1"/>
      <c r="AS320" s="1"/>
    </row>
    <row r="321" spans="1:45" x14ac:dyDescent="0.25">
      <c r="A321">
        <v>-43</v>
      </c>
      <c r="B321">
        <v>106.8</v>
      </c>
      <c r="C321">
        <v>8.4749999999999996</v>
      </c>
      <c r="D321">
        <v>8.5299999999999994</v>
      </c>
      <c r="E321">
        <v>8.4659999999999993</v>
      </c>
      <c r="F321">
        <v>8.4589999999999996</v>
      </c>
      <c r="G321">
        <v>8.4440000000000008</v>
      </c>
      <c r="I321">
        <f t="shared" si="44"/>
        <v>-2.8799999999999955</v>
      </c>
      <c r="J321">
        <f t="shared" si="45"/>
        <v>0.26100000000000101</v>
      </c>
      <c r="K321" s="3">
        <f t="shared" si="46"/>
        <v>2.0285712526925375</v>
      </c>
      <c r="L321" s="3">
        <f t="shared" si="47"/>
        <v>0.92813970687511971</v>
      </c>
      <c r="M321">
        <f t="shared" si="48"/>
        <v>-1.1095680002074797</v>
      </c>
      <c r="N321">
        <f t="shared" si="49"/>
        <v>1.057533192070622E-2</v>
      </c>
      <c r="O321">
        <f t="shared" si="50"/>
        <v>-7609.9786908526657</v>
      </c>
      <c r="P321">
        <f t="shared" si="51"/>
        <v>-24.407999999999859</v>
      </c>
      <c r="AR321" s="1"/>
      <c r="AS321" s="1"/>
    </row>
    <row r="322" spans="1:45" x14ac:dyDescent="0.25">
      <c r="A322">
        <v>-42</v>
      </c>
      <c r="B322">
        <v>103.92</v>
      </c>
      <c r="C322">
        <v>8.7360000000000007</v>
      </c>
      <c r="D322">
        <v>8.7759999999999998</v>
      </c>
      <c r="E322">
        <v>8.7309999999999999</v>
      </c>
      <c r="F322">
        <v>8.7379999999999995</v>
      </c>
      <c r="G322">
        <v>8.6980000000000004</v>
      </c>
      <c r="I322">
        <f t="shared" si="44"/>
        <v>-2.8299999999999983</v>
      </c>
      <c r="J322">
        <f t="shared" si="45"/>
        <v>0.31400000000000006</v>
      </c>
      <c r="K322" s="3">
        <f t="shared" si="46"/>
        <v>2.0166991380649715</v>
      </c>
      <c r="L322" s="3">
        <f t="shared" si="47"/>
        <v>0.94131262536066207</v>
      </c>
      <c r="M322">
        <f t="shared" si="48"/>
        <v>-1.2789616076560482</v>
      </c>
      <c r="N322">
        <f t="shared" si="49"/>
        <v>1.0102102982388249E-2</v>
      </c>
      <c r="O322">
        <f t="shared" si="50"/>
        <v>-7466.3980920140575</v>
      </c>
      <c r="P322">
        <f t="shared" si="51"/>
        <v>-24.722879999999989</v>
      </c>
      <c r="AR322" s="1"/>
      <c r="AS322" s="1"/>
    </row>
    <row r="323" spans="1:45" x14ac:dyDescent="0.25">
      <c r="A323">
        <v>-41</v>
      </c>
      <c r="B323">
        <v>101.09</v>
      </c>
      <c r="C323">
        <v>9.0500000000000007</v>
      </c>
      <c r="D323">
        <v>9.0609999999999999</v>
      </c>
      <c r="E323">
        <v>9.0549999999999997</v>
      </c>
      <c r="F323">
        <v>9.0350000000000001</v>
      </c>
      <c r="G323">
        <v>9.048</v>
      </c>
      <c r="I323">
        <f t="shared" si="44"/>
        <v>-2.7900000000000063</v>
      </c>
      <c r="J323">
        <f t="shared" si="45"/>
        <v>0.41099999999999959</v>
      </c>
      <c r="K323" s="3">
        <f t="shared" si="46"/>
        <v>2.0047081965443363</v>
      </c>
      <c r="L323" s="3">
        <f t="shared" si="47"/>
        <v>0.9566485792052033</v>
      </c>
      <c r="M323">
        <f t="shared" si="48"/>
        <v>-1.5869167531796549</v>
      </c>
      <c r="N323">
        <f t="shared" si="49"/>
        <v>9.6381965784058266E-3</v>
      </c>
      <c r="O323">
        <f t="shared" si="50"/>
        <v>-7320.5430210050026</v>
      </c>
      <c r="P323">
        <f t="shared" si="51"/>
        <v>-25.249500000000175</v>
      </c>
      <c r="AR323" s="1"/>
      <c r="AS323" s="1"/>
    </row>
    <row r="324" spans="1:45" x14ac:dyDescent="0.25">
      <c r="A324">
        <v>-40</v>
      </c>
      <c r="B324">
        <v>98.3</v>
      </c>
      <c r="C324">
        <v>9.4610000000000003</v>
      </c>
      <c r="D324">
        <v>9.4740000000000002</v>
      </c>
      <c r="E324">
        <v>9.4339999999999993</v>
      </c>
      <c r="F324">
        <v>9.423</v>
      </c>
      <c r="G324">
        <v>9.5139999999999993</v>
      </c>
      <c r="I324">
        <f t="shared" si="44"/>
        <v>-2.730000000000004</v>
      </c>
      <c r="J324">
        <f t="shared" si="45"/>
        <v>0.35899999999999999</v>
      </c>
      <c r="K324" s="3">
        <f t="shared" si="46"/>
        <v>1.9925535178321356</v>
      </c>
      <c r="L324" s="3">
        <f t="shared" si="47"/>
        <v>0.97593704248311064</v>
      </c>
      <c r="M324">
        <f t="shared" si="48"/>
        <v>-1.3223132320705373</v>
      </c>
      <c r="N324">
        <f t="shared" si="49"/>
        <v>9.1837541962946617E-3</v>
      </c>
      <c r="O324">
        <f t="shared" si="50"/>
        <v>-7172.4579072704173</v>
      </c>
      <c r="P324">
        <f t="shared" si="51"/>
        <v>-25.828529999999962</v>
      </c>
      <c r="AR324" s="1"/>
      <c r="AS324" s="1"/>
    </row>
    <row r="325" spans="1:45" x14ac:dyDescent="0.25">
      <c r="A325">
        <v>-39</v>
      </c>
      <c r="B325">
        <v>95.57</v>
      </c>
      <c r="C325">
        <v>9.82</v>
      </c>
      <c r="D325">
        <v>9.8249999999999993</v>
      </c>
      <c r="E325">
        <v>9.7569999999999997</v>
      </c>
      <c r="F325">
        <v>9.7650000000000006</v>
      </c>
      <c r="G325">
        <v>9.9329999999999998</v>
      </c>
      <c r="I325">
        <f t="shared" ref="I325:I388" si="52">B326-B325</f>
        <v>-2.6799999999999926</v>
      </c>
      <c r="J325">
        <f t="shared" ref="J325:J388" si="53">C326-C325</f>
        <v>0.3620000000000001</v>
      </c>
      <c r="K325" s="3">
        <f t="shared" ref="K325:K388" si="54">LOG(B325)</f>
        <v>1.9803215860087564</v>
      </c>
      <c r="L325" s="3">
        <f t="shared" ref="L325:L388" si="55">LOG(C325)</f>
        <v>0.99211148778694969</v>
      </c>
      <c r="M325">
        <f t="shared" ref="M325:M388" si="56">(L326-L325)/(K326-K325)</f>
        <v>-1.2727341188047869</v>
      </c>
      <c r="N325">
        <f t="shared" ref="N325:N388" si="57">$L$2*((1-COS(RADIANS(A325))+($L$2/$O$2)*(1-SQRT(1-(($L$2/$O$2)^2)*SIN(RADIANS(A325))))))</f>
        <v>8.7389144404996406E-3</v>
      </c>
      <c r="O325">
        <f t="shared" ref="O325:O388" si="58">$L$2*($J$1^2)*((SIN(RADIANS(A325))))+($H$1/2)*(SIN(2*RADIANS(A325)))</f>
        <v>-7022.187859711591</v>
      </c>
      <c r="P325">
        <f t="shared" si="51"/>
        <v>-26.317600000000002</v>
      </c>
      <c r="AR325" s="1"/>
      <c r="AS325" s="1"/>
    </row>
    <row r="326" spans="1:45" x14ac:dyDescent="0.25">
      <c r="A326">
        <v>-38</v>
      </c>
      <c r="B326">
        <v>92.89</v>
      </c>
      <c r="C326">
        <v>10.182</v>
      </c>
      <c r="D326">
        <v>10.164</v>
      </c>
      <c r="E326">
        <v>10.121</v>
      </c>
      <c r="F326">
        <v>10.112</v>
      </c>
      <c r="G326">
        <v>10.332000000000001</v>
      </c>
      <c r="I326">
        <f t="shared" si="52"/>
        <v>-2.6299999999999955</v>
      </c>
      <c r="J326">
        <f t="shared" si="53"/>
        <v>0.38899999999999935</v>
      </c>
      <c r="K326" s="3">
        <f t="shared" si="54"/>
        <v>1.9679689628786923</v>
      </c>
      <c r="L326" s="3">
        <f t="shared" si="55"/>
        <v>1.0078330927013195</v>
      </c>
      <c r="M326">
        <f t="shared" si="56"/>
        <v>-1.3053918789153993</v>
      </c>
      <c r="N326">
        <f t="shared" si="57"/>
        <v>8.3038129899532503E-3</v>
      </c>
      <c r="O326">
        <f t="shared" si="58"/>
        <v>-6869.7786529446648</v>
      </c>
      <c r="P326">
        <f t="shared" ref="P326:P389" si="59">(C326*100000)*((B327/100000)-(B326/100000))</f>
        <v>-26.778659999999935</v>
      </c>
      <c r="AR326" s="1"/>
      <c r="AS326" s="1"/>
    </row>
    <row r="327" spans="1:45" x14ac:dyDescent="0.25">
      <c r="A327">
        <v>-37</v>
      </c>
      <c r="B327">
        <v>90.26</v>
      </c>
      <c r="C327">
        <v>10.571</v>
      </c>
      <c r="D327">
        <v>10.547000000000001</v>
      </c>
      <c r="E327">
        <v>10.494999999999999</v>
      </c>
      <c r="F327">
        <v>10.502000000000001</v>
      </c>
      <c r="G327">
        <v>10.74</v>
      </c>
      <c r="I327">
        <f t="shared" si="52"/>
        <v>-2.5700000000000074</v>
      </c>
      <c r="J327">
        <f t="shared" si="53"/>
        <v>0.37700000000000067</v>
      </c>
      <c r="K327" s="3">
        <f t="shared" si="54"/>
        <v>1.9554953291841271</v>
      </c>
      <c r="L327" s="3">
        <f t="shared" si="55"/>
        <v>1.0241160728267704</v>
      </c>
      <c r="M327">
        <f t="shared" si="56"/>
        <v>-1.2131049491667689</v>
      </c>
      <c r="N327">
        <f t="shared" si="57"/>
        <v>7.8785825565447151E-3</v>
      </c>
      <c r="O327">
        <f t="shared" si="58"/>
        <v>-6715.2767133561501</v>
      </c>
      <c r="P327">
        <f t="shared" si="59"/>
        <v>-27.16747000000003</v>
      </c>
      <c r="AR327" s="1"/>
      <c r="AS327" s="1"/>
    </row>
    <row r="328" spans="1:45" x14ac:dyDescent="0.25">
      <c r="A328">
        <v>-36</v>
      </c>
      <c r="B328">
        <v>87.69</v>
      </c>
      <c r="C328">
        <v>10.948</v>
      </c>
      <c r="D328">
        <v>10.904</v>
      </c>
      <c r="E328">
        <v>10.891999999999999</v>
      </c>
      <c r="F328">
        <v>10.881</v>
      </c>
      <c r="G328">
        <v>11.114000000000001</v>
      </c>
      <c r="I328">
        <f t="shared" si="52"/>
        <v>-2.519999999999996</v>
      </c>
      <c r="J328">
        <f t="shared" si="53"/>
        <v>0.49799999999999933</v>
      </c>
      <c r="K328" s="3">
        <f t="shared" si="54"/>
        <v>1.9429500700770987</v>
      </c>
      <c r="L328" s="3">
        <f t="shared" si="55"/>
        <v>1.0393347887380859</v>
      </c>
      <c r="M328">
        <f t="shared" si="56"/>
        <v>-1.5255711738620961</v>
      </c>
      <c r="N328">
        <f t="shared" si="57"/>
        <v>7.4633528444928952E-3</v>
      </c>
      <c r="O328">
        <f t="shared" si="58"/>
        <v>-6558.7291049596961</v>
      </c>
      <c r="P328">
        <f t="shared" si="59"/>
        <v>-27.588959999999958</v>
      </c>
      <c r="AR328" s="1"/>
      <c r="AS328" s="1"/>
    </row>
    <row r="329" spans="1:45" x14ac:dyDescent="0.25">
      <c r="A329">
        <v>-35</v>
      </c>
      <c r="B329">
        <v>85.17</v>
      </c>
      <c r="C329">
        <v>11.446</v>
      </c>
      <c r="D329">
        <v>11.430999999999999</v>
      </c>
      <c r="E329">
        <v>11.353999999999999</v>
      </c>
      <c r="F329">
        <v>11.353</v>
      </c>
      <c r="G329">
        <v>11.647</v>
      </c>
      <c r="I329">
        <f t="shared" si="52"/>
        <v>-2.460000000000008</v>
      </c>
      <c r="J329">
        <f t="shared" si="53"/>
        <v>0.39799999999999969</v>
      </c>
      <c r="K329" s="3">
        <f t="shared" si="54"/>
        <v>1.9302866472455196</v>
      </c>
      <c r="L329" s="3">
        <f t="shared" si="55"/>
        <v>1.0586537415723702</v>
      </c>
      <c r="M329">
        <f t="shared" si="56"/>
        <v>-1.1662418752010122</v>
      </c>
      <c r="N329">
        <f t="shared" si="57"/>
        <v>7.0582505106353754E-3</v>
      </c>
      <c r="O329">
        <f t="shared" si="58"/>
        <v>-6400.1835150584448</v>
      </c>
      <c r="P329">
        <f t="shared" si="59"/>
        <v>-28.157160000000189</v>
      </c>
      <c r="AR329" s="1"/>
      <c r="AS329" s="1"/>
    </row>
    <row r="330" spans="1:45" x14ac:dyDescent="0.25">
      <c r="A330">
        <v>-34</v>
      </c>
      <c r="B330">
        <v>82.71</v>
      </c>
      <c r="C330">
        <v>11.843999999999999</v>
      </c>
      <c r="D330">
        <v>11.834</v>
      </c>
      <c r="E330">
        <v>11.754</v>
      </c>
      <c r="F330">
        <v>11.781000000000001</v>
      </c>
      <c r="G330">
        <v>12.009</v>
      </c>
      <c r="I330">
        <f t="shared" si="52"/>
        <v>-2.3999999999999915</v>
      </c>
      <c r="J330">
        <f t="shared" si="53"/>
        <v>0.3830000000000009</v>
      </c>
      <c r="K330" s="3">
        <f t="shared" si="54"/>
        <v>1.9175580208254361</v>
      </c>
      <c r="L330" s="3">
        <f t="shared" si="55"/>
        <v>1.0734983987172615</v>
      </c>
      <c r="M330">
        <f t="shared" si="56"/>
        <v>-1.0807856323529881</v>
      </c>
      <c r="N330">
        <f t="shared" si="57"/>
        <v>6.6633991256461311E-3</v>
      </c>
      <c r="O330">
        <f t="shared" si="58"/>
        <v>-6239.6882397173285</v>
      </c>
      <c r="P330">
        <f t="shared" si="59"/>
        <v>-28.425599999999793</v>
      </c>
      <c r="AR330" s="1"/>
      <c r="AS330" s="1"/>
    </row>
    <row r="331" spans="1:45" x14ac:dyDescent="0.25">
      <c r="A331">
        <v>-33</v>
      </c>
      <c r="B331">
        <v>80.31</v>
      </c>
      <c r="C331">
        <v>12.227</v>
      </c>
      <c r="D331">
        <v>12.221</v>
      </c>
      <c r="E331">
        <v>12.183</v>
      </c>
      <c r="F331">
        <v>12.196</v>
      </c>
      <c r="G331">
        <v>12.308999999999999</v>
      </c>
      <c r="I331">
        <f t="shared" si="52"/>
        <v>-2.3500000000000085</v>
      </c>
      <c r="J331">
        <f t="shared" si="53"/>
        <v>0.52099999999999902</v>
      </c>
      <c r="K331" s="3">
        <f t="shared" si="54"/>
        <v>1.9047696259065952</v>
      </c>
      <c r="L331" s="3">
        <f t="shared" si="55"/>
        <v>1.0873199122064008</v>
      </c>
      <c r="M331">
        <f t="shared" si="56"/>
        <v>-1.4050573720195341</v>
      </c>
      <c r="N331">
        <f t="shared" si="57"/>
        <v>6.278919136193788E-3</v>
      </c>
      <c r="O331">
        <f t="shared" si="58"/>
        <v>-6077.2921690497387</v>
      </c>
      <c r="P331">
        <f t="shared" si="59"/>
        <v>-28.733450000000101</v>
      </c>
      <c r="AR331" s="1"/>
      <c r="AS331" s="1"/>
    </row>
    <row r="332" spans="1:45" x14ac:dyDescent="0.25">
      <c r="A332">
        <v>-32</v>
      </c>
      <c r="B332">
        <v>77.959999999999994</v>
      </c>
      <c r="C332">
        <v>12.747999999999999</v>
      </c>
      <c r="D332">
        <v>12.772</v>
      </c>
      <c r="E332">
        <v>12.701000000000001</v>
      </c>
      <c r="F332">
        <v>12.71</v>
      </c>
      <c r="G332">
        <v>12.808999999999999</v>
      </c>
      <c r="I332">
        <f t="shared" si="52"/>
        <v>-2.289999999999992</v>
      </c>
      <c r="J332">
        <f t="shared" si="53"/>
        <v>0.47800000000000153</v>
      </c>
      <c r="K332" s="3">
        <f t="shared" si="54"/>
        <v>1.8918718304455837</v>
      </c>
      <c r="L332" s="3">
        <f t="shared" si="55"/>
        <v>1.105442054801695</v>
      </c>
      <c r="M332">
        <f t="shared" si="56"/>
        <v>-1.234657433500751</v>
      </c>
      <c r="N332">
        <f t="shared" si="57"/>
        <v>5.9049278280522473E-3</v>
      </c>
      <c r="O332">
        <f t="shared" si="58"/>
        <v>-5913.0447723230591</v>
      </c>
      <c r="P332">
        <f t="shared" si="59"/>
        <v>-29.192919999999951</v>
      </c>
      <c r="AR332" s="1"/>
      <c r="AS332" s="1"/>
    </row>
    <row r="333" spans="1:45" x14ac:dyDescent="0.25">
      <c r="A333">
        <v>-31</v>
      </c>
      <c r="B333">
        <v>75.67</v>
      </c>
      <c r="C333">
        <v>13.226000000000001</v>
      </c>
      <c r="D333">
        <v>13.257</v>
      </c>
      <c r="E333">
        <v>13.199</v>
      </c>
      <c r="F333">
        <v>13.209</v>
      </c>
      <c r="G333">
        <v>13.238</v>
      </c>
      <c r="I333">
        <f t="shared" si="52"/>
        <v>-2.2199999999999989</v>
      </c>
      <c r="J333">
        <f t="shared" si="53"/>
        <v>0.55299999999999905</v>
      </c>
      <c r="K333" s="3">
        <f t="shared" si="54"/>
        <v>1.8789237339675673</v>
      </c>
      <c r="L333" s="3">
        <f t="shared" si="55"/>
        <v>1.1214285183679629</v>
      </c>
      <c r="M333">
        <f t="shared" si="56"/>
        <v>-1.3756010499235478</v>
      </c>
      <c r="N333">
        <f t="shared" si="57"/>
        <v>5.5415392901750323E-3</v>
      </c>
      <c r="O333">
        <f t="shared" si="58"/>
        <v>-5746.9960828875919</v>
      </c>
      <c r="P333">
        <f t="shared" si="59"/>
        <v>-29.361719999999998</v>
      </c>
      <c r="AR333" s="1"/>
      <c r="AS333" s="1"/>
    </row>
    <row r="334" spans="1:45" x14ac:dyDescent="0.25">
      <c r="A334">
        <v>-30</v>
      </c>
      <c r="B334">
        <v>73.45</v>
      </c>
      <c r="C334">
        <v>13.779</v>
      </c>
      <c r="D334">
        <v>13.839</v>
      </c>
      <c r="E334">
        <v>13.74</v>
      </c>
      <c r="F334">
        <v>13.763</v>
      </c>
      <c r="G334">
        <v>13.773</v>
      </c>
      <c r="I334">
        <f t="shared" si="52"/>
        <v>-2.1599999999999966</v>
      </c>
      <c r="J334">
        <f t="shared" si="53"/>
        <v>0.45100000000000051</v>
      </c>
      <c r="K334" s="3">
        <f t="shared" si="54"/>
        <v>1.8659918001262754</v>
      </c>
      <c r="L334" s="3">
        <f t="shared" si="55"/>
        <v>1.1392177001375858</v>
      </c>
      <c r="M334">
        <f t="shared" si="56"/>
        <v>-1.0789940512895344</v>
      </c>
      <c r="N334">
        <f t="shared" si="57"/>
        <v>5.1888643797446529E-3</v>
      </c>
      <c r="O334">
        <f t="shared" si="58"/>
        <v>-5579.1966829334724</v>
      </c>
      <c r="P334">
        <f t="shared" si="59"/>
        <v>-29.762639999999976</v>
      </c>
      <c r="AR334" s="1"/>
      <c r="AS334" s="1"/>
    </row>
    <row r="335" spans="1:45" x14ac:dyDescent="0.25">
      <c r="A335">
        <v>-29</v>
      </c>
      <c r="B335">
        <v>71.290000000000006</v>
      </c>
      <c r="C335">
        <v>14.23</v>
      </c>
      <c r="D335">
        <v>14.266</v>
      </c>
      <c r="E335">
        <v>14.224</v>
      </c>
      <c r="F335">
        <v>14.243</v>
      </c>
      <c r="G335">
        <v>14.189</v>
      </c>
      <c r="I335">
        <f t="shared" si="52"/>
        <v>-2.1000000000000085</v>
      </c>
      <c r="J335">
        <f t="shared" si="53"/>
        <v>0.58199999999999896</v>
      </c>
      <c r="K335" s="3">
        <f t="shared" si="54"/>
        <v>1.8530286147129897</v>
      </c>
      <c r="L335" s="3">
        <f t="shared" si="55"/>
        <v>1.1532049000842843</v>
      </c>
      <c r="M335">
        <f t="shared" si="56"/>
        <v>-1.3406563265250426</v>
      </c>
      <c r="N335">
        <f t="shared" si="57"/>
        <v>4.8470106882077275E-3</v>
      </c>
      <c r="O335">
        <f t="shared" si="58"/>
        <v>-5409.6976880802267</v>
      </c>
      <c r="P335">
        <f t="shared" si="59"/>
        <v>-29.883000000000109</v>
      </c>
      <c r="AR335" s="1"/>
      <c r="AS335" s="1"/>
    </row>
    <row r="336" spans="1:45" x14ac:dyDescent="0.25">
      <c r="A336">
        <v>-28</v>
      </c>
      <c r="B336">
        <v>69.19</v>
      </c>
      <c r="C336">
        <v>14.811999999999999</v>
      </c>
      <c r="D336">
        <v>14.875</v>
      </c>
      <c r="E336">
        <v>14.827</v>
      </c>
      <c r="F336">
        <v>14.805</v>
      </c>
      <c r="G336">
        <v>14.741</v>
      </c>
      <c r="I336">
        <f t="shared" si="52"/>
        <v>-2.039999999999992</v>
      </c>
      <c r="J336">
        <f t="shared" si="53"/>
        <v>0.64500000000000135</v>
      </c>
      <c r="K336" s="3">
        <f t="shared" si="54"/>
        <v>1.840043330603494</v>
      </c>
      <c r="L336" s="3">
        <f t="shared" si="55"/>
        <v>1.1706137033774049</v>
      </c>
      <c r="M336">
        <f t="shared" si="56"/>
        <v>-1.424256128581062</v>
      </c>
      <c r="N336">
        <f t="shared" si="57"/>
        <v>4.5160825083065109E-3</v>
      </c>
      <c r="O336">
        <f t="shared" si="58"/>
        <v>-5238.5507318036553</v>
      </c>
      <c r="P336">
        <f t="shared" si="59"/>
        <v>-30.216479999999933</v>
      </c>
      <c r="AR336" s="1"/>
      <c r="AS336" s="1"/>
    </row>
    <row r="337" spans="1:45" x14ac:dyDescent="0.25">
      <c r="A337">
        <v>-27</v>
      </c>
      <c r="B337">
        <v>67.150000000000006</v>
      </c>
      <c r="C337">
        <v>15.457000000000001</v>
      </c>
      <c r="D337">
        <v>15.526999999999999</v>
      </c>
      <c r="E337">
        <v>15.422000000000001</v>
      </c>
      <c r="F337">
        <v>15.422000000000001</v>
      </c>
      <c r="G337">
        <v>15.456</v>
      </c>
      <c r="I337">
        <f t="shared" si="52"/>
        <v>-1.9699999999999989</v>
      </c>
      <c r="J337">
        <f t="shared" si="53"/>
        <v>0.56700000000000017</v>
      </c>
      <c r="K337" s="3">
        <f t="shared" si="54"/>
        <v>1.8270460170047342</v>
      </c>
      <c r="L337" s="3">
        <f t="shared" si="55"/>
        <v>1.1891252069255285</v>
      </c>
      <c r="M337">
        <f t="shared" si="56"/>
        <v>-1.209877796092063</v>
      </c>
      <c r="N337">
        <f t="shared" si="57"/>
        <v>4.1961808021171079E-3</v>
      </c>
      <c r="O337">
        <f t="shared" si="58"/>
        <v>-5065.8079497048111</v>
      </c>
      <c r="P337">
        <f t="shared" si="59"/>
        <v>-30.450289999999818</v>
      </c>
      <c r="AR337" s="1"/>
      <c r="AS337" s="1"/>
    </row>
    <row r="338" spans="1:45" x14ac:dyDescent="0.25">
      <c r="A338">
        <v>-26</v>
      </c>
      <c r="B338">
        <v>65.180000000000007</v>
      </c>
      <c r="C338">
        <v>16.024000000000001</v>
      </c>
      <c r="D338">
        <v>16.085999999999999</v>
      </c>
      <c r="E338">
        <v>16.010000000000002</v>
      </c>
      <c r="F338">
        <v>16.001999999999999</v>
      </c>
      <c r="G338">
        <v>15.999000000000001</v>
      </c>
      <c r="I338">
        <f t="shared" si="52"/>
        <v>-1.9000000000000057</v>
      </c>
      <c r="J338">
        <f t="shared" si="53"/>
        <v>0.62199999999999989</v>
      </c>
      <c r="K338" s="3">
        <f t="shared" si="54"/>
        <v>1.8141143561291255</v>
      </c>
      <c r="L338" s="3">
        <f t="shared" si="55"/>
        <v>1.2047709362855199</v>
      </c>
      <c r="M338">
        <f t="shared" si="56"/>
        <v>-1.2872899460246583</v>
      </c>
      <c r="N338">
        <f t="shared" si="57"/>
        <v>3.8874031701042122E-3</v>
      </c>
      <c r="O338">
        <f t="shared" si="58"/>
        <v>-4891.5219636258435</v>
      </c>
      <c r="P338">
        <f t="shared" si="59"/>
        <v>-30.445600000000219</v>
      </c>
      <c r="AR338" s="1"/>
      <c r="AS338" s="1"/>
    </row>
    <row r="339" spans="1:45" x14ac:dyDescent="0.25">
      <c r="A339">
        <v>-25</v>
      </c>
      <c r="B339">
        <v>63.28</v>
      </c>
      <c r="C339">
        <v>16.646000000000001</v>
      </c>
      <c r="D339">
        <v>16.713999999999999</v>
      </c>
      <c r="E339">
        <v>16.616</v>
      </c>
      <c r="F339">
        <v>16.613</v>
      </c>
      <c r="G339">
        <v>16.641999999999999</v>
      </c>
      <c r="I339">
        <f t="shared" si="52"/>
        <v>-1.8400000000000034</v>
      </c>
      <c r="J339">
        <f t="shared" si="53"/>
        <v>0.60800000000000054</v>
      </c>
      <c r="K339" s="3">
        <f t="shared" si="54"/>
        <v>1.8012664704896202</v>
      </c>
      <c r="L339" s="3">
        <f t="shared" si="55"/>
        <v>1.2213098902969297</v>
      </c>
      <c r="M339">
        <f t="shared" si="56"/>
        <v>-1.215730245895186</v>
      </c>
      <c r="N339">
        <f t="shared" si="57"/>
        <v>3.5898438212021537E-3</v>
      </c>
      <c r="O339">
        <f t="shared" si="58"/>
        <v>-4715.7458656175613</v>
      </c>
      <c r="P339">
        <f t="shared" si="59"/>
        <v>-30.628640000000022</v>
      </c>
      <c r="AR339" s="1"/>
      <c r="AS339" s="1"/>
    </row>
    <row r="340" spans="1:45" x14ac:dyDescent="0.25">
      <c r="A340">
        <v>-24</v>
      </c>
      <c r="B340">
        <v>61.44</v>
      </c>
      <c r="C340">
        <v>17.254000000000001</v>
      </c>
      <c r="D340">
        <v>17.305</v>
      </c>
      <c r="E340">
        <v>17.25</v>
      </c>
      <c r="F340">
        <v>17.231000000000002</v>
      </c>
      <c r="G340">
        <v>17.231000000000002</v>
      </c>
      <c r="I340">
        <f t="shared" si="52"/>
        <v>-1.769999999999996</v>
      </c>
      <c r="J340">
        <f t="shared" si="53"/>
        <v>0.73999999999999844</v>
      </c>
      <c r="K340" s="3">
        <f t="shared" si="54"/>
        <v>1.7884512070234555</v>
      </c>
      <c r="L340" s="3">
        <f t="shared" si="55"/>
        <v>1.2368897937018617</v>
      </c>
      <c r="M340">
        <f t="shared" si="56"/>
        <v>-1.4366033397147797</v>
      </c>
      <c r="N340">
        <f t="shared" si="57"/>
        <v>3.3035935439315153E-3</v>
      </c>
      <c r="O340">
        <f t="shared" si="58"/>
        <v>-4538.5332017636092</v>
      </c>
      <c r="P340">
        <f t="shared" si="59"/>
        <v>-30.539579999999905</v>
      </c>
      <c r="AR340" s="1"/>
      <c r="AS340" s="1"/>
    </row>
    <row r="341" spans="1:45" x14ac:dyDescent="0.25">
      <c r="A341">
        <v>-23</v>
      </c>
      <c r="B341">
        <v>59.67</v>
      </c>
      <c r="C341">
        <v>17.994</v>
      </c>
      <c r="D341">
        <v>18.081</v>
      </c>
      <c r="E341">
        <v>17.954000000000001</v>
      </c>
      <c r="F341">
        <v>17.927</v>
      </c>
      <c r="G341">
        <v>18.015999999999998</v>
      </c>
      <c r="I341">
        <f t="shared" si="52"/>
        <v>-1.7000000000000028</v>
      </c>
      <c r="J341">
        <f t="shared" si="53"/>
        <v>0.66700000000000159</v>
      </c>
      <c r="K341" s="3">
        <f t="shared" si="54"/>
        <v>1.775756037844098</v>
      </c>
      <c r="L341" s="3">
        <f t="shared" si="55"/>
        <v>1.2551277161431709</v>
      </c>
      <c r="M341">
        <f t="shared" si="56"/>
        <v>-1.2592629110006075</v>
      </c>
      <c r="N341">
        <f t="shared" si="57"/>
        <v>3.0287396785603745E-3</v>
      </c>
      <c r="O341">
        <f t="shared" si="58"/>
        <v>-4359.9379558661822</v>
      </c>
      <c r="P341">
        <f t="shared" si="59"/>
        <v>-30.589800000000157</v>
      </c>
      <c r="AR341" s="1"/>
      <c r="AS341" s="1"/>
    </row>
    <row r="342" spans="1:45" x14ac:dyDescent="0.25">
      <c r="A342">
        <v>-22</v>
      </c>
      <c r="B342">
        <v>57.97</v>
      </c>
      <c r="C342">
        <v>18.661000000000001</v>
      </c>
      <c r="D342">
        <v>18.738</v>
      </c>
      <c r="E342">
        <v>18.603000000000002</v>
      </c>
      <c r="F342">
        <v>18.614000000000001</v>
      </c>
      <c r="G342">
        <v>18.687000000000001</v>
      </c>
      <c r="I342">
        <f t="shared" si="52"/>
        <v>-1.6299999999999955</v>
      </c>
      <c r="J342">
        <f t="shared" si="53"/>
        <v>0.62699999999999889</v>
      </c>
      <c r="K342" s="3">
        <f t="shared" si="54"/>
        <v>1.7632033003707717</v>
      </c>
      <c r="L342" s="3">
        <f t="shared" si="55"/>
        <v>1.2709349128748582</v>
      </c>
      <c r="M342">
        <f t="shared" si="56"/>
        <v>-1.1587077450065895</v>
      </c>
      <c r="N342">
        <f t="shared" si="57"/>
        <v>2.7653660903188423E-3</v>
      </c>
      <c r="O342">
        <f t="shared" si="58"/>
        <v>-4180.0145329982415</v>
      </c>
      <c r="P342">
        <f t="shared" si="59"/>
        <v>-30.417429999999833</v>
      </c>
      <c r="AR342" s="1"/>
      <c r="AS342" s="1"/>
    </row>
    <row r="343" spans="1:45" x14ac:dyDescent="0.25">
      <c r="A343">
        <v>-21</v>
      </c>
      <c r="B343">
        <v>56.34</v>
      </c>
      <c r="C343">
        <v>19.288</v>
      </c>
      <c r="D343">
        <v>19.363</v>
      </c>
      <c r="E343">
        <v>19.266999999999999</v>
      </c>
      <c r="F343">
        <v>19.265000000000001</v>
      </c>
      <c r="G343">
        <v>19.256</v>
      </c>
      <c r="I343">
        <f t="shared" si="52"/>
        <v>-1.5600000000000023</v>
      </c>
      <c r="J343">
        <f t="shared" si="53"/>
        <v>0.72799999999999798</v>
      </c>
      <c r="K343" s="3">
        <f t="shared" si="54"/>
        <v>1.7508168426497546</v>
      </c>
      <c r="L343" s="3">
        <f t="shared" si="55"/>
        <v>1.2852871973693973</v>
      </c>
      <c r="M343">
        <f t="shared" si="56"/>
        <v>-1.3194210271988722</v>
      </c>
      <c r="N343">
        <f t="shared" si="57"/>
        <v>2.5135531436752856E-3</v>
      </c>
      <c r="O343">
        <f t="shared" si="58"/>
        <v>-3998.8177429272782</v>
      </c>
      <c r="P343">
        <f t="shared" si="59"/>
        <v>-30.089280000000105</v>
      </c>
      <c r="AR343" s="1"/>
      <c r="AS343" s="1"/>
    </row>
    <row r="344" spans="1:45" x14ac:dyDescent="0.25">
      <c r="A344">
        <v>-20</v>
      </c>
      <c r="B344">
        <v>54.78</v>
      </c>
      <c r="C344">
        <v>20.015999999999998</v>
      </c>
      <c r="D344">
        <v>20.093</v>
      </c>
      <c r="E344">
        <v>19.989000000000001</v>
      </c>
      <c r="F344">
        <v>20.007999999999999</v>
      </c>
      <c r="G344">
        <v>19.972999999999999</v>
      </c>
      <c r="I344">
        <f t="shared" si="52"/>
        <v>-1.490000000000002</v>
      </c>
      <c r="J344">
        <f t="shared" si="53"/>
        <v>0.71800000000000352</v>
      </c>
      <c r="K344" s="3">
        <f t="shared" si="54"/>
        <v>1.7386220279179425</v>
      </c>
      <c r="L344" s="3">
        <f t="shared" si="55"/>
        <v>1.3013772923493447</v>
      </c>
      <c r="M344">
        <f t="shared" si="56"/>
        <v>-1.2780067331984679</v>
      </c>
      <c r="N344">
        <f t="shared" si="57"/>
        <v>2.2733776776823261E-3</v>
      </c>
      <c r="O344">
        <f t="shared" si="58"/>
        <v>-3816.4027834156327</v>
      </c>
      <c r="P344">
        <f t="shared" si="59"/>
        <v>-29.823839999999961</v>
      </c>
      <c r="AR344" s="1"/>
      <c r="AS344" s="1"/>
    </row>
    <row r="345" spans="1:45" x14ac:dyDescent="0.25">
      <c r="A345">
        <v>-19</v>
      </c>
      <c r="B345">
        <v>53.29</v>
      </c>
      <c r="C345">
        <v>20.734000000000002</v>
      </c>
      <c r="D345">
        <v>20.850999999999999</v>
      </c>
      <c r="E345">
        <v>20.724</v>
      </c>
      <c r="F345">
        <v>20.727</v>
      </c>
      <c r="G345">
        <v>20.634</v>
      </c>
      <c r="I345">
        <f t="shared" si="52"/>
        <v>-1.4200000000000017</v>
      </c>
      <c r="J345">
        <f t="shared" si="53"/>
        <v>0.75499999999999901</v>
      </c>
      <c r="K345" s="3">
        <f t="shared" si="54"/>
        <v>1.7266457202409118</v>
      </c>
      <c r="L345" s="3">
        <f t="shared" si="55"/>
        <v>1.3166830941994465</v>
      </c>
      <c r="M345">
        <f t="shared" si="56"/>
        <v>-1.324280526123218</v>
      </c>
      <c r="N345">
        <f t="shared" si="57"/>
        <v>2.0449129824003025E-3</v>
      </c>
      <c r="O345">
        <f t="shared" si="58"/>
        <v>-3632.8252234025108</v>
      </c>
      <c r="P345">
        <f t="shared" si="59"/>
        <v>-29.442280000000043</v>
      </c>
      <c r="AR345" s="1"/>
      <c r="AS345" s="1"/>
    </row>
    <row r="346" spans="1:45" x14ac:dyDescent="0.25">
      <c r="A346">
        <v>-18</v>
      </c>
      <c r="B346">
        <v>51.87</v>
      </c>
      <c r="C346">
        <v>21.489000000000001</v>
      </c>
      <c r="D346">
        <v>21.622</v>
      </c>
      <c r="E346">
        <v>21.44</v>
      </c>
      <c r="F346">
        <v>21.483000000000001</v>
      </c>
      <c r="G346">
        <v>21.411999999999999</v>
      </c>
      <c r="I346">
        <f t="shared" si="52"/>
        <v>-1.3399999999999963</v>
      </c>
      <c r="J346">
        <f t="shared" si="53"/>
        <v>0.61899999999999977</v>
      </c>
      <c r="K346" s="3">
        <f t="shared" si="54"/>
        <v>1.7149162479935849</v>
      </c>
      <c r="L346" s="3">
        <f t="shared" si="55"/>
        <v>1.3322162058782843</v>
      </c>
      <c r="M346">
        <f t="shared" si="56"/>
        <v>-1.0850096373166183</v>
      </c>
      <c r="N346">
        <f t="shared" si="57"/>
        <v>1.8282287764056161E-3</v>
      </c>
      <c r="O346">
        <f t="shared" si="58"/>
        <v>-3448.1409860727813</v>
      </c>
      <c r="P346">
        <f t="shared" si="59"/>
        <v>-28.795260000000003</v>
      </c>
      <c r="AR346" s="1"/>
      <c r="AS346" s="1"/>
    </row>
    <row r="347" spans="1:45" x14ac:dyDescent="0.25">
      <c r="A347">
        <v>-17</v>
      </c>
      <c r="B347">
        <v>50.53</v>
      </c>
      <c r="C347">
        <v>22.108000000000001</v>
      </c>
      <c r="D347">
        <v>22.216999999999999</v>
      </c>
      <c r="E347">
        <v>22.132999999999999</v>
      </c>
      <c r="F347">
        <v>22.164000000000001</v>
      </c>
      <c r="G347">
        <v>21.919</v>
      </c>
      <c r="I347">
        <f t="shared" si="52"/>
        <v>-1.2700000000000031</v>
      </c>
      <c r="J347">
        <f t="shared" si="53"/>
        <v>0.76500000000000057</v>
      </c>
      <c r="K347" s="3">
        <f t="shared" si="54"/>
        <v>1.7035492982382305</v>
      </c>
      <c r="L347" s="3">
        <f t="shared" si="55"/>
        <v>1.3445494559097375</v>
      </c>
      <c r="M347">
        <f t="shared" si="56"/>
        <v>-1.3363925904306562</v>
      </c>
      <c r="N347">
        <f t="shared" si="57"/>
        <v>1.6233911853910106E-3</v>
      </c>
      <c r="O347">
        <f t="shared" si="58"/>
        <v>-3262.4063318177573</v>
      </c>
      <c r="P347">
        <f t="shared" si="59"/>
        <v>-28.077160000000084</v>
      </c>
      <c r="AR347" s="1"/>
      <c r="AS347" s="1"/>
    </row>
    <row r="348" spans="1:45" x14ac:dyDescent="0.25">
      <c r="A348">
        <v>-16</v>
      </c>
      <c r="B348">
        <v>49.26</v>
      </c>
      <c r="C348">
        <v>22.873000000000001</v>
      </c>
      <c r="D348">
        <v>22.989000000000001</v>
      </c>
      <c r="E348">
        <v>22.873000000000001</v>
      </c>
      <c r="F348">
        <v>22.923999999999999</v>
      </c>
      <c r="G348">
        <v>22.706</v>
      </c>
      <c r="I348">
        <f t="shared" si="52"/>
        <v>-1.1999999999999957</v>
      </c>
      <c r="J348">
        <f t="shared" si="53"/>
        <v>0.74599999999999866</v>
      </c>
      <c r="K348" s="3">
        <f t="shared" si="54"/>
        <v>1.6924944075030843</v>
      </c>
      <c r="L348" s="3">
        <f t="shared" si="55"/>
        <v>1.3593231299762074</v>
      </c>
      <c r="M348">
        <f t="shared" si="56"/>
        <v>-1.3013577935870471</v>
      </c>
      <c r="N348">
        <f t="shared" si="57"/>
        <v>1.4304627218645531E-3</v>
      </c>
      <c r="O348">
        <f t="shared" si="58"/>
        <v>-3075.6778410931142</v>
      </c>
      <c r="P348">
        <f t="shared" si="59"/>
        <v>-27.447599999999799</v>
      </c>
      <c r="AR348" s="1"/>
      <c r="AS348" s="1"/>
    </row>
    <row r="349" spans="1:45" x14ac:dyDescent="0.25">
      <c r="A349">
        <v>-15</v>
      </c>
      <c r="B349">
        <v>48.06</v>
      </c>
      <c r="C349">
        <v>23.619</v>
      </c>
      <c r="D349">
        <v>23.765999999999998</v>
      </c>
      <c r="E349">
        <v>23.632999999999999</v>
      </c>
      <c r="F349">
        <v>23.670999999999999</v>
      </c>
      <c r="G349">
        <v>23.407</v>
      </c>
      <c r="I349">
        <f t="shared" si="52"/>
        <v>-1.1300000000000026</v>
      </c>
      <c r="J349">
        <f t="shared" si="53"/>
        <v>0.73000000000000043</v>
      </c>
      <c r="K349" s="3">
        <f t="shared" si="54"/>
        <v>1.6817837664678814</v>
      </c>
      <c r="L349" s="3">
        <f t="shared" si="55"/>
        <v>1.373261506161682</v>
      </c>
      <c r="M349">
        <f t="shared" si="56"/>
        <v>-1.2793333954308961</v>
      </c>
      <c r="N349">
        <f t="shared" si="57"/>
        <v>1.2495022659537094E-3</v>
      </c>
      <c r="O349">
        <f t="shared" si="58"/>
        <v>-2888.0123971792164</v>
      </c>
      <c r="P349">
        <f t="shared" si="59"/>
        <v>-26.689470000000007</v>
      </c>
      <c r="AR349" s="1"/>
      <c r="AS349" s="1"/>
    </row>
    <row r="350" spans="1:45" x14ac:dyDescent="0.25">
      <c r="A350">
        <v>-14</v>
      </c>
      <c r="B350">
        <v>46.93</v>
      </c>
      <c r="C350">
        <v>24.349</v>
      </c>
      <c r="D350">
        <v>24.521999999999998</v>
      </c>
      <c r="E350">
        <v>24.335000000000001</v>
      </c>
      <c r="F350">
        <v>24.384</v>
      </c>
      <c r="G350">
        <v>24.152999999999999</v>
      </c>
      <c r="I350">
        <f t="shared" si="52"/>
        <v>-1.0399999999999991</v>
      </c>
      <c r="J350">
        <f t="shared" si="53"/>
        <v>0.65299999999999869</v>
      </c>
      <c r="K350" s="3">
        <f t="shared" si="54"/>
        <v>1.6714505542124947</v>
      </c>
      <c r="L350" s="3">
        <f t="shared" si="55"/>
        <v>1.386481129682074</v>
      </c>
      <c r="M350">
        <f t="shared" si="56"/>
        <v>-1.1809530204079641</v>
      </c>
      <c r="N350">
        <f t="shared" si="57"/>
        <v>1.0805650473204866E-3</v>
      </c>
      <c r="O350">
        <f t="shared" si="58"/>
        <v>-2699.4671688490744</v>
      </c>
      <c r="P350">
        <f t="shared" si="59"/>
        <v>-25.322960000000087</v>
      </c>
      <c r="AR350" s="1"/>
      <c r="AS350" s="1"/>
    </row>
    <row r="351" spans="1:45" x14ac:dyDescent="0.25">
      <c r="A351">
        <v>-13</v>
      </c>
      <c r="B351">
        <v>45.89</v>
      </c>
      <c r="C351">
        <v>25.001999999999999</v>
      </c>
      <c r="D351">
        <v>25.149000000000001</v>
      </c>
      <c r="E351">
        <v>25.021000000000001</v>
      </c>
      <c r="F351">
        <v>25.094999999999999</v>
      </c>
      <c r="G351">
        <v>24.744</v>
      </c>
      <c r="I351">
        <f t="shared" si="52"/>
        <v>-0.98000000000000398</v>
      </c>
      <c r="J351">
        <f t="shared" si="53"/>
        <v>0.72200000000000131</v>
      </c>
      <c r="K351" s="3">
        <f t="shared" si="54"/>
        <v>1.6617180576946593</v>
      </c>
      <c r="L351" s="3">
        <f t="shared" si="55"/>
        <v>1.3979747508409217</v>
      </c>
      <c r="M351">
        <f t="shared" si="56"/>
        <v>-1.3187996372054465</v>
      </c>
      <c r="N351">
        <f t="shared" si="57"/>
        <v>9.2370262819352117E-4</v>
      </c>
      <c r="O351">
        <f t="shared" si="58"/>
        <v>-2510.0995929492337</v>
      </c>
      <c r="P351">
        <f t="shared" si="59"/>
        <v>-24.501960000000054</v>
      </c>
      <c r="AR351" s="1"/>
      <c r="AS351" s="1"/>
    </row>
    <row r="352" spans="1:45" x14ac:dyDescent="0.25">
      <c r="A352">
        <v>-12</v>
      </c>
      <c r="B352">
        <v>44.91</v>
      </c>
      <c r="C352">
        <v>25.724</v>
      </c>
      <c r="D352">
        <v>25.902000000000001</v>
      </c>
      <c r="E352">
        <v>25.75</v>
      </c>
      <c r="F352">
        <v>25.815999999999999</v>
      </c>
      <c r="G352">
        <v>25.428999999999998</v>
      </c>
      <c r="I352">
        <f t="shared" si="52"/>
        <v>-0.88999999999999346</v>
      </c>
      <c r="J352">
        <f t="shared" si="53"/>
        <v>0.70599999999999952</v>
      </c>
      <c r="K352" s="3">
        <f t="shared" si="54"/>
        <v>1.6523430550627147</v>
      </c>
      <c r="L352" s="3">
        <f t="shared" si="55"/>
        <v>1.4103385009107303</v>
      </c>
      <c r="M352">
        <f t="shared" si="56"/>
        <v>-1.3526560951301612</v>
      </c>
      <c r="N352">
        <f t="shared" si="57"/>
        <v>7.7896288752232377E-4</v>
      </c>
      <c r="O352">
        <f t="shared" si="58"/>
        <v>-2319.9673568989101</v>
      </c>
      <c r="P352">
        <f t="shared" si="59"/>
        <v>-22.89435999999986</v>
      </c>
      <c r="AR352" s="1"/>
      <c r="AS352" s="1"/>
    </row>
    <row r="353" spans="1:45" x14ac:dyDescent="0.25">
      <c r="A353">
        <v>-11</v>
      </c>
      <c r="B353">
        <v>44.02</v>
      </c>
      <c r="C353">
        <v>26.43</v>
      </c>
      <c r="D353">
        <v>26.61</v>
      </c>
      <c r="E353">
        <v>26.417999999999999</v>
      </c>
      <c r="F353">
        <v>26.521999999999998</v>
      </c>
      <c r="G353">
        <v>26.170999999999999</v>
      </c>
      <c r="I353">
        <f t="shared" si="52"/>
        <v>-0.82000000000000028</v>
      </c>
      <c r="J353">
        <f t="shared" si="53"/>
        <v>0.70599999999999952</v>
      </c>
      <c r="K353" s="3">
        <f t="shared" si="54"/>
        <v>1.6436500382173291</v>
      </c>
      <c r="L353" s="3">
        <f t="shared" si="55"/>
        <v>1.4220971631317103</v>
      </c>
      <c r="M353">
        <f t="shared" si="56"/>
        <v>-1.4019420665690425</v>
      </c>
      <c r="N353">
        <f t="shared" si="57"/>
        <v>6.463900062588366E-4</v>
      </c>
      <c r="O353">
        <f t="shared" si="58"/>
        <v>-2129.1283811126973</v>
      </c>
      <c r="P353">
        <f t="shared" si="59"/>
        <v>-21.672599999999953</v>
      </c>
      <c r="AR353" s="1"/>
      <c r="AS353" s="1"/>
    </row>
    <row r="354" spans="1:45" x14ac:dyDescent="0.25">
      <c r="A354">
        <v>-10</v>
      </c>
      <c r="B354">
        <v>43.2</v>
      </c>
      <c r="C354">
        <v>27.135999999999999</v>
      </c>
      <c r="D354">
        <v>27.35</v>
      </c>
      <c r="E354">
        <v>27.103000000000002</v>
      </c>
      <c r="F354">
        <v>27.247</v>
      </c>
      <c r="G354">
        <v>26.846</v>
      </c>
      <c r="I354">
        <f t="shared" si="52"/>
        <v>-0.75</v>
      </c>
      <c r="J354">
        <f t="shared" si="53"/>
        <v>0.5779999999999994</v>
      </c>
      <c r="K354" s="3">
        <f t="shared" si="54"/>
        <v>1.6354837468149122</v>
      </c>
      <c r="L354" s="3">
        <f t="shared" si="55"/>
        <v>1.4335458305766198</v>
      </c>
      <c r="M354">
        <f t="shared" si="56"/>
        <v>-1.2034340247522652</v>
      </c>
      <c r="N354">
        <f t="shared" si="57"/>
        <v>5.2602445377087812E-4</v>
      </c>
      <c r="O354">
        <f t="shared" si="58"/>
        <v>-1937.6408013522187</v>
      </c>
      <c r="P354">
        <f t="shared" si="59"/>
        <v>-20.352000000000054</v>
      </c>
      <c r="AR354" s="1"/>
      <c r="AS354" s="1"/>
    </row>
    <row r="355" spans="1:45" x14ac:dyDescent="0.25">
      <c r="A355">
        <v>-9</v>
      </c>
      <c r="B355">
        <v>42.45</v>
      </c>
      <c r="C355">
        <v>27.713999999999999</v>
      </c>
      <c r="D355">
        <v>27.9</v>
      </c>
      <c r="E355">
        <v>27.693999999999999</v>
      </c>
      <c r="F355">
        <v>27.867000000000001</v>
      </c>
      <c r="G355">
        <v>27.393999999999998</v>
      </c>
      <c r="I355">
        <f t="shared" si="52"/>
        <v>-0.66000000000000369</v>
      </c>
      <c r="J355">
        <f t="shared" si="53"/>
        <v>0.69200000000000017</v>
      </c>
      <c r="K355" s="3">
        <f t="shared" si="54"/>
        <v>1.6278776945799716</v>
      </c>
      <c r="L355" s="3">
        <f t="shared" si="55"/>
        <v>1.4426992126301903</v>
      </c>
      <c r="M355">
        <f t="shared" si="56"/>
        <v>-1.5738958157652465</v>
      </c>
      <c r="N355">
        <f t="shared" si="57"/>
        <v>4.1790297539188315E-4</v>
      </c>
      <c r="O355">
        <f t="shared" si="58"/>
        <v>-1745.5629510120971</v>
      </c>
      <c r="P355">
        <f t="shared" si="59"/>
        <v>-18.291240000000144</v>
      </c>
      <c r="AR355" s="1"/>
      <c r="AS355" s="1"/>
    </row>
    <row r="356" spans="1:45" x14ac:dyDescent="0.25">
      <c r="A356">
        <v>-8</v>
      </c>
      <c r="B356">
        <v>41.79</v>
      </c>
      <c r="C356">
        <v>28.405999999999999</v>
      </c>
      <c r="D356">
        <v>28.638000000000002</v>
      </c>
      <c r="E356">
        <v>28.350999999999999</v>
      </c>
      <c r="F356">
        <v>28.562000000000001</v>
      </c>
      <c r="G356">
        <v>28.071999999999999</v>
      </c>
      <c r="I356">
        <f t="shared" si="52"/>
        <v>-0.58999999999999631</v>
      </c>
      <c r="J356">
        <f t="shared" si="53"/>
        <v>0.64900000000000091</v>
      </c>
      <c r="K356" s="3">
        <f t="shared" si="54"/>
        <v>1.6210723711436259</v>
      </c>
      <c r="L356" s="3">
        <f t="shared" si="55"/>
        <v>1.4534100827115839</v>
      </c>
      <c r="M356">
        <f t="shared" si="56"/>
        <v>-1.5887531386118519</v>
      </c>
      <c r="N356">
        <f t="shared" si="57"/>
        <v>3.2205858111094833E-4</v>
      </c>
      <c r="O356">
        <f t="shared" si="58"/>
        <v>-1552.9533433456475</v>
      </c>
      <c r="P356">
        <f t="shared" si="59"/>
        <v>-16.759539999999792</v>
      </c>
      <c r="AR356" s="1"/>
      <c r="AS356" s="1"/>
    </row>
    <row r="357" spans="1:45" x14ac:dyDescent="0.25">
      <c r="A357">
        <v>-7</v>
      </c>
      <c r="B357">
        <v>41.2</v>
      </c>
      <c r="C357">
        <v>29.055</v>
      </c>
      <c r="D357">
        <v>29.318000000000001</v>
      </c>
      <c r="E357">
        <v>28.995999999999999</v>
      </c>
      <c r="F357">
        <v>29.222000000000001</v>
      </c>
      <c r="G357">
        <v>28.681999999999999</v>
      </c>
      <c r="I357">
        <f t="shared" si="52"/>
        <v>-0.51000000000000512</v>
      </c>
      <c r="J357">
        <f t="shared" si="53"/>
        <v>0.62199999999999989</v>
      </c>
      <c r="K357" s="3">
        <f t="shared" si="54"/>
        <v>1.6148972160331345</v>
      </c>
      <c r="L357" s="3">
        <f t="shared" si="55"/>
        <v>1.4632208797747921</v>
      </c>
      <c r="M357">
        <f t="shared" si="56"/>
        <v>-1.7005402353992907</v>
      </c>
      <c r="N357">
        <f t="shared" si="57"/>
        <v>2.3852053540666208E-4</v>
      </c>
      <c r="O357">
        <f t="shared" si="58"/>
        <v>-1359.8706536357192</v>
      </c>
      <c r="P357">
        <f t="shared" si="59"/>
        <v>-14.818050000000202</v>
      </c>
      <c r="AR357" s="1"/>
      <c r="AS357" s="1"/>
    </row>
    <row r="358" spans="1:45" x14ac:dyDescent="0.25">
      <c r="A358">
        <v>-6</v>
      </c>
      <c r="B358">
        <v>40.69</v>
      </c>
      <c r="C358">
        <v>29.677</v>
      </c>
      <c r="D358">
        <v>29.972999999999999</v>
      </c>
      <c r="E358">
        <v>29.61</v>
      </c>
      <c r="F358">
        <v>29.888999999999999</v>
      </c>
      <c r="G358">
        <v>29.236999999999998</v>
      </c>
      <c r="I358">
        <f t="shared" si="52"/>
        <v>-0.42999999999999972</v>
      </c>
      <c r="J358">
        <f t="shared" si="53"/>
        <v>0.67500000000000071</v>
      </c>
      <c r="K358" s="3">
        <f t="shared" si="54"/>
        <v>1.6094876898532853</v>
      </c>
      <c r="L358" s="3">
        <f t="shared" si="55"/>
        <v>1.4724199966980716</v>
      </c>
      <c r="M358">
        <f t="shared" si="56"/>
        <v>-2.1169240747536819</v>
      </c>
      <c r="N358">
        <f t="shared" si="57"/>
        <v>1.6731434822818211E-4</v>
      </c>
      <c r="O358">
        <f t="shared" si="58"/>
        <v>-1166.3737013161137</v>
      </c>
      <c r="P358">
        <f t="shared" si="59"/>
        <v>-12.761109999999988</v>
      </c>
      <c r="AR358" s="1"/>
      <c r="AS358" s="1"/>
    </row>
    <row r="359" spans="1:45" x14ac:dyDescent="0.25">
      <c r="A359">
        <v>-5</v>
      </c>
      <c r="B359">
        <v>40.26</v>
      </c>
      <c r="C359">
        <v>30.352</v>
      </c>
      <c r="D359">
        <v>30.677</v>
      </c>
      <c r="E359">
        <v>30.268000000000001</v>
      </c>
      <c r="F359">
        <v>30.58</v>
      </c>
      <c r="G359">
        <v>29.884</v>
      </c>
      <c r="I359">
        <f t="shared" si="52"/>
        <v>-0.35999999999999943</v>
      </c>
      <c r="J359">
        <f t="shared" si="53"/>
        <v>0.71999999999999886</v>
      </c>
      <c r="K359" s="3">
        <f t="shared" si="54"/>
        <v>1.6048737705526357</v>
      </c>
      <c r="L359" s="3">
        <f t="shared" si="55"/>
        <v>1.4821873135445873</v>
      </c>
      <c r="M359">
        <f t="shared" si="56"/>
        <v>-2.6101567041697038</v>
      </c>
      <c r="N359">
        <f t="shared" si="57"/>
        <v>1.0846176712639259E-4</v>
      </c>
      <c r="O359">
        <f t="shared" si="58"/>
        <v>-972.52143204904144</v>
      </c>
      <c r="P359">
        <f t="shared" si="59"/>
        <v>-10.926719999999937</v>
      </c>
      <c r="AR359" s="1"/>
      <c r="AS359" s="1"/>
    </row>
    <row r="360" spans="1:45" x14ac:dyDescent="0.25">
      <c r="A360">
        <v>-4</v>
      </c>
      <c r="B360">
        <v>39.9</v>
      </c>
      <c r="C360">
        <v>31.071999999999999</v>
      </c>
      <c r="D360">
        <v>31.445</v>
      </c>
      <c r="E360">
        <v>31.02</v>
      </c>
      <c r="F360">
        <v>31.327000000000002</v>
      </c>
      <c r="G360">
        <v>30.495000000000001</v>
      </c>
      <c r="I360">
        <f t="shared" si="52"/>
        <v>-0.26999999999999602</v>
      </c>
      <c r="J360">
        <f t="shared" si="53"/>
        <v>0.78300000000000125</v>
      </c>
      <c r="K360" s="3">
        <f t="shared" si="54"/>
        <v>1.6009728956867482</v>
      </c>
      <c r="L360" s="3">
        <f t="shared" si="55"/>
        <v>1.4923692082279107</v>
      </c>
      <c r="M360">
        <f t="shared" si="56"/>
        <v>-3.6653267754311685</v>
      </c>
      <c r="N360">
        <f t="shared" si="57"/>
        <v>6.1980770537687353E-5</v>
      </c>
      <c r="O360">
        <f t="shared" si="58"/>
        <v>-778.37289976407772</v>
      </c>
      <c r="P360">
        <f t="shared" si="59"/>
        <v>-8.3894399999998672</v>
      </c>
      <c r="AR360" s="1"/>
      <c r="AS360" s="1"/>
    </row>
    <row r="361" spans="1:45" x14ac:dyDescent="0.25">
      <c r="A361">
        <v>-3</v>
      </c>
      <c r="B361">
        <v>39.630000000000003</v>
      </c>
      <c r="C361">
        <v>31.855</v>
      </c>
      <c r="D361">
        <v>32.247999999999998</v>
      </c>
      <c r="E361">
        <v>31.818999999999999</v>
      </c>
      <c r="F361">
        <v>32.145000000000003</v>
      </c>
      <c r="G361">
        <v>31.207000000000001</v>
      </c>
      <c r="I361">
        <f t="shared" si="52"/>
        <v>-0.20000000000000284</v>
      </c>
      <c r="J361">
        <f t="shared" si="53"/>
        <v>0.90900000000000247</v>
      </c>
      <c r="K361">
        <f t="shared" si="54"/>
        <v>1.5980240723341896</v>
      </c>
      <c r="L361">
        <f t="shared" si="55"/>
        <v>1.5031776094180602</v>
      </c>
      <c r="M361">
        <f t="shared" si="56"/>
        <v>-5.5610677634421748</v>
      </c>
      <c r="N361">
        <f t="shared" si="57"/>
        <v>2.7885562222642453E-5</v>
      </c>
      <c r="O361">
        <f t="shared" si="58"/>
        <v>-583.98724866409748</v>
      </c>
      <c r="P361">
        <f t="shared" si="59"/>
        <v>-6.371000000000155</v>
      </c>
      <c r="AR361" s="1"/>
      <c r="AS361" s="1"/>
    </row>
    <row r="362" spans="1:45" x14ac:dyDescent="0.25">
      <c r="A362">
        <v>-2</v>
      </c>
      <c r="B362">
        <v>39.43</v>
      </c>
      <c r="C362">
        <v>32.764000000000003</v>
      </c>
      <c r="D362">
        <v>33.192</v>
      </c>
      <c r="E362">
        <v>32.774000000000001</v>
      </c>
      <c r="F362">
        <v>33.095999999999997</v>
      </c>
      <c r="G362">
        <v>31.995000000000001</v>
      </c>
      <c r="I362">
        <f t="shared" si="52"/>
        <v>-0.11999999999999744</v>
      </c>
      <c r="J362">
        <f t="shared" si="53"/>
        <v>1.0399999999999991</v>
      </c>
      <c r="K362">
        <f t="shared" si="54"/>
        <v>1.5958267770732231</v>
      </c>
      <c r="L362">
        <f t="shared" si="55"/>
        <v>1.5153969172605857</v>
      </c>
      <c r="M362">
        <f t="shared" si="56"/>
        <v>-10.252198273846057</v>
      </c>
      <c r="N362">
        <f t="shared" si="57"/>
        <v>6.1865668614134005E-6</v>
      </c>
      <c r="O362">
        <f t="shared" si="58"/>
        <v>-389.42369520367811</v>
      </c>
      <c r="P362">
        <f t="shared" si="59"/>
        <v>-3.9316799999999184</v>
      </c>
      <c r="AR362" s="1"/>
      <c r="AS362" s="1"/>
    </row>
    <row r="363" spans="1:45" x14ac:dyDescent="0.25">
      <c r="A363">
        <v>-1</v>
      </c>
      <c r="B363">
        <v>39.31</v>
      </c>
      <c r="C363">
        <v>33.804000000000002</v>
      </c>
      <c r="D363">
        <v>34.207000000000001</v>
      </c>
      <c r="E363">
        <v>33.868000000000002</v>
      </c>
      <c r="F363">
        <v>34.198999999999998</v>
      </c>
      <c r="G363">
        <v>32.939</v>
      </c>
      <c r="I363">
        <f t="shared" si="52"/>
        <v>-3.9999999999999147E-2</v>
      </c>
      <c r="J363">
        <f t="shared" si="53"/>
        <v>1.1749999999999972</v>
      </c>
      <c r="K363">
        <f t="shared" si="54"/>
        <v>1.5945030438200891</v>
      </c>
      <c r="L363">
        <f t="shared" si="55"/>
        <v>1.5289680930333982</v>
      </c>
      <c r="M363">
        <f t="shared" si="56"/>
        <v>-33.56224465275848</v>
      </c>
      <c r="N363">
        <f t="shared" si="57"/>
        <v>-3.1095731926375054E-6</v>
      </c>
      <c r="O363">
        <f t="shared" si="58"/>
        <v>-194.74151004546428</v>
      </c>
      <c r="P363">
        <f t="shared" si="59"/>
        <v>-1.3521600000000329</v>
      </c>
      <c r="AR363" s="1"/>
      <c r="AS363" s="1"/>
    </row>
    <row r="364" spans="1:45" x14ac:dyDescent="0.25">
      <c r="A364">
        <v>0</v>
      </c>
      <c r="B364">
        <v>39.270000000000003</v>
      </c>
      <c r="C364">
        <v>34.978999999999999</v>
      </c>
      <c r="D364">
        <v>35.360999999999997</v>
      </c>
      <c r="E364">
        <v>35.137999999999998</v>
      </c>
      <c r="F364">
        <v>35.439</v>
      </c>
      <c r="G364">
        <v>33.978999999999999</v>
      </c>
      <c r="I364">
        <f t="shared" si="52"/>
        <v>3.9999999999999147E-2</v>
      </c>
      <c r="J364">
        <f t="shared" si="53"/>
        <v>1.3669999999999973</v>
      </c>
      <c r="K364">
        <f t="shared" si="54"/>
        <v>1.5940609012704183</v>
      </c>
      <c r="L364">
        <f t="shared" si="55"/>
        <v>1.5438073894568436</v>
      </c>
      <c r="M364">
        <f t="shared" si="56"/>
        <v>37.655803103741938</v>
      </c>
      <c r="N364">
        <f t="shared" si="57"/>
        <v>0</v>
      </c>
      <c r="O364">
        <f t="shared" si="58"/>
        <v>0</v>
      </c>
      <c r="P364">
        <f t="shared" si="59"/>
        <v>1.3991600000000339</v>
      </c>
      <c r="AR364" s="1"/>
      <c r="AS364" s="1"/>
    </row>
    <row r="365" spans="1:45" x14ac:dyDescent="0.25">
      <c r="A365">
        <v>1</v>
      </c>
      <c r="B365">
        <v>39.31</v>
      </c>
      <c r="C365">
        <v>36.345999999999997</v>
      </c>
      <c r="D365">
        <v>36.692999999999998</v>
      </c>
      <c r="E365">
        <v>36.643999999999998</v>
      </c>
      <c r="F365">
        <v>36.856000000000002</v>
      </c>
      <c r="G365">
        <v>35.19</v>
      </c>
      <c r="I365">
        <f t="shared" si="52"/>
        <v>0.11999999999999744</v>
      </c>
      <c r="J365">
        <f t="shared" si="53"/>
        <v>1.6200000000000045</v>
      </c>
      <c r="K365">
        <f t="shared" si="54"/>
        <v>1.5945030438200891</v>
      </c>
      <c r="L365">
        <f t="shared" si="55"/>
        <v>1.5604566222510332</v>
      </c>
      <c r="M365">
        <f t="shared" si="56"/>
        <v>14.306674781947315</v>
      </c>
      <c r="N365">
        <f t="shared" si="57"/>
        <v>1.5514359038088066E-5</v>
      </c>
      <c r="O365">
        <f t="shared" si="58"/>
        <v>194.74151004546428</v>
      </c>
      <c r="P365">
        <f t="shared" si="59"/>
        <v>4.3615199999999081</v>
      </c>
      <c r="AR365" s="1"/>
      <c r="AS365" s="1"/>
    </row>
    <row r="366" spans="1:45" x14ac:dyDescent="0.25">
      <c r="A366">
        <v>2</v>
      </c>
      <c r="B366">
        <v>39.43</v>
      </c>
      <c r="C366">
        <v>37.966000000000001</v>
      </c>
      <c r="D366">
        <v>38.274000000000001</v>
      </c>
      <c r="E366">
        <v>38.408999999999999</v>
      </c>
      <c r="F366">
        <v>38.512</v>
      </c>
      <c r="G366">
        <v>36.670999999999999</v>
      </c>
      <c r="I366">
        <f t="shared" si="52"/>
        <v>0.20000000000000284</v>
      </c>
      <c r="J366">
        <f t="shared" si="53"/>
        <v>1.7819999999999965</v>
      </c>
      <c r="K366">
        <f t="shared" si="54"/>
        <v>1.5958267770732231</v>
      </c>
      <c r="L366">
        <f t="shared" si="55"/>
        <v>1.5793948434016698</v>
      </c>
      <c r="M366">
        <f t="shared" si="56"/>
        <v>9.0658902789572853</v>
      </c>
      <c r="N366">
        <f t="shared" si="57"/>
        <v>4.342879141329577E-5</v>
      </c>
      <c r="O366">
        <f t="shared" si="58"/>
        <v>389.42369520367811</v>
      </c>
      <c r="P366">
        <f t="shared" si="59"/>
        <v>7.5932000000001842</v>
      </c>
      <c r="AR366" s="1"/>
      <c r="AS366" s="1"/>
    </row>
    <row r="367" spans="1:45" x14ac:dyDescent="0.25">
      <c r="A367">
        <v>3</v>
      </c>
      <c r="B367">
        <v>39.630000000000003</v>
      </c>
      <c r="C367">
        <v>39.747999999999998</v>
      </c>
      <c r="D367">
        <v>39.954999999999998</v>
      </c>
      <c r="E367">
        <v>40.383000000000003</v>
      </c>
      <c r="F367">
        <v>40.36</v>
      </c>
      <c r="G367">
        <v>38.292999999999999</v>
      </c>
      <c r="I367">
        <f t="shared" si="52"/>
        <v>0.26999999999999602</v>
      </c>
      <c r="J367">
        <f t="shared" si="53"/>
        <v>1.9500000000000028</v>
      </c>
      <c r="K367">
        <f t="shared" si="54"/>
        <v>1.5980240723341896</v>
      </c>
      <c r="L367">
        <f t="shared" si="55"/>
        <v>1.5993152811480655</v>
      </c>
      <c r="M367">
        <f t="shared" si="56"/>
        <v>7.0536418658538231</v>
      </c>
      <c r="N367">
        <f t="shared" si="57"/>
        <v>8.3734800904415265E-5</v>
      </c>
      <c r="O367">
        <f t="shared" si="58"/>
        <v>583.98724866409748</v>
      </c>
      <c r="P367">
        <f t="shared" si="59"/>
        <v>10.731959999999829</v>
      </c>
      <c r="AR367" s="1"/>
      <c r="AS367" s="1"/>
    </row>
    <row r="368" spans="1:45" x14ac:dyDescent="0.25">
      <c r="A368">
        <v>4</v>
      </c>
      <c r="B368">
        <v>39.9</v>
      </c>
      <c r="C368">
        <v>41.698</v>
      </c>
      <c r="D368">
        <v>41.808999999999997</v>
      </c>
      <c r="E368">
        <v>42.578000000000003</v>
      </c>
      <c r="F368">
        <v>42.335999999999999</v>
      </c>
      <c r="G368">
        <v>40.067</v>
      </c>
      <c r="I368">
        <f t="shared" si="52"/>
        <v>0.35999999999999943</v>
      </c>
      <c r="J368">
        <f t="shared" si="53"/>
        <v>2.1430000000000007</v>
      </c>
      <c r="K368">
        <f t="shared" si="54"/>
        <v>1.6009728956867482</v>
      </c>
      <c r="L368">
        <f t="shared" si="55"/>
        <v>1.6201152250026798</v>
      </c>
      <c r="M368">
        <f t="shared" si="56"/>
        <v>5.5795757262602992</v>
      </c>
      <c r="N368">
        <f t="shared" si="57"/>
        <v>1.3642011013189286E-4</v>
      </c>
      <c r="O368">
        <f t="shared" si="58"/>
        <v>778.37289976407772</v>
      </c>
      <c r="P368">
        <f t="shared" si="59"/>
        <v>15.011279999999912</v>
      </c>
      <c r="AR368" s="1"/>
      <c r="AS368" s="1"/>
    </row>
    <row r="369" spans="1:45" x14ac:dyDescent="0.25">
      <c r="A369">
        <v>5</v>
      </c>
      <c r="B369">
        <v>40.26</v>
      </c>
      <c r="C369">
        <v>43.841000000000001</v>
      </c>
      <c r="D369">
        <v>43.85</v>
      </c>
      <c r="E369">
        <v>44.97</v>
      </c>
      <c r="F369">
        <v>44.487000000000002</v>
      </c>
      <c r="G369">
        <v>42.058</v>
      </c>
      <c r="I369">
        <f t="shared" si="52"/>
        <v>0.42999999999999972</v>
      </c>
      <c r="J369">
        <f t="shared" si="53"/>
        <v>2.240000000000002</v>
      </c>
      <c r="K369">
        <f t="shared" si="54"/>
        <v>1.6048737705526357</v>
      </c>
      <c r="L369">
        <f t="shared" si="55"/>
        <v>1.6418804517155647</v>
      </c>
      <c r="M369">
        <f t="shared" si="56"/>
        <v>4.6904685540824609</v>
      </c>
      <c r="N369">
        <f t="shared" si="57"/>
        <v>2.0146866427198432E-4</v>
      </c>
      <c r="O369">
        <f t="shared" si="58"/>
        <v>972.52143204904144</v>
      </c>
      <c r="P369">
        <f t="shared" si="59"/>
        <v>18.851629999999982</v>
      </c>
      <c r="AR369" s="1"/>
      <c r="AS369" s="1"/>
    </row>
    <row r="370" spans="1:45" x14ac:dyDescent="0.25">
      <c r="A370">
        <v>6</v>
      </c>
      <c r="B370">
        <v>40.69</v>
      </c>
      <c r="C370">
        <v>46.081000000000003</v>
      </c>
      <c r="D370">
        <v>45.948</v>
      </c>
      <c r="E370">
        <v>47.460999999999999</v>
      </c>
      <c r="F370">
        <v>46.74</v>
      </c>
      <c r="G370">
        <v>44.173999999999999</v>
      </c>
      <c r="I370">
        <f t="shared" si="52"/>
        <v>0.51000000000000512</v>
      </c>
      <c r="J370">
        <f t="shared" si="53"/>
        <v>2.2999999999999972</v>
      </c>
      <c r="K370">
        <f t="shared" si="54"/>
        <v>1.6094876898532853</v>
      </c>
      <c r="L370">
        <f t="shared" si="55"/>
        <v>1.6635218951063357</v>
      </c>
      <c r="M370">
        <f t="shared" si="56"/>
        <v>3.9103139275727301</v>
      </c>
      <c r="N370">
        <f t="shared" si="57"/>
        <v>2.788606359294929E-4</v>
      </c>
      <c r="O370">
        <f t="shared" si="58"/>
        <v>1166.3737013161137</v>
      </c>
      <c r="P370">
        <f t="shared" si="59"/>
        <v>23.50131000000032</v>
      </c>
      <c r="AR370" s="1"/>
      <c r="AS370" s="1"/>
    </row>
    <row r="371" spans="1:45" x14ac:dyDescent="0.25">
      <c r="A371">
        <v>7</v>
      </c>
      <c r="B371">
        <v>41.2</v>
      </c>
      <c r="C371">
        <v>48.381</v>
      </c>
      <c r="D371">
        <v>48.115000000000002</v>
      </c>
      <c r="E371">
        <v>50.023000000000003</v>
      </c>
      <c r="F371">
        <v>49.033000000000001</v>
      </c>
      <c r="G371">
        <v>46.353000000000002</v>
      </c>
      <c r="I371">
        <f t="shared" si="52"/>
        <v>0.58999999999999631</v>
      </c>
      <c r="J371">
        <f t="shared" si="53"/>
        <v>2.3659999999999997</v>
      </c>
      <c r="K371">
        <f t="shared" si="54"/>
        <v>1.6148972160331345</v>
      </c>
      <c r="L371">
        <f t="shared" si="55"/>
        <v>1.6846748406689696</v>
      </c>
      <c r="M371">
        <f t="shared" si="56"/>
        <v>3.3578966368011551</v>
      </c>
      <c r="N371">
        <f t="shared" si="57"/>
        <v>3.6857243116767893E-4</v>
      </c>
      <c r="O371">
        <f t="shared" si="58"/>
        <v>1359.8706536357192</v>
      </c>
      <c r="P371">
        <f t="shared" si="59"/>
        <v>28.544789999999644</v>
      </c>
      <c r="AR371" s="1"/>
      <c r="AS371" s="1"/>
    </row>
    <row r="372" spans="1:45" x14ac:dyDescent="0.25">
      <c r="A372">
        <v>8</v>
      </c>
      <c r="B372">
        <v>41.79</v>
      </c>
      <c r="C372">
        <v>50.747</v>
      </c>
      <c r="D372">
        <v>50.338999999999999</v>
      </c>
      <c r="E372">
        <v>52.631</v>
      </c>
      <c r="F372">
        <v>51.390999999999998</v>
      </c>
      <c r="G372">
        <v>48.627000000000002</v>
      </c>
      <c r="I372">
        <f t="shared" si="52"/>
        <v>0.66000000000000369</v>
      </c>
      <c r="J372">
        <f t="shared" si="53"/>
        <v>2.3320000000000007</v>
      </c>
      <c r="K372">
        <f t="shared" si="54"/>
        <v>1.6210723711436259</v>
      </c>
      <c r="L372">
        <f t="shared" si="55"/>
        <v>1.705410373246214</v>
      </c>
      <c r="M372">
        <f t="shared" si="56"/>
        <v>2.8672199295347118</v>
      </c>
      <c r="N372">
        <f t="shared" si="57"/>
        <v>4.705766966936585E-4</v>
      </c>
      <c r="O372">
        <f t="shared" si="58"/>
        <v>1552.9533433456475</v>
      </c>
      <c r="P372">
        <f t="shared" si="59"/>
        <v>33.493020000000264</v>
      </c>
      <c r="AR372" s="1"/>
      <c r="AS372" s="1"/>
    </row>
    <row r="373" spans="1:45" x14ac:dyDescent="0.25">
      <c r="A373">
        <v>9</v>
      </c>
      <c r="B373">
        <v>42.45</v>
      </c>
      <c r="C373">
        <v>53.079000000000001</v>
      </c>
      <c r="D373">
        <v>52.542000000000002</v>
      </c>
      <c r="E373">
        <v>55.167999999999999</v>
      </c>
      <c r="F373">
        <v>53.723999999999997</v>
      </c>
      <c r="G373">
        <v>50.883000000000003</v>
      </c>
      <c r="I373">
        <f t="shared" si="52"/>
        <v>0.75</v>
      </c>
      <c r="J373">
        <f t="shared" si="53"/>
        <v>2.277000000000001</v>
      </c>
      <c r="K373">
        <f t="shared" si="54"/>
        <v>1.6278776945799716</v>
      </c>
      <c r="L373">
        <f t="shared" si="55"/>
        <v>1.7249227322298339</v>
      </c>
      <c r="M373">
        <f t="shared" si="56"/>
        <v>2.3983490860420038</v>
      </c>
      <c r="N373">
        <f t="shared" si="57"/>
        <v>5.8484232819710157E-4</v>
      </c>
      <c r="O373">
        <f t="shared" si="58"/>
        <v>1745.5629510120971</v>
      </c>
      <c r="P373">
        <f t="shared" si="59"/>
        <v>39.809250000000105</v>
      </c>
      <c r="AR373" s="1"/>
      <c r="AS373" s="1"/>
    </row>
    <row r="374" spans="1:45" x14ac:dyDescent="0.25">
      <c r="A374">
        <v>10</v>
      </c>
      <c r="B374">
        <v>43.2</v>
      </c>
      <c r="C374">
        <v>55.356000000000002</v>
      </c>
      <c r="D374">
        <v>54.679000000000002</v>
      </c>
      <c r="E374">
        <v>57.631999999999998</v>
      </c>
      <c r="F374">
        <v>56.01</v>
      </c>
      <c r="G374">
        <v>53.101999999999997</v>
      </c>
      <c r="I374">
        <f t="shared" si="52"/>
        <v>0.82000000000000028</v>
      </c>
      <c r="J374">
        <f t="shared" si="53"/>
        <v>2.1689999999999969</v>
      </c>
      <c r="K374">
        <f t="shared" si="54"/>
        <v>1.6354837468149122</v>
      </c>
      <c r="L374">
        <f t="shared" si="55"/>
        <v>1.7431647006558915</v>
      </c>
      <c r="M374">
        <f t="shared" si="56"/>
        <v>2.0440033134072664</v>
      </c>
      <c r="N374">
        <f t="shared" si="57"/>
        <v>7.1133447983976709E-4</v>
      </c>
      <c r="O374">
        <f t="shared" si="58"/>
        <v>1937.6408013522187</v>
      </c>
      <c r="P374">
        <f t="shared" si="59"/>
        <v>45.391919999999899</v>
      </c>
      <c r="AR374" s="1"/>
      <c r="AS374" s="1"/>
    </row>
    <row r="375" spans="1:45" x14ac:dyDescent="0.25">
      <c r="A375">
        <v>11</v>
      </c>
      <c r="B375">
        <v>44.02</v>
      </c>
      <c r="C375">
        <v>57.524999999999999</v>
      </c>
      <c r="D375">
        <v>56.731999999999999</v>
      </c>
      <c r="E375">
        <v>59.930999999999997</v>
      </c>
      <c r="F375">
        <v>58.204000000000001</v>
      </c>
      <c r="G375">
        <v>55.231000000000002</v>
      </c>
      <c r="I375">
        <f t="shared" si="52"/>
        <v>0.88999999999999346</v>
      </c>
      <c r="J375">
        <f t="shared" si="53"/>
        <v>2.0080000000000027</v>
      </c>
      <c r="K375">
        <f t="shared" si="54"/>
        <v>1.6436500382173291</v>
      </c>
      <c r="L375">
        <f t="shared" si="55"/>
        <v>1.759856627340681</v>
      </c>
      <c r="M375">
        <f t="shared" si="56"/>
        <v>1.714150690189129</v>
      </c>
      <c r="N375">
        <f t="shared" si="57"/>
        <v>8.5001457489306096E-4</v>
      </c>
      <c r="O375">
        <f t="shared" si="58"/>
        <v>2129.1283811126973</v>
      </c>
      <c r="P375">
        <f t="shared" si="59"/>
        <v>51.197249999999684</v>
      </c>
      <c r="AR375" s="1"/>
      <c r="AS375" s="1"/>
    </row>
    <row r="376" spans="1:45" x14ac:dyDescent="0.25">
      <c r="A376">
        <v>12</v>
      </c>
      <c r="B376">
        <v>44.91</v>
      </c>
      <c r="C376">
        <v>59.533000000000001</v>
      </c>
      <c r="D376">
        <v>58.61</v>
      </c>
      <c r="E376">
        <v>62.057000000000002</v>
      </c>
      <c r="F376">
        <v>60.25</v>
      </c>
      <c r="G376">
        <v>57.213999999999999</v>
      </c>
      <c r="I376">
        <f t="shared" si="52"/>
        <v>0.98000000000000398</v>
      </c>
      <c r="J376">
        <f t="shared" si="53"/>
        <v>1.7999999999999972</v>
      </c>
      <c r="K376">
        <f t="shared" si="54"/>
        <v>1.6523430550627147</v>
      </c>
      <c r="L376">
        <f t="shared" si="55"/>
        <v>1.7747577681660245</v>
      </c>
      <c r="M376">
        <f t="shared" si="56"/>
        <v>1.3798865268857003</v>
      </c>
      <c r="N376">
        <f t="shared" si="57"/>
        <v>1.0008403175204383E-3</v>
      </c>
      <c r="O376">
        <f t="shared" si="58"/>
        <v>2319.9673568989101</v>
      </c>
      <c r="P376">
        <f t="shared" si="59"/>
        <v>58.342340000000128</v>
      </c>
      <c r="AR376" s="1"/>
      <c r="AS376" s="1"/>
    </row>
    <row r="377" spans="1:45" x14ac:dyDescent="0.25">
      <c r="A377">
        <v>13</v>
      </c>
      <c r="B377">
        <v>45.89</v>
      </c>
      <c r="C377">
        <v>61.332999999999998</v>
      </c>
      <c r="D377">
        <v>60.323</v>
      </c>
      <c r="E377">
        <v>63.905999999999999</v>
      </c>
      <c r="F377">
        <v>62.091999999999999</v>
      </c>
      <c r="G377">
        <v>59.011000000000003</v>
      </c>
      <c r="I377">
        <f t="shared" si="52"/>
        <v>1.0399999999999991</v>
      </c>
      <c r="J377">
        <f t="shared" si="53"/>
        <v>1.5429999999999993</v>
      </c>
      <c r="K377">
        <f t="shared" si="54"/>
        <v>1.6617180576946593</v>
      </c>
      <c r="L377">
        <f t="shared" si="55"/>
        <v>1.7876942079873628</v>
      </c>
      <c r="M377">
        <f t="shared" si="56"/>
        <v>1.1087286052474092</v>
      </c>
      <c r="N377">
        <f t="shared" si="57"/>
        <v>1.1637657057010143E-3</v>
      </c>
      <c r="O377">
        <f t="shared" si="58"/>
        <v>2510.0995929492337</v>
      </c>
      <c r="P377">
        <f t="shared" si="59"/>
        <v>63.786320000000224</v>
      </c>
      <c r="AR377" s="1"/>
      <c r="AS377" s="1"/>
    </row>
    <row r="378" spans="1:45" x14ac:dyDescent="0.25">
      <c r="A378">
        <v>14</v>
      </c>
      <c r="B378">
        <v>46.93</v>
      </c>
      <c r="C378">
        <v>62.875999999999998</v>
      </c>
      <c r="D378">
        <v>61.789000000000001</v>
      </c>
      <c r="E378">
        <v>65.453999999999994</v>
      </c>
      <c r="F378">
        <v>63.68</v>
      </c>
      <c r="G378">
        <v>60.582000000000001</v>
      </c>
      <c r="I378">
        <f t="shared" si="52"/>
        <v>1.1300000000000026</v>
      </c>
      <c r="J378">
        <f t="shared" si="53"/>
        <v>1.2380000000000067</v>
      </c>
      <c r="K378">
        <f t="shared" si="54"/>
        <v>1.6714505542124947</v>
      </c>
      <c r="L378">
        <f t="shared" si="55"/>
        <v>1.7984849052771577</v>
      </c>
      <c r="M378">
        <f t="shared" si="56"/>
        <v>0.81949033702565155</v>
      </c>
      <c r="N378">
        <f t="shared" si="57"/>
        <v>1.3387410452905398E-3</v>
      </c>
      <c r="O378">
        <f t="shared" si="58"/>
        <v>2699.4671688490744</v>
      </c>
      <c r="P378">
        <f t="shared" si="59"/>
        <v>71.049880000000016</v>
      </c>
      <c r="AR378" s="1"/>
      <c r="AS378" s="1"/>
    </row>
    <row r="379" spans="1:45" x14ac:dyDescent="0.25">
      <c r="A379">
        <v>15</v>
      </c>
      <c r="B379">
        <v>48.06</v>
      </c>
      <c r="C379">
        <v>64.114000000000004</v>
      </c>
      <c r="D379">
        <v>62.997</v>
      </c>
      <c r="E379">
        <v>66.626999999999995</v>
      </c>
      <c r="F379">
        <v>64.966999999999999</v>
      </c>
      <c r="G379">
        <v>61.866</v>
      </c>
      <c r="I379">
        <f t="shared" si="52"/>
        <v>1.1999999999999957</v>
      </c>
      <c r="J379">
        <f t="shared" si="53"/>
        <v>0.93299999999999272</v>
      </c>
      <c r="K379">
        <f t="shared" si="54"/>
        <v>1.6817837664678814</v>
      </c>
      <c r="L379">
        <f t="shared" si="55"/>
        <v>1.8069528728708821</v>
      </c>
      <c r="M379">
        <f t="shared" si="56"/>
        <v>0.58580981198225268</v>
      </c>
      <c r="N379">
        <f t="shared" si="57"/>
        <v>1.5257129652154558E-3</v>
      </c>
      <c r="O379">
        <f t="shared" si="58"/>
        <v>2888.0123971792164</v>
      </c>
      <c r="P379">
        <f t="shared" si="59"/>
        <v>76.936799999999437</v>
      </c>
      <c r="AR379" s="1"/>
      <c r="AS379" s="1"/>
    </row>
    <row r="380" spans="1:45" x14ac:dyDescent="0.25">
      <c r="A380">
        <v>16</v>
      </c>
      <c r="B380">
        <v>49.26</v>
      </c>
      <c r="C380">
        <v>65.046999999999997</v>
      </c>
      <c r="D380">
        <v>63.92</v>
      </c>
      <c r="E380">
        <v>67.47</v>
      </c>
      <c r="F380">
        <v>65.950999999999993</v>
      </c>
      <c r="G380">
        <v>62.847000000000001</v>
      </c>
      <c r="I380">
        <f t="shared" si="52"/>
        <v>1.2700000000000031</v>
      </c>
      <c r="J380">
        <f t="shared" si="53"/>
        <v>0.60000000000000853</v>
      </c>
      <c r="K380">
        <f t="shared" si="54"/>
        <v>1.6924944075030843</v>
      </c>
      <c r="L380">
        <f t="shared" si="55"/>
        <v>1.8132272714819238</v>
      </c>
      <c r="M380">
        <f t="shared" si="56"/>
        <v>0.36071026697249892</v>
      </c>
      <c r="N380">
        <f t="shared" si="57"/>
        <v>1.7246244337953834E-3</v>
      </c>
      <c r="O380">
        <f t="shared" si="58"/>
        <v>3075.6778410931142</v>
      </c>
      <c r="P380">
        <f t="shared" si="59"/>
        <v>82.609690000000242</v>
      </c>
      <c r="AR380" s="1"/>
      <c r="AS380" s="1"/>
    </row>
    <row r="381" spans="1:45" x14ac:dyDescent="0.25">
      <c r="A381">
        <v>17</v>
      </c>
      <c r="B381">
        <v>50.53</v>
      </c>
      <c r="C381">
        <v>65.647000000000006</v>
      </c>
      <c r="D381">
        <v>64.554000000000002</v>
      </c>
      <c r="E381">
        <v>67.912999999999997</v>
      </c>
      <c r="F381">
        <v>66.631</v>
      </c>
      <c r="G381">
        <v>63.488</v>
      </c>
      <c r="I381">
        <f t="shared" si="52"/>
        <v>1.3399999999999963</v>
      </c>
      <c r="J381">
        <f t="shared" si="53"/>
        <v>0.29399999999999693</v>
      </c>
      <c r="K381">
        <f t="shared" si="54"/>
        <v>1.7035492982382305</v>
      </c>
      <c r="L381">
        <f t="shared" si="55"/>
        <v>1.8172148840703501</v>
      </c>
      <c r="M381">
        <f t="shared" si="56"/>
        <v>0.17072697033898715</v>
      </c>
      <c r="N381">
        <f t="shared" si="57"/>
        <v>1.9354147761890658E-3</v>
      </c>
      <c r="O381">
        <f t="shared" si="58"/>
        <v>3262.4063318177573</v>
      </c>
      <c r="P381">
        <f t="shared" si="59"/>
        <v>87.966980000000021</v>
      </c>
      <c r="AR381" s="1"/>
      <c r="AS381" s="1"/>
    </row>
    <row r="382" spans="1:45" x14ac:dyDescent="0.25">
      <c r="A382">
        <v>18</v>
      </c>
      <c r="B382">
        <v>51.87</v>
      </c>
      <c r="C382">
        <v>65.941000000000003</v>
      </c>
      <c r="D382">
        <v>64.915999999999997</v>
      </c>
      <c r="E382">
        <v>68.022999999999996</v>
      </c>
      <c r="F382">
        <v>66.968999999999994</v>
      </c>
      <c r="G382">
        <v>63.857999999999997</v>
      </c>
      <c r="I382">
        <f t="shared" si="52"/>
        <v>1.4200000000000017</v>
      </c>
      <c r="J382">
        <f t="shared" si="53"/>
        <v>3.0000000000001137E-3</v>
      </c>
      <c r="K382">
        <f t="shared" si="54"/>
        <v>1.7149162479935849</v>
      </c>
      <c r="L382">
        <f t="shared" si="55"/>
        <v>1.8191555289640773</v>
      </c>
      <c r="M382">
        <f t="shared" si="56"/>
        <v>1.6844638149470903E-3</v>
      </c>
      <c r="N382">
        <f t="shared" si="57"/>
        <v>2.158019692958433E-3</v>
      </c>
      <c r="O382">
        <f t="shared" si="58"/>
        <v>3448.1409860727813</v>
      </c>
      <c r="P382">
        <f t="shared" si="59"/>
        <v>93.636220000000137</v>
      </c>
      <c r="AR382" s="1"/>
      <c r="AS382" s="1"/>
    </row>
    <row r="383" spans="1:45" x14ac:dyDescent="0.25">
      <c r="A383">
        <v>19</v>
      </c>
      <c r="B383">
        <v>53.29</v>
      </c>
      <c r="C383">
        <v>65.944000000000003</v>
      </c>
      <c r="D383">
        <v>65.003</v>
      </c>
      <c r="E383">
        <v>67.823999999999998</v>
      </c>
      <c r="F383">
        <v>67.004000000000005</v>
      </c>
      <c r="G383">
        <v>63.944000000000003</v>
      </c>
      <c r="I383">
        <f t="shared" si="52"/>
        <v>1.490000000000002</v>
      </c>
      <c r="J383">
        <f t="shared" si="53"/>
        <v>-0.30500000000000682</v>
      </c>
      <c r="K383">
        <f t="shared" si="54"/>
        <v>1.7266457202409118</v>
      </c>
      <c r="L383">
        <f t="shared" si="55"/>
        <v>1.8191752868356463</v>
      </c>
      <c r="M383">
        <f t="shared" si="56"/>
        <v>-0.16810947644811589</v>
      </c>
      <c r="N383">
        <f t="shared" si="57"/>
        <v>2.3923712797451063E-3</v>
      </c>
      <c r="O383">
        <f t="shared" si="58"/>
        <v>3632.8252234025108</v>
      </c>
      <c r="P383">
        <f t="shared" si="59"/>
        <v>98.25655999999988</v>
      </c>
      <c r="AR383" s="1"/>
      <c r="AS383" s="1"/>
    </row>
    <row r="384" spans="1:45" x14ac:dyDescent="0.25">
      <c r="A384">
        <v>20</v>
      </c>
      <c r="B384">
        <v>54.78</v>
      </c>
      <c r="C384">
        <v>65.638999999999996</v>
      </c>
      <c r="D384">
        <v>64.858999999999995</v>
      </c>
      <c r="E384">
        <v>67.311000000000007</v>
      </c>
      <c r="F384">
        <v>66.673000000000002</v>
      </c>
      <c r="G384">
        <v>63.713999999999999</v>
      </c>
      <c r="I384">
        <f t="shared" si="52"/>
        <v>1.5600000000000023</v>
      </c>
      <c r="J384">
        <f t="shared" si="53"/>
        <v>-0.5519999999999925</v>
      </c>
      <c r="K384">
        <f t="shared" si="54"/>
        <v>1.7386220279179425</v>
      </c>
      <c r="L384">
        <f t="shared" si="55"/>
        <v>1.8171619560222791</v>
      </c>
      <c r="M384">
        <f t="shared" si="56"/>
        <v>-0.30075910685828955</v>
      </c>
      <c r="N384">
        <f t="shared" si="57"/>
        <v>2.6383980480532937E-3</v>
      </c>
      <c r="O384">
        <f t="shared" si="58"/>
        <v>3816.4027834156327</v>
      </c>
      <c r="P384">
        <f t="shared" si="59"/>
        <v>102.39684000000035</v>
      </c>
      <c r="AR384" s="1"/>
      <c r="AS384" s="1"/>
    </row>
    <row r="385" spans="1:45" x14ac:dyDescent="0.25">
      <c r="A385">
        <v>21</v>
      </c>
      <c r="B385">
        <v>56.34</v>
      </c>
      <c r="C385">
        <v>65.087000000000003</v>
      </c>
      <c r="D385">
        <v>64.415000000000006</v>
      </c>
      <c r="E385">
        <v>66.551000000000002</v>
      </c>
      <c r="F385">
        <v>66.111999999999995</v>
      </c>
      <c r="G385">
        <v>63.271999999999998</v>
      </c>
      <c r="I385">
        <f t="shared" si="52"/>
        <v>1.6299999999999955</v>
      </c>
      <c r="J385">
        <f t="shared" si="53"/>
        <v>-0.81900000000000261</v>
      </c>
      <c r="K385">
        <f t="shared" si="54"/>
        <v>1.7508168426497546</v>
      </c>
      <c r="L385">
        <f t="shared" si="55"/>
        <v>1.813494254435237</v>
      </c>
      <c r="M385">
        <f t="shared" si="56"/>
        <v>-0.44399048916636985</v>
      </c>
      <c r="N385">
        <f t="shared" si="57"/>
        <v>2.8960249471326627E-3</v>
      </c>
      <c r="O385">
        <f t="shared" si="58"/>
        <v>3998.8177429272782</v>
      </c>
      <c r="P385">
        <f t="shared" si="59"/>
        <v>106.0918099999994</v>
      </c>
      <c r="AR385" s="1"/>
      <c r="AS385" s="1"/>
    </row>
    <row r="386" spans="1:45" x14ac:dyDescent="0.25">
      <c r="A386">
        <v>22</v>
      </c>
      <c r="B386">
        <v>57.97</v>
      </c>
      <c r="C386">
        <v>64.268000000000001</v>
      </c>
      <c r="D386">
        <v>63.783999999999999</v>
      </c>
      <c r="E386">
        <v>65.498000000000005</v>
      </c>
      <c r="F386">
        <v>65.212000000000003</v>
      </c>
      <c r="G386">
        <v>62.576000000000001</v>
      </c>
      <c r="I386">
        <f t="shared" si="52"/>
        <v>1.7000000000000028</v>
      </c>
      <c r="J386">
        <f t="shared" si="53"/>
        <v>-1.0069999999999979</v>
      </c>
      <c r="K386">
        <f t="shared" si="54"/>
        <v>1.7632033003707717</v>
      </c>
      <c r="L386">
        <f t="shared" si="55"/>
        <v>1.8079947850126441</v>
      </c>
      <c r="M386">
        <f t="shared" si="56"/>
        <v>-0.54639334816555418</v>
      </c>
      <c r="N386">
        <f t="shared" si="57"/>
        <v>3.1651733869544922E-3</v>
      </c>
      <c r="O386">
        <f t="shared" si="58"/>
        <v>4180.0145329982415</v>
      </c>
      <c r="P386">
        <f t="shared" si="59"/>
        <v>109.25560000000057</v>
      </c>
      <c r="AR386" s="1"/>
      <c r="AS386" s="1"/>
    </row>
    <row r="387" spans="1:45" x14ac:dyDescent="0.25">
      <c r="A387">
        <v>23</v>
      </c>
      <c r="B387">
        <v>59.67</v>
      </c>
      <c r="C387">
        <v>63.261000000000003</v>
      </c>
      <c r="D387">
        <v>62.863</v>
      </c>
      <c r="E387">
        <v>64.323999999999998</v>
      </c>
      <c r="F387">
        <v>64.147999999999996</v>
      </c>
      <c r="G387">
        <v>61.707000000000001</v>
      </c>
      <c r="I387">
        <f t="shared" si="52"/>
        <v>1.769999999999996</v>
      </c>
      <c r="J387">
        <f t="shared" si="53"/>
        <v>-1.1930000000000049</v>
      </c>
      <c r="K387">
        <f t="shared" si="54"/>
        <v>1.775756037844098</v>
      </c>
      <c r="L387">
        <f t="shared" si="55"/>
        <v>1.8011360527559501</v>
      </c>
      <c r="M387">
        <f t="shared" si="56"/>
        <v>-0.6512950854983417</v>
      </c>
      <c r="N387">
        <f t="shared" si="57"/>
        <v>3.4457612622740223E-3</v>
      </c>
      <c r="O387">
        <f t="shared" si="58"/>
        <v>4359.9379558661822</v>
      </c>
      <c r="P387">
        <f t="shared" si="59"/>
        <v>111.97196999999963</v>
      </c>
      <c r="AR387" s="1"/>
      <c r="AS387" s="1"/>
    </row>
    <row r="388" spans="1:45" x14ac:dyDescent="0.25">
      <c r="A388">
        <v>24</v>
      </c>
      <c r="B388">
        <v>61.44</v>
      </c>
      <c r="C388">
        <v>62.067999999999998</v>
      </c>
      <c r="D388">
        <v>61.841000000000001</v>
      </c>
      <c r="E388">
        <v>62.863</v>
      </c>
      <c r="F388">
        <v>62.878999999999998</v>
      </c>
      <c r="G388">
        <v>60.686999999999998</v>
      </c>
      <c r="I388">
        <f t="shared" si="52"/>
        <v>1.8400000000000034</v>
      </c>
      <c r="J388">
        <f t="shared" si="53"/>
        <v>-1.3290000000000006</v>
      </c>
      <c r="K388">
        <f t="shared" si="54"/>
        <v>1.7884512070234555</v>
      </c>
      <c r="L388">
        <f t="shared" si="55"/>
        <v>1.7928677514598645</v>
      </c>
      <c r="M388">
        <f t="shared" si="56"/>
        <v>-0.73350922660465612</v>
      </c>
      <c r="N388">
        <f t="shared" si="57"/>
        <v>3.7377029777715285E-3</v>
      </c>
      <c r="O388">
        <f t="shared" si="58"/>
        <v>4538.5332017636092</v>
      </c>
      <c r="P388">
        <f t="shared" si="59"/>
        <v>114.20512000000008</v>
      </c>
      <c r="AR388" s="1"/>
      <c r="AS388" s="1"/>
    </row>
    <row r="389" spans="1:45" x14ac:dyDescent="0.25">
      <c r="A389">
        <v>25</v>
      </c>
      <c r="B389">
        <v>63.28</v>
      </c>
      <c r="C389">
        <v>60.738999999999997</v>
      </c>
      <c r="D389">
        <v>60.606000000000002</v>
      </c>
      <c r="E389">
        <v>61.375</v>
      </c>
      <c r="F389">
        <v>61.473999999999997</v>
      </c>
      <c r="G389">
        <v>59.500999999999998</v>
      </c>
      <c r="I389">
        <f t="shared" ref="I389:I452" si="60">B390-B389</f>
        <v>1.9000000000000057</v>
      </c>
      <c r="J389">
        <f t="shared" ref="J389:J452" si="61">C390-C389</f>
        <v>-1.4779999999999944</v>
      </c>
      <c r="K389" s="2">
        <f t="shared" ref="K389:K452" si="62">LOG(B389)</f>
        <v>1.8012664704896202</v>
      </c>
      <c r="L389" s="2">
        <f t="shared" ref="L389:L452" si="63">LOG(C389)</f>
        <v>1.7834676374660632</v>
      </c>
      <c r="M389">
        <f t="shared" ref="M389:M452" si="64">(L390-L389)/(K390-K389)</f>
        <v>-0.83271769817079233</v>
      </c>
      <c r="N389">
        <f t="shared" ref="N389:N452" si="65">$L$2*((1-COS(RADIANS(A389))+($L$2/$O$2)*(1-SQRT(1-(($L$2/$O$2)^2)*SIN(RADIANS(A389))))))</f>
        <v>4.040909474264387E-3</v>
      </c>
      <c r="O389">
        <f t="shared" ref="O389:O452" si="66">$L$2*($J$1^2)*((SIN(RADIANS(A389))))+($H$1/2)*(SIN(2*RADIANS(A389)))</f>
        <v>4715.7458656175613</v>
      </c>
      <c r="P389">
        <f t="shared" si="59"/>
        <v>115.40410000000082</v>
      </c>
      <c r="AR389" s="1"/>
      <c r="AS389" s="1"/>
    </row>
    <row r="390" spans="1:45" x14ac:dyDescent="0.25">
      <c r="A390">
        <v>26</v>
      </c>
      <c r="B390">
        <v>65.180000000000007</v>
      </c>
      <c r="C390">
        <v>59.261000000000003</v>
      </c>
      <c r="D390">
        <v>59.271999999999998</v>
      </c>
      <c r="E390">
        <v>59.694000000000003</v>
      </c>
      <c r="F390">
        <v>59.877000000000002</v>
      </c>
      <c r="G390">
        <v>58.203000000000003</v>
      </c>
      <c r="I390">
        <f t="shared" si="60"/>
        <v>1.9699999999999989</v>
      </c>
      <c r="J390">
        <f t="shared" si="61"/>
        <v>-1.5290000000000035</v>
      </c>
      <c r="K390" s="2">
        <f t="shared" si="62"/>
        <v>1.8141143561291255</v>
      </c>
      <c r="L390" s="2">
        <f t="shared" si="63"/>
        <v>1.7727689757099727</v>
      </c>
      <c r="M390">
        <f t="shared" si="64"/>
        <v>-0.87787430160624025</v>
      </c>
      <c r="N390">
        <f t="shared" si="65"/>
        <v>4.355288255982046E-3</v>
      </c>
      <c r="O390">
        <f t="shared" si="66"/>
        <v>4891.5219636258435</v>
      </c>
      <c r="P390">
        <f t="shared" ref="P390:P453" si="67">(C390*100000)*((B391/100000)-(B390/100000))</f>
        <v>116.7441699999993</v>
      </c>
      <c r="AR390" s="1"/>
      <c r="AS390" s="1"/>
    </row>
    <row r="391" spans="1:45" x14ac:dyDescent="0.25">
      <c r="A391">
        <v>27</v>
      </c>
      <c r="B391">
        <v>67.150000000000006</v>
      </c>
      <c r="C391">
        <v>57.731999999999999</v>
      </c>
      <c r="D391">
        <v>57.814999999999998</v>
      </c>
      <c r="E391">
        <v>58.070999999999998</v>
      </c>
      <c r="F391">
        <v>58.246000000000002</v>
      </c>
      <c r="G391">
        <v>56.796999999999997</v>
      </c>
      <c r="I391">
        <f t="shared" si="60"/>
        <v>2.039999999999992</v>
      </c>
      <c r="J391">
        <f t="shared" si="61"/>
        <v>-1.6210000000000022</v>
      </c>
      <c r="K391" s="2">
        <f t="shared" si="62"/>
        <v>1.8270460170047342</v>
      </c>
      <c r="L391" s="2">
        <f t="shared" si="63"/>
        <v>1.761416602950189</v>
      </c>
      <c r="M391">
        <f t="shared" si="64"/>
        <v>-0.9516269778977402</v>
      </c>
      <c r="N391">
        <f t="shared" si="65"/>
        <v>4.6807434188954238E-3</v>
      </c>
      <c r="O391">
        <f t="shared" si="66"/>
        <v>5065.8079497048111</v>
      </c>
      <c r="P391">
        <f t="shared" si="67"/>
        <v>117.77327999999973</v>
      </c>
      <c r="AR391" s="1"/>
      <c r="AS391" s="1"/>
    </row>
    <row r="392" spans="1:45" x14ac:dyDescent="0.25">
      <c r="A392">
        <v>28</v>
      </c>
      <c r="B392">
        <v>69.19</v>
      </c>
      <c r="C392">
        <v>56.110999999999997</v>
      </c>
      <c r="D392">
        <v>56.298999999999999</v>
      </c>
      <c r="E392">
        <v>56.295999999999999</v>
      </c>
      <c r="F392">
        <v>56.539000000000001</v>
      </c>
      <c r="G392">
        <v>55.308999999999997</v>
      </c>
      <c r="I392">
        <f t="shared" si="60"/>
        <v>2.1000000000000085</v>
      </c>
      <c r="J392">
        <f t="shared" si="61"/>
        <v>-1.6299999999999955</v>
      </c>
      <c r="K392" s="2">
        <f t="shared" si="62"/>
        <v>1.840043330603494</v>
      </c>
      <c r="L392" s="2">
        <f t="shared" si="63"/>
        <v>1.749048008689412</v>
      </c>
      <c r="M392">
        <f t="shared" si="64"/>
        <v>-0.98595749761237272</v>
      </c>
      <c r="N392">
        <f t="shared" si="65"/>
        <v>5.017175680091952E-3</v>
      </c>
      <c r="O392">
        <f t="shared" si="66"/>
        <v>5238.5507318036553</v>
      </c>
      <c r="P392">
        <f t="shared" si="67"/>
        <v>117.83310000000043</v>
      </c>
      <c r="AR392" s="1"/>
      <c r="AS392" s="1"/>
    </row>
    <row r="393" spans="1:45" x14ac:dyDescent="0.25">
      <c r="A393">
        <v>29</v>
      </c>
      <c r="B393">
        <v>71.290000000000006</v>
      </c>
      <c r="C393">
        <v>54.481000000000002</v>
      </c>
      <c r="D393">
        <v>54.704999999999998</v>
      </c>
      <c r="E393">
        <v>54.637999999999998</v>
      </c>
      <c r="F393">
        <v>54.831000000000003</v>
      </c>
      <c r="G393">
        <v>53.752000000000002</v>
      </c>
      <c r="I393">
        <f t="shared" si="60"/>
        <v>2.1599999999999966</v>
      </c>
      <c r="J393">
        <f t="shared" si="61"/>
        <v>-1.6880000000000024</v>
      </c>
      <c r="K393" s="2">
        <f t="shared" si="62"/>
        <v>1.8530286147129897</v>
      </c>
      <c r="L393" s="2">
        <f t="shared" si="63"/>
        <v>1.7362450704630279</v>
      </c>
      <c r="M393">
        <f t="shared" si="64"/>
        <v>-1.0544266883774822</v>
      </c>
      <c r="N393">
        <f t="shared" si="65"/>
        <v>5.3644824081872117E-3</v>
      </c>
      <c r="O393">
        <f t="shared" si="66"/>
        <v>5409.6976880802267</v>
      </c>
      <c r="P393">
        <f t="shared" si="67"/>
        <v>117.6789599999999</v>
      </c>
      <c r="AR393" s="1"/>
      <c r="AS393" s="1"/>
    </row>
    <row r="394" spans="1:45" x14ac:dyDescent="0.25">
      <c r="A394">
        <v>30</v>
      </c>
      <c r="B394">
        <v>73.45</v>
      </c>
      <c r="C394">
        <v>52.792999999999999</v>
      </c>
      <c r="D394">
        <v>53.100999999999999</v>
      </c>
      <c r="E394">
        <v>52.85</v>
      </c>
      <c r="F394">
        <v>53.052</v>
      </c>
      <c r="G394">
        <v>52.17</v>
      </c>
      <c r="I394">
        <f t="shared" si="60"/>
        <v>2.2199999999999989</v>
      </c>
      <c r="J394">
        <f t="shared" si="61"/>
        <v>-1.6439999999999984</v>
      </c>
      <c r="K394" s="2">
        <f t="shared" si="62"/>
        <v>1.8659918001262754</v>
      </c>
      <c r="L394" s="2">
        <f t="shared" si="63"/>
        <v>1.7225763417968738</v>
      </c>
      <c r="M394">
        <f t="shared" si="64"/>
        <v>-1.0624238111650735</v>
      </c>
      <c r="N394">
        <f t="shared" si="65"/>
        <v>5.7225576547636466E-3</v>
      </c>
      <c r="O394">
        <f t="shared" si="66"/>
        <v>5579.1966829334724</v>
      </c>
      <c r="P394">
        <f t="shared" si="67"/>
        <v>117.20045999999999</v>
      </c>
      <c r="AR394" s="1"/>
      <c r="AS394" s="1"/>
    </row>
    <row r="395" spans="1:45" x14ac:dyDescent="0.25">
      <c r="A395">
        <v>31</v>
      </c>
      <c r="B395">
        <v>75.67</v>
      </c>
      <c r="C395">
        <v>51.149000000000001</v>
      </c>
      <c r="D395">
        <v>51.463999999999999</v>
      </c>
      <c r="E395">
        <v>51.204000000000001</v>
      </c>
      <c r="F395">
        <v>51.341000000000001</v>
      </c>
      <c r="G395">
        <v>50.587000000000003</v>
      </c>
      <c r="I395">
        <f t="shared" si="60"/>
        <v>2.289999999999992</v>
      </c>
      <c r="J395">
        <f t="shared" si="61"/>
        <v>-1.6670000000000016</v>
      </c>
      <c r="K395" s="2">
        <f t="shared" si="62"/>
        <v>1.8789237339675673</v>
      </c>
      <c r="L395" s="2">
        <f t="shared" si="63"/>
        <v>1.7088371473594739</v>
      </c>
      <c r="M395">
        <f t="shared" si="64"/>
        <v>-1.1113527333636219</v>
      </c>
      <c r="N395">
        <f t="shared" si="65"/>
        <v>6.0912921868267042E-3</v>
      </c>
      <c r="O395">
        <f t="shared" si="66"/>
        <v>5746.9960828875919</v>
      </c>
      <c r="P395">
        <f t="shared" si="67"/>
        <v>117.1312099999998</v>
      </c>
      <c r="AR395" s="1"/>
      <c r="AS395" s="1"/>
    </row>
    <row r="396" spans="1:45" x14ac:dyDescent="0.25">
      <c r="A396">
        <v>32</v>
      </c>
      <c r="B396">
        <v>77.959999999999994</v>
      </c>
      <c r="C396">
        <v>49.481999999999999</v>
      </c>
      <c r="D396">
        <v>49.856000000000002</v>
      </c>
      <c r="E396">
        <v>49.460999999999999</v>
      </c>
      <c r="F396">
        <v>49.606999999999999</v>
      </c>
      <c r="G396">
        <v>49.006</v>
      </c>
      <c r="I396">
        <f t="shared" si="60"/>
        <v>2.3500000000000085</v>
      </c>
      <c r="J396">
        <f t="shared" si="61"/>
        <v>-1.6049999999999969</v>
      </c>
      <c r="K396" s="2">
        <f t="shared" si="62"/>
        <v>1.8918718304455837</v>
      </c>
      <c r="L396" s="2">
        <f t="shared" si="63"/>
        <v>1.6944472449467745</v>
      </c>
      <c r="M396">
        <f t="shared" si="64"/>
        <v>-1.1102917193808306</v>
      </c>
      <c r="N396">
        <f t="shared" si="65"/>
        <v>6.4705735202681804E-3</v>
      </c>
      <c r="O396">
        <f t="shared" si="66"/>
        <v>5913.0447723230591</v>
      </c>
      <c r="P396">
        <f t="shared" si="67"/>
        <v>116.28270000000042</v>
      </c>
      <c r="AR396" s="1"/>
      <c r="AS396" s="1"/>
    </row>
    <row r="397" spans="1:45" x14ac:dyDescent="0.25">
      <c r="A397">
        <v>33</v>
      </c>
      <c r="B397">
        <v>80.31</v>
      </c>
      <c r="C397">
        <v>47.877000000000002</v>
      </c>
      <c r="D397">
        <v>48.243000000000002</v>
      </c>
      <c r="E397">
        <v>47.866</v>
      </c>
      <c r="F397">
        <v>47.951000000000001</v>
      </c>
      <c r="G397">
        <v>47.447000000000003</v>
      </c>
      <c r="I397">
        <f t="shared" si="60"/>
        <v>2.3999999999999915</v>
      </c>
      <c r="J397">
        <f t="shared" si="61"/>
        <v>-1.6099999999999994</v>
      </c>
      <c r="K397" s="2">
        <f t="shared" si="62"/>
        <v>1.9047696259065952</v>
      </c>
      <c r="L397" s="2">
        <f t="shared" si="63"/>
        <v>1.6801269294481458</v>
      </c>
      <c r="M397">
        <f t="shared" si="64"/>
        <v>-1.1616461042797908</v>
      </c>
      <c r="N397">
        <f t="shared" si="65"/>
        <v>6.8602859543264814E-3</v>
      </c>
      <c r="O397">
        <f t="shared" si="66"/>
        <v>6077.2921690497387</v>
      </c>
      <c r="P397">
        <f t="shared" si="67"/>
        <v>114.90479999999916</v>
      </c>
      <c r="AR397" s="1"/>
      <c r="AS397" s="1"/>
    </row>
    <row r="398" spans="1:45" x14ac:dyDescent="0.25">
      <c r="A398">
        <v>34</v>
      </c>
      <c r="B398">
        <v>82.71</v>
      </c>
      <c r="C398">
        <v>46.267000000000003</v>
      </c>
      <c r="D398">
        <v>46.661000000000001</v>
      </c>
      <c r="E398">
        <v>46.216999999999999</v>
      </c>
      <c r="F398">
        <v>46.284999999999997</v>
      </c>
      <c r="G398">
        <v>45.902999999999999</v>
      </c>
      <c r="I398">
        <f t="shared" si="60"/>
        <v>2.460000000000008</v>
      </c>
      <c r="J398">
        <f t="shared" si="61"/>
        <v>-1.5530000000000044</v>
      </c>
      <c r="K398" s="2">
        <f t="shared" si="62"/>
        <v>1.9175580208254361</v>
      </c>
      <c r="L398" s="2">
        <f t="shared" si="63"/>
        <v>1.6652713403106827</v>
      </c>
      <c r="M398">
        <f t="shared" si="64"/>
        <v>-1.1649189270394704</v>
      </c>
      <c r="N398">
        <f t="shared" si="65"/>
        <v>7.2603106070330565E-3</v>
      </c>
      <c r="O398">
        <f t="shared" si="66"/>
        <v>6239.6882397173285</v>
      </c>
      <c r="P398">
        <f t="shared" si="67"/>
        <v>113.81682000000076</v>
      </c>
      <c r="AR398" s="1"/>
      <c r="AS398" s="1"/>
    </row>
    <row r="399" spans="1:45" x14ac:dyDescent="0.25">
      <c r="A399">
        <v>35</v>
      </c>
      <c r="B399">
        <v>85.17</v>
      </c>
      <c r="C399">
        <v>44.713999999999999</v>
      </c>
      <c r="D399">
        <v>45.107999999999997</v>
      </c>
      <c r="E399">
        <v>44.683999999999997</v>
      </c>
      <c r="F399">
        <v>44.68</v>
      </c>
      <c r="G399">
        <v>44.384</v>
      </c>
      <c r="I399">
        <f t="shared" si="60"/>
        <v>2.519999999999996</v>
      </c>
      <c r="J399">
        <f t="shared" si="61"/>
        <v>-1.5339999999999989</v>
      </c>
      <c r="K399" s="2">
        <f t="shared" si="62"/>
        <v>1.9302866472455196</v>
      </c>
      <c r="L399" s="2">
        <f t="shared" si="63"/>
        <v>1.6504435224787128</v>
      </c>
      <c r="M399">
        <f t="shared" si="64"/>
        <v>-1.1972185310509991</v>
      </c>
      <c r="N399">
        <f t="shared" si="65"/>
        <v>7.6705254516339092E-3</v>
      </c>
      <c r="O399">
        <f t="shared" si="66"/>
        <v>6400.1835150584448</v>
      </c>
      <c r="P399">
        <f t="shared" si="67"/>
        <v>112.67927999999984</v>
      </c>
      <c r="AR399" s="1"/>
      <c r="AS399" s="1"/>
    </row>
    <row r="400" spans="1:45" x14ac:dyDescent="0.25">
      <c r="A400">
        <v>36</v>
      </c>
      <c r="B400">
        <v>87.69</v>
      </c>
      <c r="C400">
        <v>43.18</v>
      </c>
      <c r="D400">
        <v>43.581000000000003</v>
      </c>
      <c r="E400">
        <v>43.104999999999997</v>
      </c>
      <c r="F400">
        <v>43.110999999999997</v>
      </c>
      <c r="G400">
        <v>42.923000000000002</v>
      </c>
      <c r="I400">
        <f t="shared" si="60"/>
        <v>2.5700000000000074</v>
      </c>
      <c r="J400">
        <f t="shared" si="61"/>
        <v>-1.4660000000000011</v>
      </c>
      <c r="K400" s="2">
        <f t="shared" si="62"/>
        <v>1.9429500700770987</v>
      </c>
      <c r="L400" s="2">
        <f t="shared" si="63"/>
        <v>1.6352826379982119</v>
      </c>
      <c r="M400">
        <f t="shared" si="64"/>
        <v>-1.1957346648641662</v>
      </c>
      <c r="N400">
        <f t="shared" si="65"/>
        <v>8.0908053539749721E-3</v>
      </c>
      <c r="O400">
        <f t="shared" si="66"/>
        <v>6558.7291049596961</v>
      </c>
      <c r="P400">
        <f t="shared" si="67"/>
        <v>110.97260000000013</v>
      </c>
      <c r="AR400" s="1"/>
      <c r="AS400" s="1"/>
    </row>
    <row r="401" spans="1:45" x14ac:dyDescent="0.25">
      <c r="A401">
        <v>37</v>
      </c>
      <c r="B401">
        <v>90.26</v>
      </c>
      <c r="C401">
        <v>41.713999999999999</v>
      </c>
      <c r="D401">
        <v>42.116999999999997</v>
      </c>
      <c r="E401">
        <v>41.636000000000003</v>
      </c>
      <c r="F401">
        <v>41.598999999999997</v>
      </c>
      <c r="G401">
        <v>41.506</v>
      </c>
      <c r="I401">
        <f t="shared" si="60"/>
        <v>2.6299999999999955</v>
      </c>
      <c r="J401">
        <f t="shared" si="61"/>
        <v>-1.4260000000000019</v>
      </c>
      <c r="K401" s="2">
        <f t="shared" si="62"/>
        <v>1.9554953291841271</v>
      </c>
      <c r="L401" s="2">
        <f t="shared" si="63"/>
        <v>1.6202818368042353</v>
      </c>
      <c r="M401">
        <f t="shared" si="64"/>
        <v>-1.2110447321415743</v>
      </c>
      <c r="N401">
        <f t="shared" si="65"/>
        <v>8.5210221108395472E-3</v>
      </c>
      <c r="O401">
        <f t="shared" si="66"/>
        <v>6715.2767133561501</v>
      </c>
      <c r="P401">
        <f t="shared" si="67"/>
        <v>109.70781999999973</v>
      </c>
      <c r="AR401" s="1"/>
      <c r="AS401" s="1"/>
    </row>
    <row r="402" spans="1:45" x14ac:dyDescent="0.25">
      <c r="A402">
        <v>38</v>
      </c>
      <c r="B402">
        <v>92.89</v>
      </c>
      <c r="C402">
        <v>40.287999999999997</v>
      </c>
      <c r="D402">
        <v>40.692999999999998</v>
      </c>
      <c r="E402">
        <v>40.186999999999998</v>
      </c>
      <c r="F402">
        <v>40.137999999999998</v>
      </c>
      <c r="G402">
        <v>40.134</v>
      </c>
      <c r="I402">
        <f t="shared" si="60"/>
        <v>2.6799999999999926</v>
      </c>
      <c r="J402">
        <f t="shared" si="61"/>
        <v>-1.3709999999999951</v>
      </c>
      <c r="K402" s="2">
        <f t="shared" si="62"/>
        <v>1.9679689628786923</v>
      </c>
      <c r="L402" s="2">
        <f t="shared" si="63"/>
        <v>1.6051757084277685</v>
      </c>
      <c r="M402">
        <f t="shared" si="64"/>
        <v>-1.2172600021718012</v>
      </c>
      <c r="N402">
        <f t="shared" si="65"/>
        <v>8.9610444892260048E-3</v>
      </c>
      <c r="O402">
        <f t="shared" si="66"/>
        <v>6869.7786529446648</v>
      </c>
      <c r="P402">
        <f t="shared" si="67"/>
        <v>107.97183999999999</v>
      </c>
      <c r="AR402" s="1"/>
      <c r="AS402" s="1"/>
    </row>
    <row r="403" spans="1:45" x14ac:dyDescent="0.25">
      <c r="A403">
        <v>39</v>
      </c>
      <c r="B403">
        <v>95.57</v>
      </c>
      <c r="C403">
        <v>38.917000000000002</v>
      </c>
      <c r="D403">
        <v>39.332999999999998</v>
      </c>
      <c r="E403">
        <v>38.805</v>
      </c>
      <c r="F403">
        <v>38.735999999999997</v>
      </c>
      <c r="G403">
        <v>38.795000000000002</v>
      </c>
      <c r="I403">
        <f t="shared" si="60"/>
        <v>2.730000000000004</v>
      </c>
      <c r="J403">
        <f t="shared" si="61"/>
        <v>-1.3260000000000005</v>
      </c>
      <c r="K403" s="2">
        <f t="shared" si="62"/>
        <v>1.9803215860087564</v>
      </c>
      <c r="L403" s="2">
        <f t="shared" si="63"/>
        <v>1.5901393543696392</v>
      </c>
      <c r="M403">
        <f t="shared" si="64"/>
        <v>-1.2308338183213354</v>
      </c>
      <c r="N403">
        <f t="shared" si="65"/>
        <v>9.4107382665534062E-3</v>
      </c>
      <c r="O403">
        <f t="shared" si="66"/>
        <v>7022.187859711591</v>
      </c>
      <c r="P403">
        <f t="shared" si="67"/>
        <v>106.24340999999984</v>
      </c>
      <c r="AR403" s="1"/>
      <c r="AS403" s="1"/>
    </row>
    <row r="404" spans="1:45" x14ac:dyDescent="0.25">
      <c r="A404">
        <v>40</v>
      </c>
      <c r="B404">
        <v>98.3</v>
      </c>
      <c r="C404">
        <v>37.591000000000001</v>
      </c>
      <c r="D404">
        <v>37.994999999999997</v>
      </c>
      <c r="E404">
        <v>37.46</v>
      </c>
      <c r="F404">
        <v>37.393000000000001</v>
      </c>
      <c r="G404">
        <v>37.515999999999998</v>
      </c>
      <c r="I404">
        <f t="shared" si="60"/>
        <v>2.7900000000000063</v>
      </c>
      <c r="J404">
        <f t="shared" si="61"/>
        <v>-1.2779999999999987</v>
      </c>
      <c r="K404" s="2">
        <f t="shared" si="62"/>
        <v>1.9925535178321356</v>
      </c>
      <c r="L404" s="2">
        <f t="shared" si="63"/>
        <v>1.575083879018023</v>
      </c>
      <c r="M404">
        <f t="shared" si="64"/>
        <v>-1.2358820600716875</v>
      </c>
      <c r="N404">
        <f t="shared" si="65"/>
        <v>9.8699662717825834E-3</v>
      </c>
      <c r="O404">
        <f t="shared" si="66"/>
        <v>7172.4579072704173</v>
      </c>
      <c r="P404">
        <f t="shared" si="67"/>
        <v>104.87889000000071</v>
      </c>
      <c r="AR404" s="1"/>
      <c r="AS404" s="1"/>
    </row>
    <row r="405" spans="1:45" x14ac:dyDescent="0.25">
      <c r="A405">
        <v>41</v>
      </c>
      <c r="B405">
        <v>101.09</v>
      </c>
      <c r="C405">
        <v>36.313000000000002</v>
      </c>
      <c r="D405">
        <v>36.741</v>
      </c>
      <c r="E405">
        <v>36.164999999999999</v>
      </c>
      <c r="F405">
        <v>36.073</v>
      </c>
      <c r="G405">
        <v>36.274000000000001</v>
      </c>
      <c r="I405">
        <f t="shared" si="60"/>
        <v>2.8299999999999983</v>
      </c>
      <c r="J405">
        <f t="shared" si="61"/>
        <v>-1.2280000000000015</v>
      </c>
      <c r="K405" s="2">
        <f t="shared" si="62"/>
        <v>2.0047081965443363</v>
      </c>
      <c r="L405" s="2">
        <f t="shared" si="63"/>
        <v>1.560062129651679</v>
      </c>
      <c r="M405">
        <f t="shared" si="64"/>
        <v>-1.2459946336268359</v>
      </c>
      <c r="N405">
        <f t="shared" si="65"/>
        <v>1.0338588427439762E-2</v>
      </c>
      <c r="O405">
        <f t="shared" si="66"/>
        <v>7320.5430210050026</v>
      </c>
      <c r="P405">
        <f t="shared" si="67"/>
        <v>102.76578999999995</v>
      </c>
      <c r="AR405" s="1"/>
      <c r="AS405" s="1"/>
    </row>
    <row r="406" spans="1:45" x14ac:dyDescent="0.25">
      <c r="A406">
        <v>42</v>
      </c>
      <c r="B406">
        <v>103.92</v>
      </c>
      <c r="C406">
        <v>35.085000000000001</v>
      </c>
      <c r="D406">
        <v>35.491</v>
      </c>
      <c r="E406">
        <v>34.938000000000002</v>
      </c>
      <c r="F406">
        <v>34.832000000000001</v>
      </c>
      <c r="G406">
        <v>35.081000000000003</v>
      </c>
      <c r="I406">
        <f t="shared" si="60"/>
        <v>2.8799999999999955</v>
      </c>
      <c r="J406">
        <f t="shared" si="61"/>
        <v>-1.1899999999999977</v>
      </c>
      <c r="K406" s="2">
        <f t="shared" si="62"/>
        <v>2.0166991380649715</v>
      </c>
      <c r="L406" s="2">
        <f t="shared" si="63"/>
        <v>1.5451214808648344</v>
      </c>
      <c r="M406">
        <f t="shared" si="64"/>
        <v>-1.2622723996091803</v>
      </c>
      <c r="N406">
        <f t="shared" si="65"/>
        <v>1.0816461792529725E-2</v>
      </c>
      <c r="O406">
        <f t="shared" si="66"/>
        <v>7466.3980920140575</v>
      </c>
      <c r="P406">
        <f t="shared" si="67"/>
        <v>101.04479999999941</v>
      </c>
      <c r="AR406" s="1"/>
      <c r="AS406" s="1"/>
    </row>
    <row r="407" spans="1:45" x14ac:dyDescent="0.25">
      <c r="A407">
        <v>43</v>
      </c>
      <c r="B407">
        <v>106.8</v>
      </c>
      <c r="C407">
        <v>33.895000000000003</v>
      </c>
      <c r="D407">
        <v>34.326999999999998</v>
      </c>
      <c r="E407">
        <v>33.725999999999999</v>
      </c>
      <c r="F407">
        <v>33.625999999999998</v>
      </c>
      <c r="G407">
        <v>33.902000000000001</v>
      </c>
      <c r="I407">
        <f t="shared" si="60"/>
        <v>2.9200000000000017</v>
      </c>
      <c r="J407">
        <f t="shared" si="61"/>
        <v>-1.1370000000000005</v>
      </c>
      <c r="K407" s="2">
        <f t="shared" si="62"/>
        <v>2.0285712526925375</v>
      </c>
      <c r="L407" s="2">
        <f t="shared" si="63"/>
        <v>1.5301356382454614</v>
      </c>
      <c r="M407">
        <f t="shared" si="64"/>
        <v>-1.2649452541780284</v>
      </c>
      <c r="N407">
        <f t="shared" si="65"/>
        <v>1.130344060632503E-2</v>
      </c>
      <c r="O407">
        <f t="shared" si="66"/>
        <v>7609.9786908526657</v>
      </c>
      <c r="P407">
        <f t="shared" si="67"/>
        <v>98.973400000000211</v>
      </c>
      <c r="AR407" s="1"/>
      <c r="AS407" s="1"/>
    </row>
    <row r="408" spans="1:45" x14ac:dyDescent="0.25">
      <c r="A408">
        <v>44</v>
      </c>
      <c r="B408">
        <v>109.72</v>
      </c>
      <c r="C408">
        <v>32.758000000000003</v>
      </c>
      <c r="D408">
        <v>33.173999999999999</v>
      </c>
      <c r="E408">
        <v>32.606000000000002</v>
      </c>
      <c r="F408">
        <v>32.499000000000002</v>
      </c>
      <c r="G408">
        <v>32.753</v>
      </c>
      <c r="I408">
        <f t="shared" si="60"/>
        <v>2.9699999999999989</v>
      </c>
      <c r="J408">
        <f t="shared" si="61"/>
        <v>-1.1140000000000043</v>
      </c>
      <c r="K408" s="2">
        <f t="shared" si="62"/>
        <v>2.0402857989324916</v>
      </c>
      <c r="L408" s="2">
        <f t="shared" si="63"/>
        <v>1.5153173785743823</v>
      </c>
      <c r="M408">
        <f t="shared" si="64"/>
        <v>-1.2953919700999847</v>
      </c>
      <c r="N408">
        <f t="shared" si="65"/>
        <v>1.1799376333017661E-2</v>
      </c>
      <c r="O408">
        <f t="shared" si="66"/>
        <v>7751.2410810666261</v>
      </c>
      <c r="P408">
        <f t="shared" si="67"/>
        <v>97.29125999999971</v>
      </c>
      <c r="AR408" s="1"/>
      <c r="AS408" s="1"/>
    </row>
    <row r="409" spans="1:45" x14ac:dyDescent="0.25">
      <c r="A409">
        <v>45</v>
      </c>
      <c r="B409">
        <v>112.69</v>
      </c>
      <c r="C409">
        <v>31.643999999999998</v>
      </c>
      <c r="D409">
        <v>32.097000000000001</v>
      </c>
      <c r="E409">
        <v>31.483000000000001</v>
      </c>
      <c r="F409">
        <v>31.359000000000002</v>
      </c>
      <c r="G409">
        <v>31.638999999999999</v>
      </c>
      <c r="I409">
        <f t="shared" si="60"/>
        <v>3.0100000000000051</v>
      </c>
      <c r="J409">
        <f t="shared" si="61"/>
        <v>-1.0559999999999974</v>
      </c>
      <c r="K409" s="2">
        <f t="shared" si="62"/>
        <v>2.0518853788898719</v>
      </c>
      <c r="L409" s="2">
        <f t="shared" si="63"/>
        <v>1.5002913758410592</v>
      </c>
      <c r="M409">
        <f t="shared" si="64"/>
        <v>-1.2875890982071538</v>
      </c>
      <c r="N409">
        <f t="shared" si="65"/>
        <v>1.2304117707219208E-2</v>
      </c>
      <c r="O409">
        <f t="shared" si="66"/>
        <v>7890.1422325154945</v>
      </c>
      <c r="P409">
        <f t="shared" si="67"/>
        <v>95.248440000000429</v>
      </c>
      <c r="AR409" s="1"/>
      <c r="AS409" s="1"/>
    </row>
    <row r="410" spans="1:45" x14ac:dyDescent="0.25">
      <c r="A410">
        <v>46</v>
      </c>
      <c r="B410">
        <v>115.7</v>
      </c>
      <c r="C410">
        <v>30.588000000000001</v>
      </c>
      <c r="D410">
        <v>31.033000000000001</v>
      </c>
      <c r="E410">
        <v>30.454999999999998</v>
      </c>
      <c r="F410">
        <v>30.311</v>
      </c>
      <c r="G410">
        <v>30.553000000000001</v>
      </c>
      <c r="I410">
        <f t="shared" si="60"/>
        <v>3.0600000000000023</v>
      </c>
      <c r="J410">
        <f t="shared" si="61"/>
        <v>-1.0310000000000024</v>
      </c>
      <c r="K410" s="2">
        <f t="shared" si="62"/>
        <v>2.0633333589517497</v>
      </c>
      <c r="L410" s="2">
        <f t="shared" si="63"/>
        <v>1.4855510815168924</v>
      </c>
      <c r="M410">
        <f t="shared" si="64"/>
        <v>-1.3134826897764849</v>
      </c>
      <c r="N410">
        <f t="shared" si="65"/>
        <v>1.2817510780295268E-2</v>
      </c>
      <c r="O410">
        <f t="shared" si="66"/>
        <v>8026.6398344802974</v>
      </c>
      <c r="P410">
        <f t="shared" si="67"/>
        <v>93.599279999999951</v>
      </c>
      <c r="AR410" s="1"/>
      <c r="AS410" s="1"/>
    </row>
    <row r="411" spans="1:45" x14ac:dyDescent="0.25">
      <c r="A411">
        <v>47</v>
      </c>
      <c r="B411">
        <v>118.76</v>
      </c>
      <c r="C411">
        <v>29.556999999999999</v>
      </c>
      <c r="D411">
        <v>30.033999999999999</v>
      </c>
      <c r="E411">
        <v>29.416</v>
      </c>
      <c r="F411">
        <v>29.279</v>
      </c>
      <c r="G411">
        <v>29.497</v>
      </c>
      <c r="I411">
        <f t="shared" si="60"/>
        <v>3.0899999999999892</v>
      </c>
      <c r="J411">
        <f t="shared" si="61"/>
        <v>-0.95499999999999829</v>
      </c>
      <c r="K411" s="2">
        <f t="shared" si="62"/>
        <v>2.0746701889240069</v>
      </c>
      <c r="L411" s="2">
        <f t="shared" si="63"/>
        <v>1.4706603515913934</v>
      </c>
      <c r="M411">
        <f t="shared" si="64"/>
        <v>-1.2786650521653287</v>
      </c>
      <c r="N411">
        <f t="shared" si="65"/>
        <v>1.3339398967519685E-2</v>
      </c>
      <c r="O411">
        <f t="shared" si="66"/>
        <v>8160.692308551872</v>
      </c>
      <c r="P411">
        <f t="shared" si="67"/>
        <v>91.331129999999817</v>
      </c>
      <c r="AR411" s="1"/>
      <c r="AS411" s="1"/>
    </row>
    <row r="412" spans="1:45" x14ac:dyDescent="0.25">
      <c r="A412">
        <v>48</v>
      </c>
      <c r="B412">
        <v>121.85</v>
      </c>
      <c r="C412">
        <v>28.602</v>
      </c>
      <c r="D412">
        <v>29.073</v>
      </c>
      <c r="E412">
        <v>28.498000000000001</v>
      </c>
      <c r="F412">
        <v>28.331</v>
      </c>
      <c r="G412">
        <v>28.504999999999999</v>
      </c>
      <c r="I412">
        <f t="shared" si="60"/>
        <v>3.1400000000000006</v>
      </c>
      <c r="J412">
        <f t="shared" si="61"/>
        <v>-0.93799999999999883</v>
      </c>
      <c r="K412" s="2">
        <f t="shared" si="62"/>
        <v>2.085825533520743</v>
      </c>
      <c r="L412" s="2">
        <f t="shared" si="63"/>
        <v>1.4563964023106857</v>
      </c>
      <c r="M412">
        <f t="shared" si="64"/>
        <v>-1.3105678086472379</v>
      </c>
      <c r="N412">
        <f t="shared" si="65"/>
        <v>1.3869623096033908E-2</v>
      </c>
      <c r="O412">
        <f t="shared" si="66"/>
        <v>8292.2588212959636</v>
      </c>
      <c r="P412">
        <f t="shared" si="67"/>
        <v>89.810280000000006</v>
      </c>
      <c r="AR412" s="1"/>
      <c r="AS412" s="1"/>
    </row>
    <row r="413" spans="1:45" x14ac:dyDescent="0.25">
      <c r="A413">
        <v>49</v>
      </c>
      <c r="B413">
        <v>124.99</v>
      </c>
      <c r="C413">
        <v>27.664000000000001</v>
      </c>
      <c r="D413">
        <v>28.15</v>
      </c>
      <c r="E413">
        <v>27.536000000000001</v>
      </c>
      <c r="F413">
        <v>27.395</v>
      </c>
      <c r="G413">
        <v>27.574000000000002</v>
      </c>
      <c r="I413">
        <f t="shared" si="60"/>
        <v>3.1700000000000017</v>
      </c>
      <c r="J413">
        <f t="shared" si="61"/>
        <v>-0.87000000000000099</v>
      </c>
      <c r="K413" s="2">
        <f t="shared" si="62"/>
        <v>2.0968752680596876</v>
      </c>
      <c r="L413" s="2">
        <f t="shared" si="63"/>
        <v>1.4419149759298473</v>
      </c>
      <c r="M413">
        <f t="shared" si="64"/>
        <v>-1.2758231669619537</v>
      </c>
      <c r="N413">
        <f t="shared" si="65"/>
        <v>1.4408021453596443E-2</v>
      </c>
      <c r="O413">
        <f t="shared" si="66"/>
        <v>8421.2992966911788</v>
      </c>
      <c r="P413">
        <f t="shared" si="67"/>
        <v>87.694879999999884</v>
      </c>
      <c r="AR413" s="1"/>
      <c r="AS413" s="1"/>
    </row>
    <row r="414" spans="1:45" x14ac:dyDescent="0.25">
      <c r="A414">
        <v>50</v>
      </c>
      <c r="B414">
        <v>128.16</v>
      </c>
      <c r="C414">
        <v>26.794</v>
      </c>
      <c r="D414">
        <v>27.265999999999998</v>
      </c>
      <c r="E414">
        <v>26.690999999999999</v>
      </c>
      <c r="F414">
        <v>26.51</v>
      </c>
      <c r="G414">
        <v>26.71</v>
      </c>
      <c r="I414">
        <f t="shared" si="60"/>
        <v>3.210000000000008</v>
      </c>
      <c r="J414">
        <f t="shared" si="61"/>
        <v>-0.84199999999999875</v>
      </c>
      <c r="K414" s="2">
        <f t="shared" si="62"/>
        <v>2.1077524987401626</v>
      </c>
      <c r="L414" s="2">
        <f t="shared" si="63"/>
        <v>1.428037553035308</v>
      </c>
      <c r="M414">
        <f t="shared" si="64"/>
        <v>-1.2906837488061047</v>
      </c>
      <c r="N414">
        <f t="shared" si="65"/>
        <v>1.4954429838107174E-2</v>
      </c>
      <c r="O414">
        <f t="shared" si="66"/>
        <v>8547.7744283360244</v>
      </c>
      <c r="P414">
        <f t="shared" si="67"/>
        <v>86.008740000000486</v>
      </c>
      <c r="AR414" s="1"/>
      <c r="AS414" s="1"/>
    </row>
    <row r="415" spans="1:45" x14ac:dyDescent="0.25">
      <c r="A415">
        <v>51</v>
      </c>
      <c r="B415">
        <v>131.37</v>
      </c>
      <c r="C415">
        <v>25.952000000000002</v>
      </c>
      <c r="D415">
        <v>26.417000000000002</v>
      </c>
      <c r="E415">
        <v>25.821000000000002</v>
      </c>
      <c r="F415">
        <v>25.655999999999999</v>
      </c>
      <c r="G415">
        <v>25.916</v>
      </c>
      <c r="I415">
        <f t="shared" si="60"/>
        <v>3.2400000000000091</v>
      </c>
      <c r="J415">
        <f t="shared" si="61"/>
        <v>-0.78700000000000259</v>
      </c>
      <c r="K415" s="2">
        <f t="shared" si="62"/>
        <v>2.1184961999117879</v>
      </c>
      <c r="L415" s="2">
        <f t="shared" si="63"/>
        <v>1.414170832531062</v>
      </c>
      <c r="M415">
        <f t="shared" si="64"/>
        <v>-1.2639391965319844</v>
      </c>
      <c r="N415">
        <f t="shared" si="65"/>
        <v>1.5508681607891145E-2</v>
      </c>
      <c r="O415">
        <f t="shared" si="66"/>
        <v>8671.6456914213195</v>
      </c>
      <c r="P415">
        <f t="shared" si="67"/>
        <v>84.084479999999786</v>
      </c>
      <c r="AR415" s="1"/>
      <c r="AS415" s="1"/>
    </row>
    <row r="416" spans="1:45" x14ac:dyDescent="0.25">
      <c r="A416">
        <v>52</v>
      </c>
      <c r="B416">
        <v>134.61000000000001</v>
      </c>
      <c r="C416">
        <v>25.164999999999999</v>
      </c>
      <c r="D416">
        <v>25.619</v>
      </c>
      <c r="E416">
        <v>25.050999999999998</v>
      </c>
      <c r="F416">
        <v>24.843</v>
      </c>
      <c r="G416">
        <v>25.149000000000001</v>
      </c>
      <c r="I416">
        <f t="shared" si="60"/>
        <v>3.2799999999999727</v>
      </c>
      <c r="J416">
        <f t="shared" si="61"/>
        <v>-0.75399999999999778</v>
      </c>
      <c r="K416" s="2">
        <f t="shared" si="62"/>
        <v>2.1290773242527368</v>
      </c>
      <c r="L416" s="2">
        <f t="shared" si="63"/>
        <v>1.4007969347331581</v>
      </c>
      <c r="M416">
        <f t="shared" si="64"/>
        <v>-1.263586681821333</v>
      </c>
      <c r="N416">
        <f t="shared" si="65"/>
        <v>1.6070607732726058E-2</v>
      </c>
      <c r="O416">
        <f t="shared" si="66"/>
        <v>8792.8753544643223</v>
      </c>
      <c r="P416">
        <f t="shared" si="67"/>
        <v>82.541199999999819</v>
      </c>
      <c r="AR416" s="1"/>
      <c r="AS416" s="1"/>
    </row>
    <row r="417" spans="1:45" x14ac:dyDescent="0.25">
      <c r="A417">
        <v>53</v>
      </c>
      <c r="B417">
        <v>137.88999999999999</v>
      </c>
      <c r="C417">
        <v>24.411000000000001</v>
      </c>
      <c r="D417">
        <v>24.821000000000002</v>
      </c>
      <c r="E417">
        <v>24.273</v>
      </c>
      <c r="F417">
        <v>24.074999999999999</v>
      </c>
      <c r="G417">
        <v>24.474</v>
      </c>
      <c r="I417">
        <f t="shared" si="60"/>
        <v>3.3000000000000114</v>
      </c>
      <c r="J417">
        <f t="shared" si="61"/>
        <v>-0.71400000000000219</v>
      </c>
      <c r="K417" s="2">
        <f t="shared" si="62"/>
        <v>2.1395327715979393</v>
      </c>
      <c r="L417" s="2">
        <f t="shared" si="63"/>
        <v>1.387585570715276</v>
      </c>
      <c r="M417">
        <f t="shared" si="64"/>
        <v>-1.2551838204414463</v>
      </c>
      <c r="N417">
        <f t="shared" si="65"/>
        <v>1.664003684559753E-2</v>
      </c>
      <c r="O417">
        <f t="shared" si="66"/>
        <v>8911.4264908009918</v>
      </c>
      <c r="P417">
        <f t="shared" si="67"/>
        <v>80.556300000000107</v>
      </c>
      <c r="AR417" s="1"/>
      <c r="AS417" s="1"/>
    </row>
    <row r="418" spans="1:45" x14ac:dyDescent="0.25">
      <c r="A418">
        <v>54</v>
      </c>
      <c r="B418">
        <v>141.19</v>
      </c>
      <c r="C418">
        <v>23.696999999999999</v>
      </c>
      <c r="D418">
        <v>24.087</v>
      </c>
      <c r="E418">
        <v>23.536999999999999</v>
      </c>
      <c r="F418">
        <v>23.334</v>
      </c>
      <c r="G418">
        <v>23.831</v>
      </c>
      <c r="I418">
        <f t="shared" si="60"/>
        <v>3.3400000000000034</v>
      </c>
      <c r="J418">
        <f t="shared" si="61"/>
        <v>-0.67999999999999972</v>
      </c>
      <c r="K418" s="2">
        <f t="shared" si="62"/>
        <v>2.1498039382270222</v>
      </c>
      <c r="L418" s="2">
        <f t="shared" si="63"/>
        <v>1.374693368545393</v>
      </c>
      <c r="M418">
        <f t="shared" si="64"/>
        <v>-1.2452797489201162</v>
      </c>
      <c r="N418">
        <f t="shared" si="65"/>
        <v>1.7216795295166065E-2</v>
      </c>
      <c r="O418">
        <f t="shared" si="66"/>
        <v>9027.2629898329378</v>
      </c>
      <c r="P418">
        <f t="shared" si="67"/>
        <v>79.147980000000132</v>
      </c>
      <c r="AR418" s="1"/>
      <c r="AS418" s="1"/>
    </row>
    <row r="419" spans="1:45" x14ac:dyDescent="0.25">
      <c r="A419">
        <v>55</v>
      </c>
      <c r="B419">
        <v>144.53</v>
      </c>
      <c r="C419">
        <v>23.016999999999999</v>
      </c>
      <c r="D419">
        <v>23.349</v>
      </c>
      <c r="E419">
        <v>22.841000000000001</v>
      </c>
      <c r="F419">
        <v>22.638999999999999</v>
      </c>
      <c r="G419">
        <v>23.24</v>
      </c>
      <c r="I419">
        <f t="shared" si="60"/>
        <v>3.3700000000000045</v>
      </c>
      <c r="J419">
        <f t="shared" si="61"/>
        <v>-0.65599999999999881</v>
      </c>
      <c r="K419" s="2">
        <f t="shared" si="62"/>
        <v>2.1599580026785188</v>
      </c>
      <c r="L419" s="2">
        <f t="shared" si="63"/>
        <v>1.3620487177147147</v>
      </c>
      <c r="M419">
        <f t="shared" si="64"/>
        <v>-1.2544736453659817</v>
      </c>
      <c r="N419">
        <f t="shared" si="65"/>
        <v>1.7800707198929164E-2</v>
      </c>
      <c r="O419">
        <f t="shared" si="66"/>
        <v>9140.3495680255255</v>
      </c>
      <c r="P419">
        <f t="shared" si="67"/>
        <v>77.567290000000014</v>
      </c>
      <c r="AR419" s="1"/>
      <c r="AS419" s="1"/>
    </row>
    <row r="420" spans="1:45" x14ac:dyDescent="0.25">
      <c r="A420">
        <v>56</v>
      </c>
      <c r="B420">
        <v>147.9</v>
      </c>
      <c r="C420">
        <v>22.361000000000001</v>
      </c>
      <c r="D420">
        <v>22.68</v>
      </c>
      <c r="E420">
        <v>22.152000000000001</v>
      </c>
      <c r="F420">
        <v>21.951000000000001</v>
      </c>
      <c r="G420">
        <v>22.661999999999999</v>
      </c>
      <c r="I420">
        <f t="shared" si="60"/>
        <v>3.4000000000000057</v>
      </c>
      <c r="J420">
        <f t="shared" si="61"/>
        <v>-0.62600000000000122</v>
      </c>
      <c r="K420" s="2">
        <f t="shared" si="62"/>
        <v>2.1699681739968923</v>
      </c>
      <c r="L420" s="2">
        <f t="shared" si="63"/>
        <v>1.3494912216102166</v>
      </c>
      <c r="M420">
        <f t="shared" si="64"/>
        <v>-1.2493044655464856</v>
      </c>
      <c r="N420">
        <f t="shared" si="65"/>
        <v>1.8391594497062239E-2</v>
      </c>
      <c r="O420">
        <f t="shared" si="66"/>
        <v>9250.651779653932</v>
      </c>
      <c r="P420">
        <f t="shared" si="67"/>
        <v>76.027399999999915</v>
      </c>
      <c r="AR420" s="1"/>
      <c r="AS420" s="1"/>
    </row>
    <row r="421" spans="1:45" x14ac:dyDescent="0.25">
      <c r="A421">
        <v>57</v>
      </c>
      <c r="B421">
        <v>151.30000000000001</v>
      </c>
      <c r="C421">
        <v>21.734999999999999</v>
      </c>
      <c r="D421">
        <v>22.013000000000002</v>
      </c>
      <c r="E421">
        <v>21.533000000000001</v>
      </c>
      <c r="F421">
        <v>21.295999999999999</v>
      </c>
      <c r="G421">
        <v>22.097999999999999</v>
      </c>
      <c r="I421">
        <f t="shared" si="60"/>
        <v>3.4199999999999875</v>
      </c>
      <c r="J421">
        <f t="shared" si="61"/>
        <v>-0.62000000000000099</v>
      </c>
      <c r="K421" s="2">
        <f t="shared" si="62"/>
        <v>2.1798389280231869</v>
      </c>
      <c r="L421" s="2">
        <f t="shared" si="63"/>
        <v>1.3371596445268559</v>
      </c>
      <c r="M421">
        <f t="shared" si="64"/>
        <v>-1.2947228006187408</v>
      </c>
      <c r="N421">
        <f t="shared" si="65"/>
        <v>1.8989277006921237E-2</v>
      </c>
      <c r="O421">
        <f t="shared" si="66"/>
        <v>9358.13602729374</v>
      </c>
      <c r="P421">
        <f t="shared" si="67"/>
        <v>74.333700000000164</v>
      </c>
      <c r="AR421" s="1"/>
      <c r="AS421" s="1"/>
    </row>
    <row r="422" spans="1:45" x14ac:dyDescent="0.25">
      <c r="A422">
        <v>58</v>
      </c>
      <c r="B422">
        <v>154.72</v>
      </c>
      <c r="C422">
        <v>21.114999999999998</v>
      </c>
      <c r="D422">
        <v>21.390999999999998</v>
      </c>
      <c r="E422">
        <v>20.884</v>
      </c>
      <c r="F422">
        <v>20.664999999999999</v>
      </c>
      <c r="G422">
        <v>21.52</v>
      </c>
      <c r="I422">
        <f t="shared" si="60"/>
        <v>3.4399999999999977</v>
      </c>
      <c r="J422">
        <f t="shared" si="61"/>
        <v>-0.58099999999999952</v>
      </c>
      <c r="K422" s="2">
        <f t="shared" si="62"/>
        <v>2.1895464567389267</v>
      </c>
      <c r="L422" s="2">
        <f t="shared" si="63"/>
        <v>1.3245910857609264</v>
      </c>
      <c r="M422">
        <f t="shared" si="64"/>
        <v>-1.2688245926437007</v>
      </c>
      <c r="N422">
        <f t="shared" si="65"/>
        <v>1.9593572478190303E-2</v>
      </c>
      <c r="O422">
        <f t="shared" si="66"/>
        <v>9462.76957205299</v>
      </c>
      <c r="P422">
        <f t="shared" si="67"/>
        <v>72.63559999999994</v>
      </c>
      <c r="AR422" s="1"/>
      <c r="AS422" s="1"/>
    </row>
    <row r="423" spans="1:45" x14ac:dyDescent="0.25">
      <c r="A423">
        <v>59</v>
      </c>
      <c r="B423">
        <v>158.16</v>
      </c>
      <c r="C423">
        <v>20.533999999999999</v>
      </c>
      <c r="D423">
        <v>20.783999999999999</v>
      </c>
      <c r="E423">
        <v>20.309999999999999</v>
      </c>
      <c r="F423">
        <v>20.103999999999999</v>
      </c>
      <c r="G423">
        <v>20.937999999999999</v>
      </c>
      <c r="I423">
        <f t="shared" si="60"/>
        <v>3.4699999999999989</v>
      </c>
      <c r="J423">
        <f t="shared" si="61"/>
        <v>-0.57000000000000028</v>
      </c>
      <c r="K423" s="2">
        <f t="shared" si="62"/>
        <v>2.199096656305616</v>
      </c>
      <c r="L423" s="2">
        <f t="shared" si="63"/>
        <v>1.3124735576860558</v>
      </c>
      <c r="M423">
        <f t="shared" si="64"/>
        <v>-1.2971443801136875</v>
      </c>
      <c r="N423">
        <f t="shared" si="65"/>
        <v>2.0204296648656934E-2</v>
      </c>
      <c r="O423">
        <f t="shared" si="66"/>
        <v>9564.5205435424996</v>
      </c>
      <c r="P423">
        <f t="shared" si="67"/>
        <v>71.252979999999837</v>
      </c>
      <c r="AR423" s="1"/>
      <c r="AS423" s="1"/>
    </row>
    <row r="424" spans="1:45" x14ac:dyDescent="0.25">
      <c r="A424">
        <v>60</v>
      </c>
      <c r="B424">
        <v>161.63</v>
      </c>
      <c r="C424">
        <v>19.963999999999999</v>
      </c>
      <c r="D424">
        <v>20.202000000000002</v>
      </c>
      <c r="E424">
        <v>19.725000000000001</v>
      </c>
      <c r="F424">
        <v>19.544</v>
      </c>
      <c r="G424">
        <v>20.387</v>
      </c>
      <c r="I424">
        <f t="shared" si="60"/>
        <v>3.4900000000000091</v>
      </c>
      <c r="J424">
        <f t="shared" si="61"/>
        <v>-0.55499999999999972</v>
      </c>
      <c r="K424" s="2">
        <f t="shared" si="62"/>
        <v>2.2085219729314334</v>
      </c>
      <c r="L424" s="2">
        <f t="shared" si="63"/>
        <v>1.3002475611940847</v>
      </c>
      <c r="M424">
        <f t="shared" si="64"/>
        <v>-1.3197658798153022</v>
      </c>
      <c r="N424">
        <f t="shared" si="65"/>
        <v>2.0821263300597533E-2</v>
      </c>
      <c r="O424">
        <f t="shared" si="66"/>
        <v>9663.3579495814502</v>
      </c>
      <c r="P424">
        <f t="shared" si="67"/>
        <v>69.674360000000064</v>
      </c>
      <c r="AR424" s="1"/>
      <c r="AS424" s="1"/>
    </row>
    <row r="425" spans="1:45" x14ac:dyDescent="0.25">
      <c r="A425">
        <v>61</v>
      </c>
      <c r="B425">
        <v>165.12</v>
      </c>
      <c r="C425">
        <v>19.408999999999999</v>
      </c>
      <c r="D425">
        <v>19.649000000000001</v>
      </c>
      <c r="E425">
        <v>19.190000000000001</v>
      </c>
      <c r="F425">
        <v>18.984000000000002</v>
      </c>
      <c r="G425">
        <v>19.815000000000001</v>
      </c>
      <c r="I425">
        <f t="shared" si="60"/>
        <v>3.5099999999999909</v>
      </c>
      <c r="J425">
        <f t="shared" si="61"/>
        <v>-0.53699999999999903</v>
      </c>
      <c r="K425" s="2">
        <f t="shared" si="62"/>
        <v>2.2177996799471171</v>
      </c>
      <c r="L425" s="2">
        <f t="shared" si="63"/>
        <v>1.2880031600318622</v>
      </c>
      <c r="M425">
        <f t="shared" si="64"/>
        <v>-1.3338827198402978</v>
      </c>
      <c r="N425">
        <f t="shared" si="65"/>
        <v>2.1444284317755604E-2</v>
      </c>
      <c r="O425">
        <f t="shared" si="66"/>
        <v>9759.2516856352941</v>
      </c>
      <c r="P425">
        <f t="shared" si="67"/>
        <v>68.12558999999986</v>
      </c>
      <c r="AR425" s="1"/>
      <c r="AS425" s="1"/>
    </row>
    <row r="426" spans="1:45" x14ac:dyDescent="0.25">
      <c r="A426">
        <v>62</v>
      </c>
      <c r="B426">
        <v>168.63</v>
      </c>
      <c r="C426">
        <v>18.872</v>
      </c>
      <c r="D426">
        <v>19.11</v>
      </c>
      <c r="E426">
        <v>18.661999999999999</v>
      </c>
      <c r="F426">
        <v>18.45</v>
      </c>
      <c r="G426">
        <v>19.265999999999998</v>
      </c>
      <c r="I426">
        <f t="shared" si="60"/>
        <v>3.5300000000000011</v>
      </c>
      <c r="J426">
        <f t="shared" si="61"/>
        <v>-0.51699999999999946</v>
      </c>
      <c r="K426" s="2">
        <f t="shared" si="62"/>
        <v>2.2269348400126003</v>
      </c>
      <c r="L426" s="2">
        <f t="shared" si="63"/>
        <v>1.275817927877539</v>
      </c>
      <c r="M426">
        <f t="shared" si="64"/>
        <v>-1.3407784806615408</v>
      </c>
      <c r="N426">
        <f t="shared" si="65"/>
        <v>2.2073169742894881E-2</v>
      </c>
      <c r="O426">
        <f t="shared" si="66"/>
        <v>9852.1725439830825</v>
      </c>
      <c r="P426">
        <f t="shared" si="67"/>
        <v>66.618160000000088</v>
      </c>
      <c r="AR426" s="1"/>
      <c r="AS426" s="1"/>
    </row>
    <row r="427" spans="1:45" x14ac:dyDescent="0.25">
      <c r="A427">
        <v>63</v>
      </c>
      <c r="B427">
        <v>172.16</v>
      </c>
      <c r="C427">
        <v>18.355</v>
      </c>
      <c r="D427">
        <v>18.608000000000001</v>
      </c>
      <c r="E427">
        <v>18.154</v>
      </c>
      <c r="F427">
        <v>17.922000000000001</v>
      </c>
      <c r="G427">
        <v>18.733000000000001</v>
      </c>
      <c r="I427">
        <f t="shared" si="60"/>
        <v>3.539999999999992</v>
      </c>
      <c r="J427">
        <f t="shared" si="61"/>
        <v>-0.49099999999999966</v>
      </c>
      <c r="K427" s="2">
        <f t="shared" si="62"/>
        <v>2.2359322539862951</v>
      </c>
      <c r="L427" s="2">
        <f t="shared" si="63"/>
        <v>1.2637543888400056</v>
      </c>
      <c r="M427">
        <f t="shared" si="64"/>
        <v>-1.3321645764353902</v>
      </c>
      <c r="N427">
        <f t="shared" si="65"/>
        <v>2.2707727835909537E-2</v>
      </c>
      <c r="O427">
        <f t="shared" si="66"/>
        <v>9942.0922226114508</v>
      </c>
      <c r="P427">
        <f t="shared" si="67"/>
        <v>64.976699999999795</v>
      </c>
      <c r="AR427" s="1"/>
      <c r="AS427" s="1"/>
    </row>
    <row r="428" spans="1:45" x14ac:dyDescent="0.25">
      <c r="A428">
        <v>64</v>
      </c>
      <c r="B428">
        <v>175.7</v>
      </c>
      <c r="C428">
        <v>17.864000000000001</v>
      </c>
      <c r="D428">
        <v>18.103999999999999</v>
      </c>
      <c r="E428">
        <v>17.675999999999998</v>
      </c>
      <c r="F428">
        <v>17.452000000000002</v>
      </c>
      <c r="G428">
        <v>18.222000000000001</v>
      </c>
      <c r="I428">
        <f t="shared" si="60"/>
        <v>3.5600000000000023</v>
      </c>
      <c r="J428">
        <f t="shared" si="61"/>
        <v>-0.47200000000000131</v>
      </c>
      <c r="K428" s="2">
        <f t="shared" si="62"/>
        <v>2.2447717614952949</v>
      </c>
      <c r="L428" s="2">
        <f t="shared" si="63"/>
        <v>1.2519787100633815</v>
      </c>
      <c r="M428">
        <f t="shared" si="64"/>
        <v>-1.3349031732607686</v>
      </c>
      <c r="N428">
        <f t="shared" si="65"/>
        <v>2.3347765132473223E-2</v>
      </c>
      <c r="O428">
        <f t="shared" si="66"/>
        <v>10028.983333832542</v>
      </c>
      <c r="P428">
        <f t="shared" si="67"/>
        <v>63.595839999999995</v>
      </c>
      <c r="AR428" s="1"/>
      <c r="AS428" s="1"/>
    </row>
    <row r="429" spans="1:45" x14ac:dyDescent="0.25">
      <c r="A429">
        <v>65</v>
      </c>
      <c r="B429">
        <v>179.26</v>
      </c>
      <c r="C429">
        <v>17.391999999999999</v>
      </c>
      <c r="D429">
        <v>17.634</v>
      </c>
      <c r="E429">
        <v>17.202999999999999</v>
      </c>
      <c r="F429">
        <v>16.991</v>
      </c>
      <c r="G429">
        <v>17.742000000000001</v>
      </c>
      <c r="I429">
        <f t="shared" si="60"/>
        <v>3.5700000000000216</v>
      </c>
      <c r="J429">
        <f t="shared" si="61"/>
        <v>-0.4480000000000004</v>
      </c>
      <c r="K429" s="2">
        <f t="shared" si="62"/>
        <v>2.2534833920870145</v>
      </c>
      <c r="L429" s="2">
        <f t="shared" si="63"/>
        <v>1.2403495267422193</v>
      </c>
      <c r="M429">
        <f t="shared" si="64"/>
        <v>-1.3233880290750311</v>
      </c>
      <c r="N429">
        <f t="shared" si="65"/>
        <v>2.3993086503208923E-2</v>
      </c>
      <c r="O429">
        <f t="shared" si="66"/>
        <v>10112.819412623245</v>
      </c>
      <c r="P429">
        <f t="shared" si="67"/>
        <v>62.089440000000472</v>
      </c>
      <c r="AR429" s="1"/>
      <c r="AS429" s="1"/>
    </row>
    <row r="430" spans="1:45" x14ac:dyDescent="0.25">
      <c r="A430">
        <v>66</v>
      </c>
      <c r="B430">
        <v>182.83</v>
      </c>
      <c r="C430">
        <v>16.943999999999999</v>
      </c>
      <c r="D430">
        <v>17.189</v>
      </c>
      <c r="E430">
        <v>16.771999999999998</v>
      </c>
      <c r="F430">
        <v>16.539000000000001</v>
      </c>
      <c r="G430">
        <v>17.274000000000001</v>
      </c>
      <c r="I430">
        <f t="shared" si="60"/>
        <v>3.589999999999975</v>
      </c>
      <c r="J430">
        <f t="shared" si="61"/>
        <v>-0.43299999999999983</v>
      </c>
      <c r="K430" s="2">
        <f t="shared" si="62"/>
        <v>2.2620474592614253</v>
      </c>
      <c r="L430" s="2">
        <f t="shared" si="63"/>
        <v>1.2290159427634098</v>
      </c>
      <c r="M430">
        <f t="shared" si="64"/>
        <v>-1.3312618453820042</v>
      </c>
      <c r="N430">
        <f t="shared" si="65"/>
        <v>2.4643495213360948E-2</v>
      </c>
      <c r="O430">
        <f t="shared" si="66"/>
        <v>10193.574924683238</v>
      </c>
      <c r="P430">
        <f t="shared" si="67"/>
        <v>60.828959999999547</v>
      </c>
      <c r="AR430" s="1"/>
      <c r="AS430" s="1"/>
    </row>
    <row r="431" spans="1:45" x14ac:dyDescent="0.25">
      <c r="A431">
        <v>67</v>
      </c>
      <c r="B431">
        <v>186.42</v>
      </c>
      <c r="C431">
        <v>16.510999999999999</v>
      </c>
      <c r="D431">
        <v>16.753</v>
      </c>
      <c r="E431">
        <v>16.347999999999999</v>
      </c>
      <c r="F431">
        <v>16.106999999999999</v>
      </c>
      <c r="G431">
        <v>16.835999999999999</v>
      </c>
      <c r="I431">
        <f t="shared" si="60"/>
        <v>3.6000000000000227</v>
      </c>
      <c r="J431">
        <f t="shared" si="61"/>
        <v>-0.4220000000000006</v>
      </c>
      <c r="K431" s="2">
        <f t="shared" si="62"/>
        <v>2.2704925036386179</v>
      </c>
      <c r="L431" s="2">
        <f t="shared" si="63"/>
        <v>1.2177733774014954</v>
      </c>
      <c r="M431">
        <f t="shared" si="64"/>
        <v>-1.3536273925218989</v>
      </c>
      <c r="N431">
        <f t="shared" si="65"/>
        <v>2.5298792982950697E-2</v>
      </c>
      <c r="O431">
        <f t="shared" si="66"/>
        <v>10271.225274209335</v>
      </c>
      <c r="P431">
        <f t="shared" si="67"/>
        <v>59.439600000000368</v>
      </c>
      <c r="AR431" s="1"/>
      <c r="AS431" s="1"/>
    </row>
    <row r="432" spans="1:45" x14ac:dyDescent="0.25">
      <c r="A432">
        <v>68</v>
      </c>
      <c r="B432">
        <v>190.02</v>
      </c>
      <c r="C432">
        <v>16.088999999999999</v>
      </c>
      <c r="D432">
        <v>16.335999999999999</v>
      </c>
      <c r="E432">
        <v>15.926</v>
      </c>
      <c r="F432">
        <v>15.686999999999999</v>
      </c>
      <c r="G432">
        <v>16.405999999999999</v>
      </c>
      <c r="I432">
        <f t="shared" si="60"/>
        <v>3.5999999999999943</v>
      </c>
      <c r="J432">
        <f t="shared" si="61"/>
        <v>-0.39799999999999791</v>
      </c>
      <c r="K432" s="2">
        <f t="shared" si="62"/>
        <v>2.2787993137555556</v>
      </c>
      <c r="L432" s="2">
        <f t="shared" si="63"/>
        <v>1.2065290516827305</v>
      </c>
      <c r="M432">
        <f t="shared" si="64"/>
        <v>-1.3346288835082769</v>
      </c>
      <c r="N432">
        <f t="shared" si="65"/>
        <v>2.59587800473975E-2</v>
      </c>
      <c r="O432">
        <f t="shared" si="66"/>
        <v>10345.746811383824</v>
      </c>
      <c r="P432">
        <f t="shared" si="67"/>
        <v>57.920400000000001</v>
      </c>
      <c r="AR432" s="1"/>
      <c r="AS432" s="1"/>
    </row>
    <row r="433" spans="1:45" x14ac:dyDescent="0.25">
      <c r="A433">
        <v>69</v>
      </c>
      <c r="B433">
        <v>193.62</v>
      </c>
      <c r="C433">
        <v>15.691000000000001</v>
      </c>
      <c r="D433">
        <v>15.932</v>
      </c>
      <c r="E433">
        <v>15.541</v>
      </c>
      <c r="F433">
        <v>15.297000000000001</v>
      </c>
      <c r="G433">
        <v>15.993</v>
      </c>
      <c r="I433">
        <f t="shared" si="60"/>
        <v>3.6200000000000045</v>
      </c>
      <c r="J433">
        <f t="shared" si="61"/>
        <v>-0.38100000000000023</v>
      </c>
      <c r="K433" s="2">
        <f t="shared" si="62"/>
        <v>2.2869502157875488</v>
      </c>
      <c r="L433" s="2">
        <f t="shared" si="63"/>
        <v>1.1956506224041861</v>
      </c>
      <c r="M433">
        <f t="shared" si="64"/>
        <v>-1.3270013928259998</v>
      </c>
      <c r="N433">
        <f t="shared" si="65"/>
        <v>2.6623255218585554E-2</v>
      </c>
      <c r="O433">
        <f t="shared" si="66"/>
        <v>10417.116839574503</v>
      </c>
      <c r="P433">
        <f t="shared" si="67"/>
        <v>56.801419999999851</v>
      </c>
      <c r="AR433" s="1"/>
      <c r="AS433" s="1"/>
    </row>
    <row r="434" spans="1:45" x14ac:dyDescent="0.25">
      <c r="A434">
        <v>70</v>
      </c>
      <c r="B434">
        <v>197.24</v>
      </c>
      <c r="C434">
        <v>15.31</v>
      </c>
      <c r="D434">
        <v>15.542999999999999</v>
      </c>
      <c r="E434">
        <v>15.163</v>
      </c>
      <c r="F434">
        <v>14.923999999999999</v>
      </c>
      <c r="G434">
        <v>15.609</v>
      </c>
      <c r="I434">
        <f t="shared" si="60"/>
        <v>3.6200000000000045</v>
      </c>
      <c r="J434">
        <f t="shared" si="61"/>
        <v>-0.36700000000000088</v>
      </c>
      <c r="K434" s="2">
        <f t="shared" si="62"/>
        <v>2.2949949938591003</v>
      </c>
      <c r="L434" s="2">
        <f t="shared" si="63"/>
        <v>1.1849751906982611</v>
      </c>
      <c r="M434">
        <f t="shared" si="64"/>
        <v>-1.3341066798081234</v>
      </c>
      <c r="N434">
        <f t="shared" si="65"/>
        <v>2.7292015946358227E-2</v>
      </c>
      <c r="O434">
        <f t="shared" si="66"/>
        <v>10485.313622244204</v>
      </c>
      <c r="P434">
        <f t="shared" si="67"/>
        <v>55.422200000000188</v>
      </c>
      <c r="AR434" s="1"/>
      <c r="AS434" s="1"/>
    </row>
    <row r="435" spans="1:45" x14ac:dyDescent="0.25">
      <c r="A435">
        <v>71</v>
      </c>
      <c r="B435">
        <v>200.86</v>
      </c>
      <c r="C435">
        <v>14.943</v>
      </c>
      <c r="D435">
        <v>15.183999999999999</v>
      </c>
      <c r="E435">
        <v>14.795999999999999</v>
      </c>
      <c r="F435">
        <v>14.555999999999999</v>
      </c>
      <c r="G435">
        <v>15.234999999999999</v>
      </c>
      <c r="I435">
        <f t="shared" si="60"/>
        <v>3.6299999999999955</v>
      </c>
      <c r="J435">
        <f t="shared" si="61"/>
        <v>-0.3539999999999992</v>
      </c>
      <c r="K435" s="2">
        <f t="shared" si="62"/>
        <v>2.3028934583565053</v>
      </c>
      <c r="L435" s="2">
        <f t="shared" si="63"/>
        <v>1.1744377964520458</v>
      </c>
      <c r="M435">
        <f t="shared" si="64"/>
        <v>-1.3385763478199517</v>
      </c>
      <c r="N435">
        <f t="shared" si="65"/>
        <v>2.7964858380420413E-2</v>
      </c>
      <c r="O435">
        <f t="shared" si="66"/>
        <v>10550.31638956773</v>
      </c>
      <c r="P435">
        <f t="shared" si="67"/>
        <v>54.243089999999938</v>
      </c>
      <c r="AR435" s="1"/>
      <c r="AS435" s="1"/>
    </row>
    <row r="436" spans="1:45" x14ac:dyDescent="0.25">
      <c r="A436">
        <v>72</v>
      </c>
      <c r="B436">
        <v>204.49</v>
      </c>
      <c r="C436">
        <v>14.589</v>
      </c>
      <c r="D436">
        <v>14.821999999999999</v>
      </c>
      <c r="E436">
        <v>14.461</v>
      </c>
      <c r="F436">
        <v>14.204000000000001</v>
      </c>
      <c r="G436">
        <v>14.871</v>
      </c>
      <c r="I436">
        <f t="shared" si="60"/>
        <v>3.6299999999999955</v>
      </c>
      <c r="J436">
        <f t="shared" si="61"/>
        <v>-0.34100000000000108</v>
      </c>
      <c r="K436" s="2">
        <f t="shared" si="62"/>
        <v>2.3106720749301237</v>
      </c>
      <c r="L436" s="2">
        <f t="shared" si="63"/>
        <v>1.1640255242878399</v>
      </c>
      <c r="M436">
        <f t="shared" si="64"/>
        <v>-1.3441460648163017</v>
      </c>
      <c r="N436">
        <f t="shared" si="65"/>
        <v>2.8641577432629923E-2</v>
      </c>
      <c r="O436">
        <f t="shared" si="66"/>
        <v>10612.105344754193</v>
      </c>
      <c r="P436">
        <f t="shared" si="67"/>
        <v>52.958069999999942</v>
      </c>
      <c r="AR436" s="1"/>
      <c r="AS436" s="1"/>
    </row>
    <row r="437" spans="1:45" x14ac:dyDescent="0.25">
      <c r="A437">
        <v>73</v>
      </c>
      <c r="B437">
        <v>208.12</v>
      </c>
      <c r="C437">
        <v>14.247999999999999</v>
      </c>
      <c r="D437">
        <v>14.475</v>
      </c>
      <c r="E437">
        <v>14.125999999999999</v>
      </c>
      <c r="F437">
        <v>13.867000000000001</v>
      </c>
      <c r="G437">
        <v>14.525</v>
      </c>
      <c r="I437">
        <f t="shared" si="60"/>
        <v>3.6299999999999955</v>
      </c>
      <c r="J437">
        <f t="shared" si="61"/>
        <v>-0.32399999999999984</v>
      </c>
      <c r="K437" s="2">
        <f t="shared" si="62"/>
        <v>2.318313817223999</v>
      </c>
      <c r="L437" s="2">
        <f t="shared" si="63"/>
        <v>1.1537539064551872</v>
      </c>
      <c r="M437">
        <f t="shared" si="64"/>
        <v>-1.3302825019577769</v>
      </c>
      <c r="N437">
        <f t="shared" si="65"/>
        <v>2.9321966839658594E-2</v>
      </c>
      <c r="O437">
        <f t="shared" si="66"/>
        <v>10670.661670072826</v>
      </c>
      <c r="P437">
        <f t="shared" si="67"/>
        <v>51.720239999999947</v>
      </c>
      <c r="AR437" s="1"/>
      <c r="AS437" s="1"/>
    </row>
    <row r="438" spans="1:45" x14ac:dyDescent="0.25">
      <c r="A438">
        <v>74</v>
      </c>
      <c r="B438">
        <v>211.75</v>
      </c>
      <c r="C438">
        <v>13.923999999999999</v>
      </c>
      <c r="D438">
        <v>14.145</v>
      </c>
      <c r="E438">
        <v>13.813000000000001</v>
      </c>
      <c r="F438">
        <v>13.547000000000001</v>
      </c>
      <c r="G438">
        <v>14.193</v>
      </c>
      <c r="I438">
        <f t="shared" si="60"/>
        <v>3.6299999999999955</v>
      </c>
      <c r="J438">
        <f t="shared" si="61"/>
        <v>-0.30799999999999983</v>
      </c>
      <c r="K438" s="2">
        <f t="shared" si="62"/>
        <v>2.3258234190027447</v>
      </c>
      <c r="L438" s="2">
        <f t="shared" si="63"/>
        <v>1.1437640146122507</v>
      </c>
      <c r="M438">
        <f t="shared" si="64"/>
        <v>-1.3159757387256052</v>
      </c>
      <c r="N438">
        <f t="shared" si="65"/>
        <v>3.000581922600358E-2</v>
      </c>
      <c r="O438">
        <f t="shared" si="66"/>
        <v>10725.967532580427</v>
      </c>
      <c r="P438">
        <f t="shared" si="67"/>
        <v>50.544119999999943</v>
      </c>
      <c r="AR438" s="1"/>
      <c r="AS438" s="1"/>
    </row>
    <row r="439" spans="1:45" x14ac:dyDescent="0.25">
      <c r="A439">
        <v>75</v>
      </c>
      <c r="B439">
        <v>215.38</v>
      </c>
      <c r="C439">
        <v>13.616</v>
      </c>
      <c r="D439">
        <v>13.824999999999999</v>
      </c>
      <c r="E439">
        <v>13.513</v>
      </c>
      <c r="F439">
        <v>13.25</v>
      </c>
      <c r="G439">
        <v>13.875999999999999</v>
      </c>
      <c r="I439">
        <f t="shared" si="60"/>
        <v>3.6400000000000148</v>
      </c>
      <c r="J439">
        <f t="shared" si="61"/>
        <v>-0.29800000000000004</v>
      </c>
      <c r="K439" s="2">
        <f t="shared" si="62"/>
        <v>2.3332053726253439</v>
      </c>
      <c r="L439" s="2">
        <f t="shared" si="63"/>
        <v>1.1340495427405126</v>
      </c>
      <c r="M439">
        <f t="shared" si="64"/>
        <v>-1.3204178861641933</v>
      </c>
      <c r="N439">
        <f t="shared" si="65"/>
        <v>3.0692926167329517E-2</v>
      </c>
      <c r="O439">
        <f t="shared" si="66"/>
        <v>10778.006089548728</v>
      </c>
      <c r="P439">
        <f t="shared" si="67"/>
        <v>49.562240000000322</v>
      </c>
      <c r="AR439" s="1"/>
      <c r="AS439" s="1"/>
    </row>
    <row r="440" spans="1:45" x14ac:dyDescent="0.25">
      <c r="A440">
        <v>76</v>
      </c>
      <c r="B440">
        <v>219.02</v>
      </c>
      <c r="C440">
        <v>13.318</v>
      </c>
      <c r="D440">
        <v>13.52</v>
      </c>
      <c r="E440">
        <v>13.218999999999999</v>
      </c>
      <c r="F440">
        <v>12.952</v>
      </c>
      <c r="G440">
        <v>13.581</v>
      </c>
      <c r="I440">
        <f t="shared" si="60"/>
        <v>3.6299999999999955</v>
      </c>
      <c r="J440">
        <f t="shared" si="61"/>
        <v>-0.28800000000000026</v>
      </c>
      <c r="K440" s="2">
        <f t="shared" si="62"/>
        <v>2.3404837746257177</v>
      </c>
      <c r="L440" s="2">
        <f t="shared" si="63"/>
        <v>1.1244390105565258</v>
      </c>
      <c r="M440">
        <f t="shared" si="64"/>
        <v>-1.3299754591496813</v>
      </c>
      <c r="N440">
        <f t="shared" si="65"/>
        <v>3.1383078254121816E-2</v>
      </c>
      <c r="O440">
        <f t="shared" si="66"/>
        <v>10826.761493590002</v>
      </c>
      <c r="P440">
        <f t="shared" si="67"/>
        <v>48.344339999999946</v>
      </c>
      <c r="AR440" s="1"/>
      <c r="AS440" s="1"/>
    </row>
    <row r="441" spans="1:45" x14ac:dyDescent="0.25">
      <c r="A441">
        <v>77</v>
      </c>
      <c r="B441">
        <v>222.65</v>
      </c>
      <c r="C441">
        <v>13.03</v>
      </c>
      <c r="D441">
        <v>13.226000000000001</v>
      </c>
      <c r="E441">
        <v>12.933999999999999</v>
      </c>
      <c r="F441">
        <v>12.663</v>
      </c>
      <c r="G441">
        <v>13.297000000000001</v>
      </c>
      <c r="I441">
        <f t="shared" si="60"/>
        <v>3.6200000000000045</v>
      </c>
      <c r="J441">
        <f t="shared" si="61"/>
        <v>-0.27799999999999869</v>
      </c>
      <c r="K441" s="2">
        <f t="shared" si="62"/>
        <v>2.3476226994672418</v>
      </c>
      <c r="L441" s="2">
        <f t="shared" si="63"/>
        <v>1.1149444157125847</v>
      </c>
      <c r="M441">
        <f t="shared" si="64"/>
        <v>-1.3371988493288627</v>
      </c>
      <c r="N441">
        <f t="shared" si="65"/>
        <v>3.207606515563155E-2</v>
      </c>
      <c r="O441">
        <f t="shared" si="66"/>
        <v>10872.218897479392</v>
      </c>
      <c r="P441">
        <f t="shared" si="67"/>
        <v>47.168600000000154</v>
      </c>
      <c r="AR441" s="1"/>
      <c r="AS441" s="1"/>
    </row>
    <row r="442" spans="1:45" x14ac:dyDescent="0.25">
      <c r="A442">
        <v>78</v>
      </c>
      <c r="B442">
        <v>226.27</v>
      </c>
      <c r="C442">
        <v>12.752000000000001</v>
      </c>
      <c r="D442">
        <v>12.936999999999999</v>
      </c>
      <c r="E442">
        <v>12.656000000000001</v>
      </c>
      <c r="F442">
        <v>12.388999999999999</v>
      </c>
      <c r="G442">
        <v>13.028</v>
      </c>
      <c r="I442">
        <f t="shared" si="60"/>
        <v>3.6299999999999955</v>
      </c>
      <c r="J442">
        <f t="shared" si="61"/>
        <v>-0.25999999999999979</v>
      </c>
      <c r="K442" s="2">
        <f t="shared" si="62"/>
        <v>2.3546269768529489</v>
      </c>
      <c r="L442" s="2">
        <f t="shared" si="63"/>
        <v>1.1055783040520371</v>
      </c>
      <c r="M442">
        <f t="shared" si="64"/>
        <v>-1.2943194040694534</v>
      </c>
      <c r="N442">
        <f t="shared" si="65"/>
        <v>3.2771675684092047E-2</v>
      </c>
      <c r="O442">
        <f t="shared" si="66"/>
        <v>10914.364458672471</v>
      </c>
      <c r="P442">
        <f t="shared" si="67"/>
        <v>46.289759999999951</v>
      </c>
      <c r="AR442" s="1"/>
      <c r="AS442" s="1"/>
    </row>
    <row r="443" spans="1:45" x14ac:dyDescent="0.25">
      <c r="A443">
        <v>79</v>
      </c>
      <c r="B443">
        <v>229.9</v>
      </c>
      <c r="C443">
        <v>12.492000000000001</v>
      </c>
      <c r="D443">
        <v>12.667</v>
      </c>
      <c r="E443">
        <v>12.4</v>
      </c>
      <c r="F443">
        <v>12.125999999999999</v>
      </c>
      <c r="G443">
        <v>12.778</v>
      </c>
      <c r="I443">
        <f t="shared" si="60"/>
        <v>3.6099999999999852</v>
      </c>
      <c r="J443">
        <f t="shared" si="61"/>
        <v>-0.25100000000000122</v>
      </c>
      <c r="K443" s="2">
        <f t="shared" si="62"/>
        <v>2.3615389712692791</v>
      </c>
      <c r="L443" s="2">
        <f t="shared" si="63"/>
        <v>1.0966319755581611</v>
      </c>
      <c r="M443">
        <f t="shared" si="64"/>
        <v>-1.3027504983451765</v>
      </c>
      <c r="N443">
        <f t="shared" si="65"/>
        <v>3.3469697859187596E-2</v>
      </c>
      <c r="O443">
        <f t="shared" si="66"/>
        <v>10953.185343516667</v>
      </c>
      <c r="P443">
        <f t="shared" si="67"/>
        <v>45.096119999999807</v>
      </c>
      <c r="AR443" s="1"/>
      <c r="AS443" s="1"/>
    </row>
    <row r="444" spans="1:45" x14ac:dyDescent="0.25">
      <c r="A444">
        <v>80</v>
      </c>
      <c r="B444">
        <v>233.51</v>
      </c>
      <c r="C444">
        <v>12.241</v>
      </c>
      <c r="D444">
        <v>12.403</v>
      </c>
      <c r="E444">
        <v>12.151999999999999</v>
      </c>
      <c r="F444">
        <v>11.872999999999999</v>
      </c>
      <c r="G444">
        <v>12.536</v>
      </c>
      <c r="I444">
        <f t="shared" si="60"/>
        <v>3.6100000000000136</v>
      </c>
      <c r="J444">
        <f t="shared" si="61"/>
        <v>-0.24899999999999878</v>
      </c>
      <c r="K444" s="2">
        <f t="shared" si="62"/>
        <v>2.3683054838392832</v>
      </c>
      <c r="L444" s="2">
        <f t="shared" si="63"/>
        <v>1.0878168979355294</v>
      </c>
      <c r="M444">
        <f t="shared" si="64"/>
        <v>-1.3395882750213299</v>
      </c>
      <c r="N444">
        <f t="shared" si="65"/>
        <v>3.4169918972754114E-2</v>
      </c>
      <c r="O444">
        <f t="shared" si="66"/>
        <v>10988.669731155289</v>
      </c>
      <c r="P444">
        <f t="shared" si="67"/>
        <v>44.190009999999816</v>
      </c>
      <c r="AR444" s="1"/>
      <c r="AS444" s="1"/>
    </row>
    <row r="445" spans="1:45" x14ac:dyDescent="0.25">
      <c r="A445">
        <v>81</v>
      </c>
      <c r="B445">
        <v>237.12</v>
      </c>
      <c r="C445">
        <v>11.992000000000001</v>
      </c>
      <c r="D445">
        <v>12.147</v>
      </c>
      <c r="E445">
        <v>11.907</v>
      </c>
      <c r="F445">
        <v>11.632</v>
      </c>
      <c r="G445">
        <v>12.282999999999999</v>
      </c>
      <c r="I445">
        <f t="shared" si="60"/>
        <v>3.6099999999999852</v>
      </c>
      <c r="J445">
        <f t="shared" si="61"/>
        <v>-0.24100000000000144</v>
      </c>
      <c r="K445" s="2">
        <f t="shared" si="62"/>
        <v>2.3749681862992342</v>
      </c>
      <c r="L445" s="2">
        <f t="shared" si="63"/>
        <v>1.0788916198402232</v>
      </c>
      <c r="M445">
        <f t="shared" si="64"/>
        <v>-1.3436077242464128</v>
      </c>
      <c r="N445">
        <f t="shared" si="65"/>
        <v>3.4872125653692063E-2</v>
      </c>
      <c r="O445">
        <f t="shared" si="66"/>
        <v>11020.806817122966</v>
      </c>
      <c r="P445">
        <f t="shared" si="67"/>
        <v>43.291119999999815</v>
      </c>
      <c r="AR445" s="1"/>
      <c r="AS445" s="1"/>
    </row>
    <row r="446" spans="1:45" x14ac:dyDescent="0.25">
      <c r="A446">
        <v>82</v>
      </c>
      <c r="B446">
        <v>240.73</v>
      </c>
      <c r="C446">
        <v>11.750999999999999</v>
      </c>
      <c r="D446">
        <v>11.901999999999999</v>
      </c>
      <c r="E446">
        <v>11.676</v>
      </c>
      <c r="F446">
        <v>11.391999999999999</v>
      </c>
      <c r="G446">
        <v>12.032999999999999</v>
      </c>
      <c r="I446">
        <f t="shared" si="60"/>
        <v>3.5900000000000034</v>
      </c>
      <c r="J446">
        <f t="shared" si="61"/>
        <v>-0.23099999999999987</v>
      </c>
      <c r="K446" s="2">
        <f t="shared" si="62"/>
        <v>2.3815302158362703</v>
      </c>
      <c r="L446" s="2">
        <f t="shared" si="63"/>
        <v>1.0700748262675284</v>
      </c>
      <c r="M446">
        <f t="shared" si="64"/>
        <v>-1.3412055098496025</v>
      </c>
      <c r="N446">
        <f t="shared" si="65"/>
        <v>3.5576103933071618E-2</v>
      </c>
      <c r="O446">
        <f t="shared" si="66"/>
        <v>11049.586816631392</v>
      </c>
      <c r="P446">
        <f t="shared" si="67"/>
        <v>42.186090000000199</v>
      </c>
      <c r="AR446" s="1"/>
      <c r="AS446" s="1"/>
    </row>
    <row r="447" spans="1:45" x14ac:dyDescent="0.25">
      <c r="A447">
        <v>83</v>
      </c>
      <c r="B447">
        <v>244.32</v>
      </c>
      <c r="C447">
        <v>11.52</v>
      </c>
      <c r="D447">
        <v>11.67</v>
      </c>
      <c r="E447">
        <v>11.452999999999999</v>
      </c>
      <c r="F447">
        <v>11.162000000000001</v>
      </c>
      <c r="G447">
        <v>11.795</v>
      </c>
      <c r="I447">
        <f t="shared" si="60"/>
        <v>3.5800000000000125</v>
      </c>
      <c r="J447">
        <f t="shared" si="61"/>
        <v>-0.2289999999999992</v>
      </c>
      <c r="K447" s="2">
        <f t="shared" si="62"/>
        <v>2.3879590197123459</v>
      </c>
      <c r="L447" s="2">
        <f t="shared" si="63"/>
        <v>1.0614524790871933</v>
      </c>
      <c r="M447">
        <f t="shared" si="64"/>
        <v>-1.380302642704162</v>
      </c>
      <c r="N447">
        <f t="shared" si="65"/>
        <v>3.6281639309409905E-2</v>
      </c>
      <c r="O447">
        <f t="shared" si="66"/>
        <v>11075.00096754442</v>
      </c>
      <c r="P447">
        <f t="shared" si="67"/>
        <v>41.241599999999877</v>
      </c>
      <c r="AR447" s="1"/>
      <c r="AS447" s="1"/>
    </row>
    <row r="448" spans="1:45" x14ac:dyDescent="0.25">
      <c r="A448">
        <v>84</v>
      </c>
      <c r="B448">
        <v>247.9</v>
      </c>
      <c r="C448">
        <v>11.291</v>
      </c>
      <c r="D448">
        <v>11.445</v>
      </c>
      <c r="E448">
        <v>11.238</v>
      </c>
      <c r="F448">
        <v>10.945</v>
      </c>
      <c r="G448">
        <v>11.538</v>
      </c>
      <c r="I448">
        <f t="shared" si="60"/>
        <v>3.5699999999999932</v>
      </c>
      <c r="J448">
        <f t="shared" si="61"/>
        <v>-0.22300000000000075</v>
      </c>
      <c r="K448" s="2">
        <f t="shared" si="62"/>
        <v>2.3942765267678214</v>
      </c>
      <c r="L448" s="2">
        <f t="shared" si="63"/>
        <v>1.0527324074032183</v>
      </c>
      <c r="M448">
        <f t="shared" si="64"/>
        <v>-1.3951269276122391</v>
      </c>
      <c r="N448">
        <f t="shared" si="65"/>
        <v>3.6988516814100481E-2</v>
      </c>
      <c r="O448">
        <f t="shared" si="66"/>
        <v>11097.041533041576</v>
      </c>
      <c r="P448">
        <f t="shared" si="67"/>
        <v>40.308870000000063</v>
      </c>
      <c r="AR448" s="1"/>
      <c r="AS448" s="1"/>
    </row>
    <row r="449" spans="1:45" x14ac:dyDescent="0.25">
      <c r="A449">
        <v>85</v>
      </c>
      <c r="B449">
        <v>251.47</v>
      </c>
      <c r="C449">
        <v>11.068</v>
      </c>
      <c r="D449">
        <v>11.226000000000001</v>
      </c>
      <c r="E449">
        <v>11.023999999999999</v>
      </c>
      <c r="F449">
        <v>10.736000000000001</v>
      </c>
      <c r="G449">
        <v>11.285</v>
      </c>
      <c r="I449">
        <f t="shared" si="60"/>
        <v>3.5600000000000023</v>
      </c>
      <c r="J449">
        <f t="shared" si="61"/>
        <v>-0.21400000000000041</v>
      </c>
      <c r="K449" s="2">
        <f t="shared" si="62"/>
        <v>2.4004861817912042</v>
      </c>
      <c r="L449" s="2">
        <f t="shared" si="63"/>
        <v>1.0440691504689144</v>
      </c>
      <c r="M449">
        <f t="shared" si="64"/>
        <v>-1.388895899520302</v>
      </c>
      <c r="N449">
        <f t="shared" si="65"/>
        <v>3.7696521076974812E-2</v>
      </c>
      <c r="O449">
        <f t="shared" si="66"/>
        <v>11115.701803969183</v>
      </c>
      <c r="P449">
        <f t="shared" si="67"/>
        <v>39.40208000000024</v>
      </c>
      <c r="AR449" s="1"/>
      <c r="AS449" s="1"/>
    </row>
    <row r="450" spans="1:45" x14ac:dyDescent="0.25">
      <c r="A450">
        <v>86</v>
      </c>
      <c r="B450">
        <v>255.03</v>
      </c>
      <c r="C450">
        <v>10.853999999999999</v>
      </c>
      <c r="D450">
        <v>11.010999999999999</v>
      </c>
      <c r="E450">
        <v>10.821</v>
      </c>
      <c r="F450">
        <v>10.532999999999999</v>
      </c>
      <c r="G450">
        <v>11.051</v>
      </c>
      <c r="I450">
        <f t="shared" si="60"/>
        <v>3.539999999999992</v>
      </c>
      <c r="J450">
        <f t="shared" si="61"/>
        <v>-0.20099999999999874</v>
      </c>
      <c r="K450" s="2">
        <f t="shared" si="62"/>
        <v>2.406591270897152</v>
      </c>
      <c r="L450" s="2">
        <f t="shared" si="63"/>
        <v>1.0355898172434574</v>
      </c>
      <c r="M450">
        <f t="shared" si="64"/>
        <v>-1.3559502099828677</v>
      </c>
      <c r="N450">
        <f t="shared" si="65"/>
        <v>3.8405436391975654E-2</v>
      </c>
      <c r="O450">
        <f t="shared" si="66"/>
        <v>11130.976100878413</v>
      </c>
      <c r="P450">
        <f t="shared" si="67"/>
        <v>38.42315999999964</v>
      </c>
      <c r="AR450" s="1"/>
      <c r="AS450" s="1"/>
    </row>
    <row r="451" spans="1:45" x14ac:dyDescent="0.25">
      <c r="A451">
        <v>87</v>
      </c>
      <c r="B451">
        <v>258.57</v>
      </c>
      <c r="C451">
        <v>10.653</v>
      </c>
      <c r="D451">
        <v>10.808</v>
      </c>
      <c r="E451">
        <v>10.619</v>
      </c>
      <c r="F451">
        <v>10.339</v>
      </c>
      <c r="G451">
        <v>10.845000000000001</v>
      </c>
      <c r="I451">
        <f t="shared" si="60"/>
        <v>3.5199999999999818</v>
      </c>
      <c r="J451">
        <f t="shared" si="61"/>
        <v>-0.1850000000000005</v>
      </c>
      <c r="K451" s="2">
        <f t="shared" si="62"/>
        <v>2.4125781354312723</v>
      </c>
      <c r="L451" s="2">
        <f t="shared" si="63"/>
        <v>1.027471927021278</v>
      </c>
      <c r="M451">
        <f t="shared" si="64"/>
        <v>-1.2956070199538077</v>
      </c>
      <c r="N451">
        <f t="shared" si="65"/>
        <v>3.9115046782922283E-2</v>
      </c>
      <c r="O451">
        <f t="shared" si="66"/>
        <v>11142.85977574965</v>
      </c>
      <c r="P451">
        <f t="shared" si="67"/>
        <v>37.498559999999991</v>
      </c>
      <c r="AR451" s="1"/>
      <c r="AS451" s="1"/>
    </row>
    <row r="452" spans="1:45" x14ac:dyDescent="0.25">
      <c r="A452">
        <v>88</v>
      </c>
      <c r="B452">
        <v>262.08999999999997</v>
      </c>
      <c r="C452">
        <v>10.468</v>
      </c>
      <c r="D452">
        <v>10.619</v>
      </c>
      <c r="E452">
        <v>10.436</v>
      </c>
      <c r="F452">
        <v>10.145</v>
      </c>
      <c r="G452">
        <v>10.672000000000001</v>
      </c>
      <c r="I452">
        <f t="shared" si="60"/>
        <v>3.5100000000000477</v>
      </c>
      <c r="J452">
        <f t="shared" si="61"/>
        <v>-0.17500000000000071</v>
      </c>
      <c r="K452" s="2">
        <f t="shared" si="62"/>
        <v>2.4184504508295834</v>
      </c>
      <c r="L452" s="2">
        <f t="shared" si="63"/>
        <v>1.0198637139678433</v>
      </c>
      <c r="M452">
        <f t="shared" si="64"/>
        <v>-1.2672590723027142</v>
      </c>
      <c r="N452">
        <f t="shared" si="65"/>
        <v>3.9825136069347469E-2</v>
      </c>
      <c r="O452">
        <f t="shared" si="66"/>
        <v>11151.349213402606</v>
      </c>
      <c r="P452">
        <f t="shared" si="67"/>
        <v>36.742680000000611</v>
      </c>
      <c r="AR452" s="1"/>
      <c r="AS452" s="1"/>
    </row>
    <row r="453" spans="1:45" x14ac:dyDescent="0.25">
      <c r="A453">
        <v>89</v>
      </c>
      <c r="B453">
        <v>265.60000000000002</v>
      </c>
      <c r="C453">
        <v>10.292999999999999</v>
      </c>
      <c r="D453">
        <v>10.425000000000001</v>
      </c>
      <c r="E453">
        <v>10.257999999999999</v>
      </c>
      <c r="F453">
        <v>9.9640000000000004</v>
      </c>
      <c r="G453">
        <v>10.526</v>
      </c>
      <c r="I453">
        <f t="shared" ref="I453:I516" si="68">B454-B453</f>
        <v>3.4899999999999523</v>
      </c>
      <c r="J453">
        <f t="shared" ref="J453:J516" si="69">C454-C453</f>
        <v>-0.16000000000000014</v>
      </c>
      <c r="K453" s="2">
        <f t="shared" ref="K453:K516" si="70">LOG(B453)</f>
        <v>2.42422807069598</v>
      </c>
      <c r="L453" s="2">
        <f t="shared" ref="L453:L516" si="71">LOG(C453)</f>
        <v>1.0125419727758358</v>
      </c>
      <c r="M453">
        <f t="shared" ref="M453:M516" si="72">(L454-L453)/(K454-K453)</f>
        <v>-1.2000960465937387</v>
      </c>
      <c r="N453">
        <f t="shared" ref="N453:N516" si="73">$L$2*((1-COS(RADIANS(A453))+($L$2/$O$2)*(1-SQRT(1-(($L$2/$O$2)^2)*SIN(RADIANS(A453))))))</f>
        <v>4.0535487932385858E-2</v>
      </c>
      <c r="O453">
        <f t="shared" ref="O453:O516" si="74">$L$2*($J$1^2)*((SIN(RADIANS(A453))))+($H$1/2)*(SIN(2*RADIANS(A453)))</f>
        <v>11156.441832591807</v>
      </c>
      <c r="P453">
        <f t="shared" si="67"/>
        <v>35.922569999999141</v>
      </c>
      <c r="AR453" s="1"/>
      <c r="AS453" s="1"/>
    </row>
    <row r="454" spans="1:45" x14ac:dyDescent="0.25">
      <c r="A454">
        <v>90</v>
      </c>
      <c r="B454">
        <v>269.08999999999997</v>
      </c>
      <c r="C454">
        <v>10.132999999999999</v>
      </c>
      <c r="D454">
        <v>10.242000000000001</v>
      </c>
      <c r="E454">
        <v>10.085000000000001</v>
      </c>
      <c r="F454">
        <v>9.7899999999999991</v>
      </c>
      <c r="G454">
        <v>10.414999999999999</v>
      </c>
      <c r="I454">
        <f t="shared" si="68"/>
        <v>3.4800000000000182</v>
      </c>
      <c r="J454">
        <f t="shared" si="69"/>
        <v>-0.15899999999999892</v>
      </c>
      <c r="K454" s="2">
        <f t="shared" si="70"/>
        <v>2.4298975586871476</v>
      </c>
      <c r="L454" s="2">
        <f t="shared" si="71"/>
        <v>1.0057380426514249</v>
      </c>
      <c r="M454">
        <f t="shared" si="72"/>
        <v>-1.2308367220359191</v>
      </c>
      <c r="N454">
        <f t="shared" si="73"/>
        <v>4.1245885980693842E-2</v>
      </c>
      <c r="O454">
        <f t="shared" si="74"/>
        <v>11158.136086787135</v>
      </c>
      <c r="P454">
        <f t="shared" ref="P454:P517" si="75">(C454*100000)*((B455/100000)-(B454/100000))</f>
        <v>35.262840000000196</v>
      </c>
      <c r="AR454" s="1"/>
      <c r="AS454" s="1"/>
    </row>
    <row r="455" spans="1:45" x14ac:dyDescent="0.25">
      <c r="A455">
        <v>91</v>
      </c>
      <c r="B455">
        <v>272.57</v>
      </c>
      <c r="C455">
        <v>9.9740000000000002</v>
      </c>
      <c r="D455">
        <v>10.069000000000001</v>
      </c>
      <c r="E455">
        <v>9.9109999999999996</v>
      </c>
      <c r="F455">
        <v>9.6240000000000006</v>
      </c>
      <c r="G455">
        <v>10.294</v>
      </c>
      <c r="I455">
        <f t="shared" si="68"/>
        <v>3.4499999999999886</v>
      </c>
      <c r="J455">
        <f t="shared" si="69"/>
        <v>-0.16600000000000037</v>
      </c>
      <c r="K455" s="2">
        <f t="shared" si="70"/>
        <v>2.4354780541713246</v>
      </c>
      <c r="L455" s="2">
        <f t="shared" si="71"/>
        <v>0.99886936388234426</v>
      </c>
      <c r="M455">
        <f t="shared" si="72"/>
        <v>-1.3343542736059442</v>
      </c>
      <c r="N455">
        <f t="shared" si="73"/>
        <v>4.1956113816380737E-2</v>
      </c>
      <c r="O455">
        <f t="shared" si="74"/>
        <v>11156.431464639138</v>
      </c>
      <c r="P455">
        <f t="shared" si="75"/>
        <v>34.410300000000241</v>
      </c>
      <c r="AR455" s="1"/>
      <c r="AS455" s="1"/>
    </row>
    <row r="456" spans="1:45" x14ac:dyDescent="0.25">
      <c r="A456">
        <v>92</v>
      </c>
      <c r="B456">
        <v>276.02</v>
      </c>
      <c r="C456">
        <v>9.8079999999999998</v>
      </c>
      <c r="D456">
        <v>9.8960000000000008</v>
      </c>
      <c r="E456">
        <v>9.7520000000000007</v>
      </c>
      <c r="F456">
        <v>9.4550000000000001</v>
      </c>
      <c r="G456">
        <v>10.130000000000001</v>
      </c>
      <c r="I456">
        <f t="shared" si="68"/>
        <v>3.4300000000000068</v>
      </c>
      <c r="J456">
        <f t="shared" si="69"/>
        <v>-0.16499999999999915</v>
      </c>
      <c r="K456" s="2">
        <f t="shared" si="70"/>
        <v>2.4409405515396636</v>
      </c>
      <c r="L456" s="2">
        <f t="shared" si="71"/>
        <v>0.99158045717433985</v>
      </c>
      <c r="M456">
        <f t="shared" si="72"/>
        <v>-1.3737680009210191</v>
      </c>
      <c r="N456">
        <f t="shared" si="73"/>
        <v>4.2665955100931054E-2</v>
      </c>
      <c r="O456">
        <f t="shared" si="74"/>
        <v>11151.328490129017</v>
      </c>
      <c r="P456">
        <f t="shared" si="75"/>
        <v>33.641439999999704</v>
      </c>
      <c r="AR456" s="1"/>
      <c r="AS456" s="1"/>
    </row>
    <row r="457" spans="1:45" x14ac:dyDescent="0.25">
      <c r="A457">
        <v>93</v>
      </c>
      <c r="B457">
        <v>279.45</v>
      </c>
      <c r="C457">
        <v>9.6430000000000007</v>
      </c>
      <c r="D457">
        <v>9.7330000000000005</v>
      </c>
      <c r="E457">
        <v>9.593</v>
      </c>
      <c r="F457">
        <v>9.298</v>
      </c>
      <c r="G457">
        <v>9.9459999999999997</v>
      </c>
      <c r="I457">
        <f t="shared" si="68"/>
        <v>3.410000000000025</v>
      </c>
      <c r="J457">
        <f t="shared" si="69"/>
        <v>-0.15800000000000125</v>
      </c>
      <c r="K457" s="2">
        <f t="shared" si="70"/>
        <v>2.4463041139519239</v>
      </c>
      <c r="L457" s="2">
        <f t="shared" si="71"/>
        <v>0.98421216676143386</v>
      </c>
      <c r="M457">
        <f t="shared" si="72"/>
        <v>-1.3621141532425578</v>
      </c>
      <c r="N457">
        <f t="shared" si="73"/>
        <v>4.3375193621097916E-2</v>
      </c>
      <c r="O457">
        <f t="shared" si="74"/>
        <v>11142.828722403265</v>
      </c>
      <c r="P457">
        <f t="shared" si="75"/>
        <v>32.882630000000439</v>
      </c>
      <c r="AR457" s="1"/>
      <c r="AS457" s="1"/>
    </row>
    <row r="458" spans="1:45" x14ac:dyDescent="0.25">
      <c r="A458">
        <v>94</v>
      </c>
      <c r="B458">
        <v>282.86</v>
      </c>
      <c r="C458">
        <v>9.4849999999999994</v>
      </c>
      <c r="D458">
        <v>9.5749999999999993</v>
      </c>
      <c r="E458">
        <v>9.4499999999999993</v>
      </c>
      <c r="F458">
        <v>9.1460000000000008</v>
      </c>
      <c r="G458">
        <v>9.7669999999999995</v>
      </c>
      <c r="I458">
        <f t="shared" si="68"/>
        <v>3.3799999999999955</v>
      </c>
      <c r="J458">
        <f t="shared" si="69"/>
        <v>-0.15499999999999936</v>
      </c>
      <c r="K458" s="2">
        <f t="shared" si="70"/>
        <v>2.4515715370380673</v>
      </c>
      <c r="L458" s="2">
        <f t="shared" si="71"/>
        <v>0.97703733522468139</v>
      </c>
      <c r="M458">
        <f t="shared" si="72"/>
        <v>-1.3870882066537369</v>
      </c>
      <c r="N458">
        <f t="shared" si="73"/>
        <v>4.4083613354747454E-2</v>
      </c>
      <c r="O458">
        <f t="shared" si="74"/>
        <v>11130.934755292945</v>
      </c>
      <c r="P458">
        <f t="shared" si="75"/>
        <v>32.059300000000057</v>
      </c>
      <c r="AR458" s="1"/>
      <c r="AS458" s="1"/>
    </row>
    <row r="459" spans="1:45" x14ac:dyDescent="0.25">
      <c r="A459">
        <v>95</v>
      </c>
      <c r="B459">
        <v>286.24</v>
      </c>
      <c r="C459">
        <v>9.33</v>
      </c>
      <c r="D459">
        <v>9.4190000000000005</v>
      </c>
      <c r="E459">
        <v>9.3019999999999996</v>
      </c>
      <c r="F459">
        <v>8.9979999999999993</v>
      </c>
      <c r="G459">
        <v>9.6010000000000009</v>
      </c>
      <c r="I459">
        <f t="shared" si="68"/>
        <v>3.3700000000000045</v>
      </c>
      <c r="J459">
        <f t="shared" si="69"/>
        <v>-0.15399999999999991</v>
      </c>
      <c r="K459" s="2">
        <f t="shared" si="70"/>
        <v>2.4567303232232978</v>
      </c>
      <c r="L459" s="2">
        <f t="shared" si="71"/>
        <v>0.96988164374649999</v>
      </c>
      <c r="M459">
        <f t="shared" si="72"/>
        <v>-1.4219774209434048</v>
      </c>
      <c r="N459">
        <f t="shared" si="73"/>
        <v>4.4790998536634187E-2</v>
      </c>
      <c r="O459">
        <f t="shared" si="74"/>
        <v>11115.650216517861</v>
      </c>
      <c r="P459">
        <f t="shared" si="75"/>
        <v>31.442099999999805</v>
      </c>
      <c r="AR459" s="1"/>
      <c r="AS459" s="1"/>
    </row>
    <row r="460" spans="1:45" x14ac:dyDescent="0.25">
      <c r="A460">
        <v>96</v>
      </c>
      <c r="B460">
        <v>289.61</v>
      </c>
      <c r="C460">
        <v>9.1760000000000002</v>
      </c>
      <c r="D460">
        <v>9.2669999999999995</v>
      </c>
      <c r="E460">
        <v>9.1549999999999994</v>
      </c>
      <c r="F460">
        <v>8.8629999999999995</v>
      </c>
      <c r="G460">
        <v>9.4179999999999993</v>
      </c>
      <c r="I460">
        <f t="shared" si="68"/>
        <v>3.339999999999975</v>
      </c>
      <c r="J460">
        <f t="shared" si="69"/>
        <v>-0.15600000000000058</v>
      </c>
      <c r="K460" s="2">
        <f t="shared" si="70"/>
        <v>2.4618135536226196</v>
      </c>
      <c r="L460" s="2">
        <f t="shared" si="71"/>
        <v>0.96265340489321127</v>
      </c>
      <c r="M460">
        <f t="shared" si="72"/>
        <v>-1.4953702876481836</v>
      </c>
      <c r="N460">
        <f t="shared" si="73"/>
        <v>4.549713372408748E-2</v>
      </c>
      <c r="O460">
        <f t="shared" si="74"/>
        <v>11096.979766575763</v>
      </c>
      <c r="P460">
        <f t="shared" si="75"/>
        <v>30.647839999999849</v>
      </c>
      <c r="AR460" s="1"/>
      <c r="AS460" s="1"/>
    </row>
    <row r="461" spans="1:45" x14ac:dyDescent="0.25">
      <c r="A461">
        <v>97</v>
      </c>
      <c r="B461">
        <v>292.95</v>
      </c>
      <c r="C461">
        <v>9.02</v>
      </c>
      <c r="D461">
        <v>9.1240000000000006</v>
      </c>
      <c r="E461">
        <v>9.0190000000000001</v>
      </c>
      <c r="F461">
        <v>8.7210000000000001</v>
      </c>
      <c r="G461">
        <v>9.2159999999999993</v>
      </c>
      <c r="I461">
        <f t="shared" si="68"/>
        <v>3.3100000000000023</v>
      </c>
      <c r="J461">
        <f t="shared" si="69"/>
        <v>-0.14100000000000001</v>
      </c>
      <c r="K461" s="2">
        <f t="shared" si="70"/>
        <v>2.4667935023435357</v>
      </c>
      <c r="L461" s="2">
        <f t="shared" si="71"/>
        <v>0.95520653754194174</v>
      </c>
      <c r="M461">
        <f t="shared" si="72"/>
        <v>-1.4022868936256478</v>
      </c>
      <c r="N461">
        <f t="shared" si="73"/>
        <v>4.6201803862588896E-2</v>
      </c>
      <c r="O461">
        <f t="shared" si="74"/>
        <v>11074.929097317045</v>
      </c>
      <c r="P461">
        <f t="shared" si="75"/>
        <v>29.856199999999895</v>
      </c>
      <c r="AR461" s="1"/>
      <c r="AS461" s="1"/>
    </row>
    <row r="462" spans="1:45" x14ac:dyDescent="0.25">
      <c r="A462">
        <v>98</v>
      </c>
      <c r="B462">
        <v>296.26</v>
      </c>
      <c r="C462">
        <v>8.8789999999999996</v>
      </c>
      <c r="D462">
        <v>8.9890000000000008</v>
      </c>
      <c r="E462">
        <v>8.8979999999999997</v>
      </c>
      <c r="F462">
        <v>8.59</v>
      </c>
      <c r="G462">
        <v>9.0389999999999997</v>
      </c>
      <c r="I462">
        <f t="shared" si="68"/>
        <v>3.2800000000000296</v>
      </c>
      <c r="J462">
        <f t="shared" si="69"/>
        <v>-0.11899999999999977</v>
      </c>
      <c r="K462" s="2">
        <f t="shared" si="70"/>
        <v>2.4716730185000912</v>
      </c>
      <c r="L462" s="2">
        <f t="shared" si="71"/>
        <v>0.94836405598836926</v>
      </c>
      <c r="M462">
        <f t="shared" si="72"/>
        <v>-1.2254676686868633</v>
      </c>
      <c r="N462">
        <f t="shared" si="73"/>
        <v>4.6904794351220934E-2</v>
      </c>
      <c r="O462">
        <f t="shared" si="74"/>
        <v>11049.504930205247</v>
      </c>
      <c r="P462">
        <f t="shared" si="75"/>
        <v>29.123120000000323</v>
      </c>
      <c r="AR462" s="1"/>
      <c r="AS462" s="1"/>
    </row>
    <row r="463" spans="1:45" x14ac:dyDescent="0.25">
      <c r="A463">
        <v>99</v>
      </c>
      <c r="B463">
        <v>299.54000000000002</v>
      </c>
      <c r="C463">
        <v>8.76</v>
      </c>
      <c r="D463">
        <v>8.859</v>
      </c>
      <c r="E463">
        <v>8.7810000000000006</v>
      </c>
      <c r="F463">
        <v>8.4559999999999995</v>
      </c>
      <c r="G463">
        <v>8.9429999999999996</v>
      </c>
      <c r="I463">
        <f t="shared" si="68"/>
        <v>3.2599999999999909</v>
      </c>
      <c r="J463">
        <f t="shared" si="69"/>
        <v>-0.10200000000000031</v>
      </c>
      <c r="K463" s="2">
        <f t="shared" si="70"/>
        <v>2.4764548254543031</v>
      </c>
      <c r="L463" s="2">
        <f t="shared" si="71"/>
        <v>0.94250410616808067</v>
      </c>
      <c r="M463">
        <f t="shared" si="72"/>
        <v>-1.0819986378699076</v>
      </c>
      <c r="N463">
        <f t="shared" si="73"/>
        <v>4.7605891107966848E-2</v>
      </c>
      <c r="O463">
        <f t="shared" si="74"/>
        <v>11020.715014264055</v>
      </c>
      <c r="P463">
        <f t="shared" si="75"/>
        <v>28.557600000000221</v>
      </c>
      <c r="AR463" s="1"/>
      <c r="AS463" s="1"/>
    </row>
    <row r="464" spans="1:45" x14ac:dyDescent="0.25">
      <c r="A464">
        <v>100</v>
      </c>
      <c r="B464">
        <v>302.8</v>
      </c>
      <c r="C464">
        <v>8.6579999999999995</v>
      </c>
      <c r="D464">
        <v>8.7260000000000009</v>
      </c>
      <c r="E464">
        <v>8.657</v>
      </c>
      <c r="F464">
        <v>8.33</v>
      </c>
      <c r="G464">
        <v>8.9179999999999993</v>
      </c>
      <c r="I464">
        <f t="shared" si="68"/>
        <v>3.2299999999999613</v>
      </c>
      <c r="J464">
        <f t="shared" si="69"/>
        <v>-0.10599999999999987</v>
      </c>
      <c r="K464" s="2">
        <f t="shared" si="70"/>
        <v>2.4811558708280352</v>
      </c>
      <c r="L464" s="2">
        <f t="shared" si="71"/>
        <v>0.93741758147713783</v>
      </c>
      <c r="M464">
        <f t="shared" si="72"/>
        <v>-1.160967156957164</v>
      </c>
      <c r="N464">
        <f t="shared" si="73"/>
        <v>4.830488063484225E-2</v>
      </c>
      <c r="O464">
        <f t="shared" si="74"/>
        <v>10988.568123711251</v>
      </c>
      <c r="P464">
        <f t="shared" si="75"/>
        <v>27.965339999999507</v>
      </c>
      <c r="AR464" s="1"/>
      <c r="AS464" s="1"/>
    </row>
    <row r="465" spans="1:45" x14ac:dyDescent="0.25">
      <c r="A465">
        <v>101</v>
      </c>
      <c r="B465">
        <v>306.02999999999997</v>
      </c>
      <c r="C465">
        <v>8.5519999999999996</v>
      </c>
      <c r="D465">
        <v>8.6020000000000003</v>
      </c>
      <c r="E465">
        <v>8.5359999999999996</v>
      </c>
      <c r="F465">
        <v>8.2070000000000007</v>
      </c>
      <c r="G465">
        <v>8.8620000000000001</v>
      </c>
      <c r="I465">
        <f t="shared" si="68"/>
        <v>3.2000000000000455</v>
      </c>
      <c r="J465">
        <f t="shared" si="69"/>
        <v>-0.10899999999999999</v>
      </c>
      <c r="K465" s="2">
        <f t="shared" si="70"/>
        <v>2.4857640022849474</v>
      </c>
      <c r="L465" s="2">
        <f t="shared" si="71"/>
        <v>0.93206769220072161</v>
      </c>
      <c r="M465">
        <f t="shared" si="72"/>
        <v>-1.2331504642780511</v>
      </c>
      <c r="N465">
        <f t="shared" si="73"/>
        <v>4.9001550082838352E-2</v>
      </c>
      <c r="O465">
        <f t="shared" si="74"/>
        <v>10953.074055280522</v>
      </c>
      <c r="P465">
        <f t="shared" si="75"/>
        <v>27.366400000000294</v>
      </c>
      <c r="AR465" s="1"/>
      <c r="AS465" s="1"/>
    </row>
    <row r="466" spans="1:45" x14ac:dyDescent="0.25">
      <c r="A466">
        <v>102</v>
      </c>
      <c r="B466">
        <v>309.23</v>
      </c>
      <c r="C466">
        <v>8.4429999999999996</v>
      </c>
      <c r="D466">
        <v>8.4849999999999994</v>
      </c>
      <c r="E466">
        <v>8.4260000000000002</v>
      </c>
      <c r="F466">
        <v>8.0850000000000009</v>
      </c>
      <c r="G466">
        <v>8.7769999999999992</v>
      </c>
      <c r="I466">
        <f t="shared" si="68"/>
        <v>3.1699999999999591</v>
      </c>
      <c r="J466">
        <f t="shared" si="69"/>
        <v>-0.10500000000000043</v>
      </c>
      <c r="K466" s="2">
        <f t="shared" si="70"/>
        <v>2.4902816204417575</v>
      </c>
      <c r="L466" s="2">
        <f t="shared" si="71"/>
        <v>0.92649678927322032</v>
      </c>
      <c r="M466">
        <f t="shared" si="72"/>
        <v>-1.227004252968886</v>
      </c>
      <c r="N466">
        <f t="shared" si="73"/>
        <v>4.9695687316657668E-2</v>
      </c>
      <c r="O466">
        <f t="shared" si="74"/>
        <v>10914.243625231791</v>
      </c>
      <c r="P466">
        <f t="shared" si="75"/>
        <v>26.764309999999597</v>
      </c>
      <c r="AR466" s="1"/>
      <c r="AS466" s="1"/>
    </row>
    <row r="467" spans="1:45" x14ac:dyDescent="0.25">
      <c r="A467">
        <v>103</v>
      </c>
      <c r="B467">
        <v>312.39999999999998</v>
      </c>
      <c r="C467">
        <v>8.3379999999999992</v>
      </c>
      <c r="D467">
        <v>8.3650000000000002</v>
      </c>
      <c r="E467">
        <v>8.3119999999999994</v>
      </c>
      <c r="F467">
        <v>7.97</v>
      </c>
      <c r="G467">
        <v>8.7050000000000001</v>
      </c>
      <c r="I467">
        <f t="shared" si="68"/>
        <v>3.1400000000000432</v>
      </c>
      <c r="J467">
        <f t="shared" si="69"/>
        <v>-0.10299999999999976</v>
      </c>
      <c r="K467" s="2">
        <f t="shared" si="70"/>
        <v>2.4947110252052629</v>
      </c>
      <c r="L467" s="2">
        <f t="shared" si="71"/>
        <v>0.92106189079027856</v>
      </c>
      <c r="M467">
        <f t="shared" si="72"/>
        <v>-1.2428724653818763</v>
      </c>
      <c r="N467">
        <f t="shared" si="73"/>
        <v>5.0387080979222162E-2</v>
      </c>
      <c r="O467">
        <f t="shared" si="74"/>
        <v>10872.088666051111</v>
      </c>
      <c r="P467">
        <f t="shared" si="75"/>
        <v>26.181320000000362</v>
      </c>
      <c r="AR467" s="1"/>
      <c r="AS467" s="1"/>
    </row>
    <row r="468" spans="1:45" x14ac:dyDescent="0.25">
      <c r="A468">
        <v>104</v>
      </c>
      <c r="B468">
        <v>315.54000000000002</v>
      </c>
      <c r="C468">
        <v>8.2349999999999994</v>
      </c>
      <c r="D468">
        <v>8.2479999999999993</v>
      </c>
      <c r="E468">
        <v>8.2050000000000001</v>
      </c>
      <c r="F468">
        <v>7.8609999999999998</v>
      </c>
      <c r="G468">
        <v>8.6259999999999994</v>
      </c>
      <c r="I468">
        <f t="shared" si="68"/>
        <v>3.1099999999999568</v>
      </c>
      <c r="J468">
        <f t="shared" si="69"/>
        <v>-0.10599999999999987</v>
      </c>
      <c r="K468" s="2">
        <f t="shared" si="70"/>
        <v>2.4990544211971009</v>
      </c>
      <c r="L468" s="2">
        <f t="shared" si="71"/>
        <v>0.91566360350577314</v>
      </c>
      <c r="M468">
        <f t="shared" si="72"/>
        <v>-1.3209244780916622</v>
      </c>
      <c r="N468">
        <f t="shared" si="73"/>
        <v>5.107552055593477E-2</v>
      </c>
      <c r="O468">
        <f t="shared" si="74"/>
        <v>10826.622022841057</v>
      </c>
      <c r="P468">
        <f t="shared" si="75"/>
        <v>25.610849999999687</v>
      </c>
      <c r="AR468" s="1"/>
      <c r="AS468" s="1"/>
    </row>
    <row r="469" spans="1:45" x14ac:dyDescent="0.25">
      <c r="A469">
        <v>105</v>
      </c>
      <c r="B469">
        <v>318.64999999999998</v>
      </c>
      <c r="C469">
        <v>8.1289999999999996</v>
      </c>
      <c r="D469">
        <v>8.1379999999999999</v>
      </c>
      <c r="E469">
        <v>8.0960000000000001</v>
      </c>
      <c r="F469">
        <v>7.7539999999999996</v>
      </c>
      <c r="G469">
        <v>8.5259999999999998</v>
      </c>
      <c r="I469">
        <f t="shared" si="68"/>
        <v>3.0800000000000409</v>
      </c>
      <c r="J469">
        <f t="shared" si="69"/>
        <v>-0.11099999999999888</v>
      </c>
      <c r="K469" s="2">
        <f t="shared" si="70"/>
        <v>2.5033139228158845</v>
      </c>
      <c r="L469" s="2">
        <f t="shared" si="71"/>
        <v>0.91003712355305078</v>
      </c>
      <c r="M469">
        <f t="shared" si="72"/>
        <v>-1.4292943245631153</v>
      </c>
      <c r="N469">
        <f t="shared" si="73"/>
        <v>5.1760796438674699E-2</v>
      </c>
      <c r="O469">
        <f t="shared" si="74"/>
        <v>10777.857549402741</v>
      </c>
      <c r="P469">
        <f t="shared" si="75"/>
        <v>25.037320000000431</v>
      </c>
      <c r="AR469" s="1"/>
      <c r="AS469" s="1"/>
    </row>
    <row r="470" spans="1:45" x14ac:dyDescent="0.25">
      <c r="A470">
        <v>106</v>
      </c>
      <c r="B470">
        <v>321.73</v>
      </c>
      <c r="C470">
        <v>8.0180000000000007</v>
      </c>
      <c r="D470">
        <v>8.0310000000000006</v>
      </c>
      <c r="E470">
        <v>7.9960000000000004</v>
      </c>
      <c r="F470">
        <v>7.65</v>
      </c>
      <c r="G470">
        <v>8.3949999999999996</v>
      </c>
      <c r="I470">
        <f t="shared" si="68"/>
        <v>3.0399999999999636</v>
      </c>
      <c r="J470">
        <f t="shared" si="69"/>
        <v>-0.11200000000000099</v>
      </c>
      <c r="K470" s="2">
        <f t="shared" si="70"/>
        <v>2.507491558965369</v>
      </c>
      <c r="L470" s="2">
        <f t="shared" si="71"/>
        <v>0.90406605191450284</v>
      </c>
      <c r="M470">
        <f t="shared" si="72"/>
        <v>-1.4957697981973117</v>
      </c>
      <c r="N470">
        <f t="shared" si="73"/>
        <v>5.2442699989507312E-2</v>
      </c>
      <c r="O470">
        <f t="shared" si="74"/>
        <v>10725.810104010689</v>
      </c>
      <c r="P470">
        <f t="shared" si="75"/>
        <v>24.374719999999552</v>
      </c>
      <c r="AR470" s="1"/>
      <c r="AS470" s="1"/>
    </row>
    <row r="471" spans="1:45" x14ac:dyDescent="0.25">
      <c r="A471">
        <v>107</v>
      </c>
      <c r="B471">
        <v>324.77</v>
      </c>
      <c r="C471">
        <v>7.9059999999999997</v>
      </c>
      <c r="D471">
        <v>7.9269999999999996</v>
      </c>
      <c r="E471">
        <v>7.899</v>
      </c>
      <c r="F471">
        <v>7.55</v>
      </c>
      <c r="G471">
        <v>8.2460000000000004</v>
      </c>
      <c r="I471">
        <f t="shared" si="68"/>
        <v>3.0200000000000387</v>
      </c>
      <c r="J471">
        <f t="shared" si="69"/>
        <v>-0.10899999999999999</v>
      </c>
      <c r="K471" s="2">
        <f t="shared" si="70"/>
        <v>2.511575905309916</v>
      </c>
      <c r="L471" s="2">
        <f t="shared" si="71"/>
        <v>0.89795681000695182</v>
      </c>
      <c r="M471">
        <f t="shared" si="72"/>
        <v>-1.4998963500549931</v>
      </c>
      <c r="N471">
        <f t="shared" si="73"/>
        <v>5.3121023604089365E-2</v>
      </c>
      <c r="O471">
        <f t="shared" si="74"/>
        <v>10670.495544881796</v>
      </c>
      <c r="P471">
        <f t="shared" si="75"/>
        <v>23.876120000000494</v>
      </c>
      <c r="AR471" s="1"/>
      <c r="AS471" s="1"/>
    </row>
    <row r="472" spans="1:45" x14ac:dyDescent="0.25">
      <c r="A472">
        <v>108</v>
      </c>
      <c r="B472">
        <v>327.79</v>
      </c>
      <c r="C472">
        <v>7.7969999999999997</v>
      </c>
      <c r="D472">
        <v>7.827</v>
      </c>
      <c r="E472">
        <v>7.8090000000000002</v>
      </c>
      <c r="F472">
        <v>7.45</v>
      </c>
      <c r="G472">
        <v>8.1010000000000009</v>
      </c>
      <c r="I472">
        <f t="shared" si="68"/>
        <v>2.9699999999999704</v>
      </c>
      <c r="J472">
        <f t="shared" si="69"/>
        <v>-0.10899999999999999</v>
      </c>
      <c r="K472" s="2">
        <f t="shared" si="70"/>
        <v>2.5155957002684515</v>
      </c>
      <c r="L472" s="2">
        <f t="shared" si="71"/>
        <v>0.89192753422067506</v>
      </c>
      <c r="M472">
        <f t="shared" si="72"/>
        <v>-1.5608164069542878</v>
      </c>
      <c r="N472">
        <f t="shared" si="73"/>
        <v>5.3795560774750645E-2</v>
      </c>
      <c r="O472">
        <f t="shared" si="74"/>
        <v>10611.930725339827</v>
      </c>
      <c r="P472">
        <f t="shared" si="75"/>
        <v>23.157089999999759</v>
      </c>
      <c r="AR472" s="1"/>
      <c r="AS472" s="1"/>
    </row>
    <row r="473" spans="1:45" x14ac:dyDescent="0.25">
      <c r="A473">
        <v>109</v>
      </c>
      <c r="B473">
        <v>330.76</v>
      </c>
      <c r="C473">
        <v>7.6879999999999997</v>
      </c>
      <c r="D473">
        <v>7.7210000000000001</v>
      </c>
      <c r="E473">
        <v>7.7149999999999999</v>
      </c>
      <c r="F473">
        <v>7.3520000000000003</v>
      </c>
      <c r="G473">
        <v>7.9640000000000004</v>
      </c>
      <c r="I473">
        <f t="shared" si="68"/>
        <v>2.9499999999999886</v>
      </c>
      <c r="J473">
        <f t="shared" si="69"/>
        <v>-0.10299999999999976</v>
      </c>
      <c r="K473" s="2">
        <f t="shared" si="70"/>
        <v>2.5195129832576257</v>
      </c>
      <c r="L473" s="2">
        <f t="shared" si="71"/>
        <v>0.88581337466048893</v>
      </c>
      <c r="M473">
        <f t="shared" si="72"/>
        <v>-1.5190426426162607</v>
      </c>
      <c r="N473">
        <f t="shared" si="73"/>
        <v>5.4466106153232961E-2</v>
      </c>
      <c r="O473">
        <f t="shared" si="74"/>
        <v>10550.133488676884</v>
      </c>
      <c r="P473">
        <f t="shared" si="75"/>
        <v>22.679600000000008</v>
      </c>
      <c r="AR473" s="1"/>
      <c r="AS473" s="1"/>
    </row>
    <row r="474" spans="1:45" x14ac:dyDescent="0.25">
      <c r="A474">
        <v>110</v>
      </c>
      <c r="B474">
        <v>333.71</v>
      </c>
      <c r="C474">
        <v>7.585</v>
      </c>
      <c r="D474">
        <v>7.6239999999999997</v>
      </c>
      <c r="E474">
        <v>7.6130000000000004</v>
      </c>
      <c r="F474">
        <v>7.2610000000000001</v>
      </c>
      <c r="G474">
        <v>7.8419999999999996</v>
      </c>
      <c r="I474">
        <f t="shared" si="68"/>
        <v>2.9000000000000341</v>
      </c>
      <c r="J474">
        <f t="shared" si="69"/>
        <v>-9.9999999999999645E-2</v>
      </c>
      <c r="K474" s="2">
        <f t="shared" si="70"/>
        <v>2.5233692209782803</v>
      </c>
      <c r="L474" s="2">
        <f t="shared" si="71"/>
        <v>0.8799555851227493</v>
      </c>
      <c r="M474">
        <f t="shared" si="72"/>
        <v>-1.5338206913044263</v>
      </c>
      <c r="N474">
        <f t="shared" si="73"/>
        <v>5.5132455613067663E-2</v>
      </c>
      <c r="O474">
        <f t="shared" si="74"/>
        <v>10485.122662713442</v>
      </c>
      <c r="P474">
        <f t="shared" si="75"/>
        <v>21.996500000000289</v>
      </c>
      <c r="AR474" s="1"/>
      <c r="AS474" s="1"/>
    </row>
    <row r="475" spans="1:45" x14ac:dyDescent="0.25">
      <c r="A475">
        <v>111</v>
      </c>
      <c r="B475">
        <v>336.61</v>
      </c>
      <c r="C475">
        <v>7.4850000000000003</v>
      </c>
      <c r="D475">
        <v>7.5250000000000004</v>
      </c>
      <c r="E475">
        <v>7.5179999999999998</v>
      </c>
      <c r="F475">
        <v>7.1749999999999998</v>
      </c>
      <c r="G475">
        <v>7.72</v>
      </c>
      <c r="I475">
        <f t="shared" si="68"/>
        <v>2.8799999999999955</v>
      </c>
      <c r="J475">
        <f t="shared" si="69"/>
        <v>-9.6000000000000085E-2</v>
      </c>
      <c r="K475" s="2">
        <f t="shared" si="70"/>
        <v>2.5271270138391762</v>
      </c>
      <c r="L475" s="2">
        <f t="shared" si="71"/>
        <v>0.8741918046790712</v>
      </c>
      <c r="M475">
        <f t="shared" si="72"/>
        <v>-1.5151837633859608</v>
      </c>
      <c r="N475">
        <f t="shared" si="73"/>
        <v>5.5794406311573001E-2</v>
      </c>
      <c r="O475">
        <f t="shared" si="74"/>
        <v>10416.9180540586</v>
      </c>
      <c r="P475">
        <f t="shared" si="75"/>
        <v>21.556799999999875</v>
      </c>
      <c r="AR475" s="1"/>
      <c r="AS475" s="1"/>
    </row>
    <row r="476" spans="1:45" x14ac:dyDescent="0.25">
      <c r="A476">
        <v>112</v>
      </c>
      <c r="B476">
        <v>339.49</v>
      </c>
      <c r="C476">
        <v>7.3890000000000002</v>
      </c>
      <c r="D476">
        <v>7.4329999999999998</v>
      </c>
      <c r="E476">
        <v>7.4349999999999996</v>
      </c>
      <c r="F476">
        <v>7.0960000000000001</v>
      </c>
      <c r="G476">
        <v>7.593</v>
      </c>
      <c r="I476">
        <f t="shared" si="68"/>
        <v>2.8299999999999841</v>
      </c>
      <c r="J476">
        <f t="shared" si="69"/>
        <v>-9.1000000000000192E-2</v>
      </c>
      <c r="K476" s="2">
        <f t="shared" si="70"/>
        <v>2.5308269862489765</v>
      </c>
      <c r="L476" s="2">
        <f t="shared" si="71"/>
        <v>0.86858566655876568</v>
      </c>
      <c r="M476">
        <f t="shared" si="72"/>
        <v>-1.4927541667086148</v>
      </c>
      <c r="N476">
        <f t="shared" si="73"/>
        <v>5.6451756751452732E-2</v>
      </c>
      <c r="O476">
        <f t="shared" si="74"/>
        <v>10345.540442072308</v>
      </c>
      <c r="P476">
        <f t="shared" si="75"/>
        <v>20.910869999999829</v>
      </c>
      <c r="AR476" s="1"/>
      <c r="AS476" s="1"/>
    </row>
    <row r="477" spans="1:45" x14ac:dyDescent="0.25">
      <c r="A477">
        <v>113</v>
      </c>
      <c r="B477">
        <v>342.32</v>
      </c>
      <c r="C477">
        <v>7.298</v>
      </c>
      <c r="D477">
        <v>7.3419999999999996</v>
      </c>
      <c r="E477">
        <v>7.35</v>
      </c>
      <c r="F477">
        <v>7.0179999999999998</v>
      </c>
      <c r="G477">
        <v>7.4820000000000002</v>
      </c>
      <c r="I477">
        <f t="shared" si="68"/>
        <v>2.8000000000000114</v>
      </c>
      <c r="J477">
        <f t="shared" si="69"/>
        <v>-8.3999999999999631E-2</v>
      </c>
      <c r="K477" s="2">
        <f t="shared" si="70"/>
        <v>2.5344322734758764</v>
      </c>
      <c r="L477" s="2">
        <f t="shared" si="71"/>
        <v>0.86320385902862951</v>
      </c>
      <c r="M477">
        <f t="shared" si="72"/>
        <v>-1.4211215738936052</v>
      </c>
      <c r="N477">
        <f t="shared" si="73"/>
        <v>5.7104306841977585E-2</v>
      </c>
      <c r="O477">
        <f t="shared" si="74"/>
        <v>10271.011572531421</v>
      </c>
      <c r="P477">
        <f t="shared" si="75"/>
        <v>20.434400000000181</v>
      </c>
      <c r="AR477" s="1"/>
      <c r="AS477" s="1"/>
    </row>
    <row r="478" spans="1:45" x14ac:dyDescent="0.25">
      <c r="A478">
        <v>114</v>
      </c>
      <c r="B478">
        <v>345.12</v>
      </c>
      <c r="C478">
        <v>7.2140000000000004</v>
      </c>
      <c r="D478">
        <v>7.2569999999999997</v>
      </c>
      <c r="E478">
        <v>7.2640000000000002</v>
      </c>
      <c r="F478">
        <v>6.9379999999999997</v>
      </c>
      <c r="G478">
        <v>7.3979999999999997</v>
      </c>
      <c r="I478">
        <f t="shared" si="68"/>
        <v>2.7699999999999818</v>
      </c>
      <c r="J478">
        <f t="shared" si="69"/>
        <v>-7.7000000000000846E-2</v>
      </c>
      <c r="K478" s="2">
        <f t="shared" si="70"/>
        <v>2.5379701277584696</v>
      </c>
      <c r="L478" s="2">
        <f t="shared" si="71"/>
        <v>0.85817613798234438</v>
      </c>
      <c r="M478">
        <f t="shared" si="72"/>
        <v>-1.3423635403387677</v>
      </c>
      <c r="N478">
        <f t="shared" si="73"/>
        <v>5.7751857959731076E-2</v>
      </c>
      <c r="O478">
        <f t="shared" si="74"/>
        <v>10193.354151001509</v>
      </c>
      <c r="P478">
        <f t="shared" si="75"/>
        <v>19.982779999999899</v>
      </c>
      <c r="AR478" s="1"/>
      <c r="AS478" s="1"/>
    </row>
    <row r="479" spans="1:45" x14ac:dyDescent="0.25">
      <c r="A479">
        <v>115</v>
      </c>
      <c r="B479">
        <v>347.89</v>
      </c>
      <c r="C479">
        <v>7.1369999999999996</v>
      </c>
      <c r="D479">
        <v>7.17</v>
      </c>
      <c r="E479">
        <v>7.1870000000000003</v>
      </c>
      <c r="F479">
        <v>6.8609999999999998</v>
      </c>
      <c r="G479">
        <v>7.33</v>
      </c>
      <c r="I479">
        <f t="shared" si="68"/>
        <v>2.7200000000000273</v>
      </c>
      <c r="J479">
        <f t="shared" si="69"/>
        <v>-8.0999999999999517E-2</v>
      </c>
      <c r="K479" s="2">
        <f t="shared" si="70"/>
        <v>2.5414419452545256</v>
      </c>
      <c r="L479" s="2">
        <f t="shared" si="71"/>
        <v>0.85351569675692862</v>
      </c>
      <c r="M479">
        <f t="shared" si="72"/>
        <v>-1.4655844297590548</v>
      </c>
      <c r="N479">
        <f t="shared" si="73"/>
        <v>5.8394213008901852E-2</v>
      </c>
      <c r="O479">
        <f t="shared" si="74"/>
        <v>10112.591835916422</v>
      </c>
      <c r="P479">
        <f t="shared" si="75"/>
        <v>19.412640000000163</v>
      </c>
      <c r="AR479" s="1"/>
      <c r="AS479" s="1"/>
    </row>
    <row r="480" spans="1:45" x14ac:dyDescent="0.25">
      <c r="A480">
        <v>116</v>
      </c>
      <c r="B480">
        <v>350.61</v>
      </c>
      <c r="C480">
        <v>7.056</v>
      </c>
      <c r="D480">
        <v>7.0890000000000004</v>
      </c>
      <c r="E480">
        <v>7.1040000000000001</v>
      </c>
      <c r="F480">
        <v>6.7809999999999997</v>
      </c>
      <c r="G480">
        <v>7.2510000000000003</v>
      </c>
      <c r="I480">
        <f t="shared" si="68"/>
        <v>2.6899999999999977</v>
      </c>
      <c r="J480">
        <f t="shared" si="69"/>
        <v>-7.5999999999999623E-2</v>
      </c>
      <c r="K480" s="2">
        <f t="shared" si="70"/>
        <v>2.5448242987597278</v>
      </c>
      <c r="L480" s="2">
        <f t="shared" si="71"/>
        <v>0.84855857212376329</v>
      </c>
      <c r="M480">
        <f t="shared" si="72"/>
        <v>-1.416893532394834</v>
      </c>
      <c r="N480">
        <f t="shared" si="73"/>
        <v>5.9031176481104126E-2</v>
      </c>
      <c r="O480">
        <f t="shared" si="74"/>
        <v>10028.749231367783</v>
      </c>
      <c r="P480">
        <f t="shared" si="75"/>
        <v>18.980639999999887</v>
      </c>
      <c r="AR480" s="1"/>
      <c r="AS480" s="1"/>
    </row>
    <row r="481" spans="1:45" x14ac:dyDescent="0.25">
      <c r="A481">
        <v>117</v>
      </c>
      <c r="B481">
        <v>353.3</v>
      </c>
      <c r="C481">
        <v>6.98</v>
      </c>
      <c r="D481">
        <v>7.0110000000000001</v>
      </c>
      <c r="E481">
        <v>7.03</v>
      </c>
      <c r="F481">
        <v>6.702</v>
      </c>
      <c r="G481">
        <v>7.1779999999999999</v>
      </c>
      <c r="I481">
        <f t="shared" si="68"/>
        <v>2.6499999999999773</v>
      </c>
      <c r="J481">
        <f t="shared" si="69"/>
        <v>-7.1000000000000618E-2</v>
      </c>
      <c r="K481" s="2">
        <f t="shared" si="70"/>
        <v>2.5481436374348454</v>
      </c>
      <c r="L481" s="2">
        <f t="shared" si="71"/>
        <v>0.84385542262316116</v>
      </c>
      <c r="M481">
        <f t="shared" si="72"/>
        <v>-1.3681780020315351</v>
      </c>
      <c r="N481">
        <f t="shared" si="73"/>
        <v>5.9662554514708636E-2</v>
      </c>
      <c r="O481">
        <f t="shared" si="74"/>
        <v>9941.8518796065528</v>
      </c>
      <c r="P481">
        <f t="shared" si="75"/>
        <v>18.49699999999973</v>
      </c>
      <c r="AR481" s="1"/>
      <c r="AS481" s="1"/>
    </row>
    <row r="482" spans="1:45" x14ac:dyDescent="0.25">
      <c r="A482">
        <v>118</v>
      </c>
      <c r="B482">
        <v>355.95</v>
      </c>
      <c r="C482">
        <v>6.9089999999999998</v>
      </c>
      <c r="D482">
        <v>6.9279999999999999</v>
      </c>
      <c r="E482">
        <v>6.9539999999999997</v>
      </c>
      <c r="F482">
        <v>6.6310000000000002</v>
      </c>
      <c r="G482">
        <v>7.1210000000000004</v>
      </c>
      <c r="I482">
        <f t="shared" si="68"/>
        <v>2.6100000000000136</v>
      </c>
      <c r="J482">
        <f t="shared" si="69"/>
        <v>-6.7999999999999616E-2</v>
      </c>
      <c r="K482" s="2">
        <f t="shared" si="70"/>
        <v>2.5513889972730204</v>
      </c>
      <c r="L482" s="2">
        <f t="shared" si="71"/>
        <v>0.83941519268389353</v>
      </c>
      <c r="M482">
        <f t="shared" si="72"/>
        <v>-1.3538658308252569</v>
      </c>
      <c r="N482">
        <f t="shared" si="73"/>
        <v>6.0288154953666406E-2</v>
      </c>
      <c r="O482">
        <f t="shared" si="74"/>
        <v>9851.9262532589728</v>
      </c>
      <c r="P482">
        <f t="shared" si="75"/>
        <v>18.032490000000177</v>
      </c>
      <c r="AR482" s="1"/>
      <c r="AS482" s="1"/>
    </row>
    <row r="483" spans="1:45" x14ac:dyDescent="0.25">
      <c r="A483">
        <v>119</v>
      </c>
      <c r="B483">
        <v>358.56</v>
      </c>
      <c r="C483">
        <v>6.8410000000000002</v>
      </c>
      <c r="D483">
        <v>6.8570000000000002</v>
      </c>
      <c r="E483">
        <v>6.8840000000000003</v>
      </c>
      <c r="F483">
        <v>6.5579999999999998</v>
      </c>
      <c r="G483">
        <v>7.0640000000000001</v>
      </c>
      <c r="I483">
        <f t="shared" si="68"/>
        <v>2.5699999999999932</v>
      </c>
      <c r="J483">
        <f t="shared" si="69"/>
        <v>-6.7000000000000171E-2</v>
      </c>
      <c r="K483" s="2">
        <f t="shared" si="70"/>
        <v>2.5545618391909861</v>
      </c>
      <c r="L483" s="2">
        <f t="shared" si="71"/>
        <v>0.83511959042454964</v>
      </c>
      <c r="M483">
        <f t="shared" si="72"/>
        <v>-1.3780696295753869</v>
      </c>
      <c r="N483">
        <f t="shared" si="73"/>
        <v>6.0907787405807441E-2</v>
      </c>
      <c r="O483">
        <f t="shared" si="74"/>
        <v>9758.9997472592822</v>
      </c>
      <c r="P483">
        <f t="shared" si="75"/>
        <v>17.581370000000021</v>
      </c>
      <c r="AR483" s="1"/>
      <c r="AS483" s="1"/>
    </row>
    <row r="484" spans="1:45" x14ac:dyDescent="0.25">
      <c r="A484">
        <v>120</v>
      </c>
      <c r="B484">
        <v>361.13</v>
      </c>
      <c r="C484">
        <v>6.774</v>
      </c>
      <c r="D484">
        <v>6.782</v>
      </c>
      <c r="E484">
        <v>6.8129999999999997</v>
      </c>
      <c r="F484">
        <v>6.4909999999999997</v>
      </c>
      <c r="G484">
        <v>7.0119999999999996</v>
      </c>
      <c r="I484">
        <f t="shared" si="68"/>
        <v>2.5300000000000296</v>
      </c>
      <c r="J484">
        <f t="shared" si="69"/>
        <v>-6.5999999999999837E-2</v>
      </c>
      <c r="K484">
        <f t="shared" si="70"/>
        <v>2.5576635678875652</v>
      </c>
      <c r="L484">
        <f t="shared" si="71"/>
        <v>0.83084519230861154</v>
      </c>
      <c r="M484">
        <f t="shared" si="72"/>
        <v>-1.4024358006675417</v>
      </c>
      <c r="N484">
        <f t="shared" si="73"/>
        <v>6.1521263300597533E-2</v>
      </c>
      <c r="O484">
        <f t="shared" si="74"/>
        <v>9663.1006705016407</v>
      </c>
      <c r="P484">
        <f t="shared" si="75"/>
        <v>17.13822000000016</v>
      </c>
      <c r="AR484" s="1"/>
      <c r="AS484" s="1"/>
    </row>
    <row r="485" spans="1:45" x14ac:dyDescent="0.25">
      <c r="A485">
        <v>121</v>
      </c>
      <c r="B485">
        <v>363.66</v>
      </c>
      <c r="C485">
        <v>6.7080000000000002</v>
      </c>
      <c r="D485">
        <v>6.7089999999999996</v>
      </c>
      <c r="E485">
        <v>6.7359999999999998</v>
      </c>
      <c r="F485">
        <v>6.4240000000000004</v>
      </c>
      <c r="G485">
        <v>6.9619999999999997</v>
      </c>
      <c r="I485">
        <f t="shared" si="68"/>
        <v>2.5</v>
      </c>
      <c r="J485">
        <f t="shared" si="69"/>
        <v>-6.5000000000000391E-2</v>
      </c>
      <c r="K485">
        <f t="shared" si="70"/>
        <v>2.5606955343936537</v>
      </c>
      <c r="L485">
        <f t="shared" si="71"/>
        <v>0.82659305393404814</v>
      </c>
      <c r="M485">
        <f t="shared" si="72"/>
        <v>-1.4212714931206758</v>
      </c>
      <c r="N485">
        <f t="shared" si="73"/>
        <v>6.2128395946335346E-2</v>
      </c>
      <c r="O485">
        <f t="shared" si="74"/>
        <v>9564.2582372138186</v>
      </c>
      <c r="P485">
        <f t="shared" si="75"/>
        <v>16.7699999999999</v>
      </c>
      <c r="AR485" s="1"/>
      <c r="AS485" s="1"/>
    </row>
    <row r="486" spans="1:45" x14ac:dyDescent="0.25">
      <c r="A486">
        <v>122</v>
      </c>
      <c r="B486">
        <v>366.16</v>
      </c>
      <c r="C486">
        <v>6.6429999999999998</v>
      </c>
      <c r="D486">
        <v>6.6449999999999996</v>
      </c>
      <c r="E486">
        <v>6.6710000000000003</v>
      </c>
      <c r="F486">
        <v>6.3540000000000001</v>
      </c>
      <c r="G486">
        <v>6.9029999999999996</v>
      </c>
      <c r="I486">
        <f t="shared" si="68"/>
        <v>2.4499999999999886</v>
      </c>
      <c r="J486">
        <f t="shared" si="69"/>
        <v>-6.899999999999995E-2</v>
      </c>
      <c r="K486">
        <f t="shared" si="70"/>
        <v>2.5636708994192432</v>
      </c>
      <c r="L486">
        <f t="shared" si="71"/>
        <v>0.82236425244154954</v>
      </c>
      <c r="M486">
        <f t="shared" si="72"/>
        <v>-1.5656831168306433</v>
      </c>
      <c r="N486">
        <f t="shared" si="73"/>
        <v>6.2729000586773179E-2</v>
      </c>
      <c r="O486">
        <f t="shared" si="74"/>
        <v>9462.5025580552974</v>
      </c>
      <c r="P486">
        <f t="shared" si="75"/>
        <v>16.275350000000145</v>
      </c>
      <c r="AR486" s="1"/>
      <c r="AS486" s="1"/>
    </row>
    <row r="487" spans="1:45" x14ac:dyDescent="0.25">
      <c r="A487">
        <v>123</v>
      </c>
      <c r="B487">
        <v>368.61</v>
      </c>
      <c r="C487">
        <v>6.5739999999999998</v>
      </c>
      <c r="D487">
        <v>6.5750000000000002</v>
      </c>
      <c r="E487">
        <v>6.609</v>
      </c>
      <c r="F487">
        <v>6.2910000000000004</v>
      </c>
      <c r="G487">
        <v>6.82</v>
      </c>
      <c r="I487">
        <f t="shared" si="68"/>
        <v>2.4099999999999682</v>
      </c>
      <c r="J487">
        <f t="shared" si="69"/>
        <v>-7.0000000000000284E-2</v>
      </c>
      <c r="K487">
        <f t="shared" si="70"/>
        <v>2.5665671129934964</v>
      </c>
      <c r="L487">
        <f t="shared" si="71"/>
        <v>0.8178296997456056</v>
      </c>
      <c r="M487">
        <f t="shared" si="72"/>
        <v>-1.6426944622154311</v>
      </c>
      <c r="N487">
        <f t="shared" si="73"/>
        <v>6.3322894457144438E-2</v>
      </c>
      <c r="O487">
        <f t="shared" si="74"/>
        <v>9357.8646309424548</v>
      </c>
      <c r="P487">
        <f t="shared" si="75"/>
        <v>15.843339999999708</v>
      </c>
      <c r="AR487" s="1"/>
      <c r="AS487" s="1"/>
    </row>
    <row r="488" spans="1:45" x14ac:dyDescent="0.25">
      <c r="A488">
        <v>124</v>
      </c>
      <c r="B488">
        <v>371.02</v>
      </c>
      <c r="C488">
        <v>6.5039999999999996</v>
      </c>
      <c r="D488">
        <v>6.5030000000000001</v>
      </c>
      <c r="E488">
        <v>6.5410000000000004</v>
      </c>
      <c r="F488">
        <v>6.2279999999999998</v>
      </c>
      <c r="G488">
        <v>6.742</v>
      </c>
      <c r="I488">
        <f t="shared" si="68"/>
        <v>2.3700000000000045</v>
      </c>
      <c r="J488">
        <f t="shared" si="69"/>
        <v>-5.8999999999999275E-2</v>
      </c>
      <c r="K488">
        <f t="shared" si="70"/>
        <v>2.5693973210854648</v>
      </c>
      <c r="L488">
        <f t="shared" si="71"/>
        <v>0.81318053258601175</v>
      </c>
      <c r="M488">
        <f t="shared" si="72"/>
        <v>-1.4311368728728615</v>
      </c>
      <c r="N488">
        <f t="shared" si="73"/>
        <v>6.390989683958101E-2</v>
      </c>
      <c r="O488">
        <f t="shared" si="74"/>
        <v>9250.3763316037057</v>
      </c>
      <c r="P488">
        <f t="shared" si="75"/>
        <v>15.414480000000127</v>
      </c>
      <c r="AR488" s="1"/>
    </row>
    <row r="489" spans="1:45" x14ac:dyDescent="0.25">
      <c r="A489">
        <v>125</v>
      </c>
      <c r="B489">
        <v>373.39</v>
      </c>
      <c r="C489">
        <v>6.4450000000000003</v>
      </c>
      <c r="D489">
        <v>6.4429999999999996</v>
      </c>
      <c r="E489">
        <v>6.48</v>
      </c>
      <c r="F489">
        <v>6.17</v>
      </c>
      <c r="G489">
        <v>6.6849999999999996</v>
      </c>
      <c r="I489">
        <f t="shared" si="68"/>
        <v>2.3300000000000409</v>
      </c>
      <c r="J489">
        <f t="shared" si="69"/>
        <v>-5.5000000000000604E-2</v>
      </c>
      <c r="K489">
        <f t="shared" si="70"/>
        <v>2.5721626826463373</v>
      </c>
      <c r="L489">
        <f t="shared" si="71"/>
        <v>0.80922292168942189</v>
      </c>
      <c r="M489">
        <f t="shared" si="72"/>
        <v>-1.3777098004663919</v>
      </c>
      <c r="N489">
        <f t="shared" si="73"/>
        <v>6.4489829117904324E-2</v>
      </c>
      <c r="O489">
        <f t="shared" si="74"/>
        <v>9140.0704038673794</v>
      </c>
      <c r="P489">
        <f t="shared" si="75"/>
        <v>15.016850000000261</v>
      </c>
      <c r="AR489" s="1"/>
    </row>
    <row r="490" spans="1:45" x14ac:dyDescent="0.25">
      <c r="A490">
        <v>126</v>
      </c>
      <c r="B490">
        <v>375.72</v>
      </c>
      <c r="C490">
        <v>6.39</v>
      </c>
      <c r="D490">
        <v>6.3810000000000002</v>
      </c>
      <c r="E490">
        <v>6.4240000000000004</v>
      </c>
      <c r="F490">
        <v>6.1120000000000001</v>
      </c>
      <c r="G490">
        <v>6.6440000000000001</v>
      </c>
      <c r="I490">
        <f t="shared" si="68"/>
        <v>2.2899999999999636</v>
      </c>
      <c r="J490">
        <f t="shared" si="69"/>
        <v>-5.4999999999999716E-2</v>
      </c>
      <c r="K490">
        <f t="shared" si="70"/>
        <v>2.5748643136645399</v>
      </c>
      <c r="L490">
        <f t="shared" si="71"/>
        <v>0.80550085815840011</v>
      </c>
      <c r="M490">
        <f t="shared" si="72"/>
        <v>-1.4226123864420566</v>
      </c>
      <c r="N490">
        <f t="shared" si="73"/>
        <v>6.5062514831773374E-2</v>
      </c>
      <c r="O490">
        <f t="shared" si="74"/>
        <v>9026.9804496853958</v>
      </c>
      <c r="P490">
        <f t="shared" si="75"/>
        <v>14.633099999999558</v>
      </c>
      <c r="AR490" s="1"/>
    </row>
    <row r="491" spans="1:45" x14ac:dyDescent="0.25">
      <c r="A491">
        <v>127</v>
      </c>
      <c r="B491">
        <v>378.01</v>
      </c>
      <c r="C491">
        <v>6.335</v>
      </c>
      <c r="D491">
        <v>6.3220000000000001</v>
      </c>
      <c r="E491">
        <v>6.3680000000000003</v>
      </c>
      <c r="F491">
        <v>6.056</v>
      </c>
      <c r="G491">
        <v>6.5919999999999996</v>
      </c>
      <c r="I491">
        <f t="shared" si="68"/>
        <v>2.25</v>
      </c>
      <c r="J491">
        <f t="shared" si="69"/>
        <v>-6.2999999999999723E-2</v>
      </c>
      <c r="K491">
        <f t="shared" si="70"/>
        <v>2.5775032889572613</v>
      </c>
      <c r="L491">
        <f t="shared" si="71"/>
        <v>0.80174661921946011</v>
      </c>
      <c r="M491">
        <f t="shared" si="72"/>
        <v>-1.6841179045232788</v>
      </c>
      <c r="N491">
        <f t="shared" si="73"/>
        <v>6.5627779730174265E-2</v>
      </c>
      <c r="O491">
        <f t="shared" si="74"/>
        <v>8911.1409188957023</v>
      </c>
      <c r="P491">
        <f t="shared" si="75"/>
        <v>14.253749999999968</v>
      </c>
      <c r="AR491" s="1"/>
    </row>
    <row r="492" spans="1:45" x14ac:dyDescent="0.25">
      <c r="A492">
        <v>128</v>
      </c>
      <c r="B492">
        <v>380.26</v>
      </c>
      <c r="C492">
        <v>6.2720000000000002</v>
      </c>
      <c r="D492">
        <v>6.2590000000000003</v>
      </c>
      <c r="E492">
        <v>6.3129999999999997</v>
      </c>
      <c r="F492">
        <v>5.9950000000000001</v>
      </c>
      <c r="G492">
        <v>6.5190000000000001</v>
      </c>
      <c r="I492">
        <f t="shared" si="68"/>
        <v>2.2100000000000364</v>
      </c>
      <c r="J492">
        <f t="shared" si="69"/>
        <v>-6.7000000000000171E-2</v>
      </c>
      <c r="K492">
        <f t="shared" si="70"/>
        <v>2.5800806438630075</v>
      </c>
      <c r="L492">
        <f t="shared" si="71"/>
        <v>0.79740604967638207</v>
      </c>
      <c r="M492">
        <f t="shared" si="72"/>
        <v>-1.853301774493219</v>
      </c>
      <c r="N492">
        <f t="shared" si="73"/>
        <v>6.6185451824234631E-2</v>
      </c>
      <c r="O492">
        <f t="shared" si="74"/>
        <v>8792.5870987266608</v>
      </c>
      <c r="P492">
        <f t="shared" si="75"/>
        <v>13.861120000000371</v>
      </c>
      <c r="AR492" s="1"/>
    </row>
    <row r="493" spans="1:45" x14ac:dyDescent="0.25">
      <c r="A493">
        <v>129</v>
      </c>
      <c r="B493">
        <v>382.47</v>
      </c>
      <c r="C493">
        <v>6.2050000000000001</v>
      </c>
      <c r="D493">
        <v>6.202</v>
      </c>
      <c r="E493">
        <v>6.2539999999999996</v>
      </c>
      <c r="F493">
        <v>5.9359999999999999</v>
      </c>
      <c r="G493">
        <v>6.4290000000000003</v>
      </c>
      <c r="I493">
        <f t="shared" si="68"/>
        <v>2.1599999999999682</v>
      </c>
      <c r="J493">
        <f t="shared" si="69"/>
        <v>-7.0000000000000284E-2</v>
      </c>
      <c r="K493">
        <f t="shared" si="70"/>
        <v>2.5825973758414835</v>
      </c>
      <c r="L493">
        <f t="shared" si="71"/>
        <v>0.79274178583474864</v>
      </c>
      <c r="M493">
        <f t="shared" si="72"/>
        <v>-2.0145804841196342</v>
      </c>
      <c r="N493">
        <f t="shared" si="73"/>
        <v>6.6735361439347912E-2</v>
      </c>
      <c r="O493">
        <f t="shared" si="74"/>
        <v>8671.3551030465042</v>
      </c>
      <c r="P493">
        <f t="shared" si="75"/>
        <v>13.402799999999788</v>
      </c>
      <c r="AR493" s="1"/>
    </row>
    <row r="494" spans="1:45" x14ac:dyDescent="0.25">
      <c r="A494">
        <v>130</v>
      </c>
      <c r="B494">
        <v>384.63</v>
      </c>
      <c r="C494">
        <v>6.1349999999999998</v>
      </c>
      <c r="D494">
        <v>6.14</v>
      </c>
      <c r="E494">
        <v>6.1959999999999997</v>
      </c>
      <c r="F494">
        <v>5.88</v>
      </c>
      <c r="G494">
        <v>6.3259999999999996</v>
      </c>
      <c r="I494">
        <f t="shared" si="68"/>
        <v>2.1299999999999955</v>
      </c>
      <c r="J494">
        <f t="shared" si="69"/>
        <v>-6.7999999999999616E-2</v>
      </c>
      <c r="K494">
        <f t="shared" si="70"/>
        <v>2.5850431549059416</v>
      </c>
      <c r="L494">
        <f t="shared" si="71"/>
        <v>0.787814567063023</v>
      </c>
      <c r="M494">
        <f t="shared" si="72"/>
        <v>-2.0182533655833406</v>
      </c>
      <c r="N494">
        <f t="shared" si="73"/>
        <v>6.7277341266591476E-2</v>
      </c>
      <c r="O494">
        <f t="shared" si="74"/>
        <v>8547.4818613612242</v>
      </c>
      <c r="P494">
        <f t="shared" si="75"/>
        <v>13.067550000000084</v>
      </c>
      <c r="AR494" s="1"/>
    </row>
    <row r="495" spans="1:45" x14ac:dyDescent="0.25">
      <c r="A495">
        <v>131</v>
      </c>
      <c r="B495">
        <v>386.76</v>
      </c>
      <c r="C495">
        <v>6.0670000000000002</v>
      </c>
      <c r="D495">
        <v>6.0830000000000002</v>
      </c>
      <c r="E495">
        <v>6.14</v>
      </c>
      <c r="F495">
        <v>5.8220000000000001</v>
      </c>
      <c r="G495">
        <v>6.2249999999999996</v>
      </c>
      <c r="I495">
        <f t="shared" si="68"/>
        <v>2.0799999999999841</v>
      </c>
      <c r="J495">
        <f t="shared" si="69"/>
        <v>-6.5999999999999837E-2</v>
      </c>
      <c r="K495">
        <f t="shared" si="70"/>
        <v>2.5874415515599591</v>
      </c>
      <c r="L495">
        <f t="shared" si="71"/>
        <v>0.78297399494404829</v>
      </c>
      <c r="M495">
        <f t="shared" si="72"/>
        <v>-2.0393247419306419</v>
      </c>
      <c r="N495">
        <f t="shared" si="73"/>
        <v>6.7811226413423742E-2</v>
      </c>
      <c r="O495">
        <f t="shared" si="74"/>
        <v>8421.0051075641877</v>
      </c>
      <c r="P495">
        <f t="shared" si="75"/>
        <v>12.61935999999978</v>
      </c>
      <c r="AR495" s="1"/>
    </row>
    <row r="496" spans="1:45" x14ac:dyDescent="0.25">
      <c r="A496">
        <v>132</v>
      </c>
      <c r="B496">
        <v>388.84</v>
      </c>
      <c r="C496">
        <v>6.0010000000000003</v>
      </c>
      <c r="D496">
        <v>6.0250000000000004</v>
      </c>
      <c r="E496">
        <v>6.08</v>
      </c>
      <c r="F496">
        <v>5.766</v>
      </c>
      <c r="G496">
        <v>6.133</v>
      </c>
      <c r="I496">
        <f t="shared" si="68"/>
        <v>2.0400000000000205</v>
      </c>
      <c r="J496">
        <f t="shared" si="69"/>
        <v>-6.899999999999995E-2</v>
      </c>
      <c r="K496">
        <f t="shared" si="70"/>
        <v>2.5897709344582682</v>
      </c>
      <c r="L496">
        <f t="shared" si="71"/>
        <v>0.77822362676609647</v>
      </c>
      <c r="M496">
        <f t="shared" si="72"/>
        <v>-2.2100993971959069</v>
      </c>
      <c r="N496">
        <f t="shared" si="73"/>
        <v>6.8336854453644971E-2</v>
      </c>
      <c r="O496">
        <f t="shared" si="74"/>
        <v>8291.9633684409164</v>
      </c>
      <c r="P496">
        <f t="shared" si="75"/>
        <v>12.242039999999907</v>
      </c>
      <c r="AR496" s="1"/>
    </row>
    <row r="497" spans="1:44" x14ac:dyDescent="0.25">
      <c r="A497">
        <v>133</v>
      </c>
      <c r="B497">
        <v>390.88</v>
      </c>
      <c r="C497">
        <v>5.9320000000000004</v>
      </c>
      <c r="D497">
        <v>5.9560000000000004</v>
      </c>
      <c r="E497">
        <v>6.0220000000000002</v>
      </c>
      <c r="F497">
        <v>5.7089999999999996</v>
      </c>
      <c r="G497">
        <v>6.0410000000000004</v>
      </c>
      <c r="I497">
        <f t="shared" si="68"/>
        <v>1.9900000000000091</v>
      </c>
      <c r="J497">
        <f t="shared" si="69"/>
        <v>-6.8000000000000504E-2</v>
      </c>
      <c r="K497">
        <f t="shared" si="70"/>
        <v>2.5920434496293616</v>
      </c>
      <c r="L497">
        <f t="shared" si="71"/>
        <v>0.77320114235634441</v>
      </c>
      <c r="M497">
        <f t="shared" si="72"/>
        <v>-2.2704006569155735</v>
      </c>
      <c r="N497">
        <f t="shared" si="73"/>
        <v>6.8854065476607051E-2</v>
      </c>
      <c r="O497">
        <f t="shared" si="74"/>
        <v>8160.3959519325626</v>
      </c>
      <c r="P497">
        <f t="shared" si="75"/>
        <v>11.804680000000383</v>
      </c>
      <c r="AR497" s="1"/>
    </row>
    <row r="498" spans="1:44" x14ac:dyDescent="0.25">
      <c r="A498">
        <v>134</v>
      </c>
      <c r="B498">
        <v>392.87</v>
      </c>
      <c r="C498">
        <v>5.8639999999999999</v>
      </c>
      <c r="D498">
        <v>5.8890000000000002</v>
      </c>
      <c r="E498">
        <v>5.968</v>
      </c>
      <c r="F498">
        <v>5.6479999999999997</v>
      </c>
      <c r="G498">
        <v>5.95</v>
      </c>
      <c r="I498">
        <f t="shared" si="68"/>
        <v>1.9599999999999795</v>
      </c>
      <c r="J498">
        <f t="shared" si="69"/>
        <v>-6.5999999999999837E-2</v>
      </c>
      <c r="K498">
        <f t="shared" si="70"/>
        <v>2.5942488668573831</v>
      </c>
      <c r="L498">
        <f t="shared" si="71"/>
        <v>0.76819396163307152</v>
      </c>
      <c r="M498">
        <f t="shared" si="72"/>
        <v>-2.2744658106842941</v>
      </c>
      <c r="N498">
        <f t="shared" si="73"/>
        <v>6.9362702135657636E-2</v>
      </c>
      <c r="O498">
        <f t="shared" si="74"/>
        <v>8026.3429351616132</v>
      </c>
      <c r="P498">
        <f t="shared" si="75"/>
        <v>11.493439999999898</v>
      </c>
      <c r="AR498" s="1"/>
    </row>
    <row r="499" spans="1:44" x14ac:dyDescent="0.25">
      <c r="A499">
        <v>135</v>
      </c>
      <c r="B499">
        <v>394.83</v>
      </c>
      <c r="C499">
        <v>5.798</v>
      </c>
      <c r="D499">
        <v>5.8310000000000004</v>
      </c>
      <c r="E499">
        <v>5.9130000000000003</v>
      </c>
      <c r="F499">
        <v>5.5880000000000001</v>
      </c>
      <c r="G499">
        <v>5.859</v>
      </c>
      <c r="I499">
        <f t="shared" si="68"/>
        <v>1.910000000000025</v>
      </c>
      <c r="J499">
        <f t="shared" si="69"/>
        <v>-6.0999999999999943E-2</v>
      </c>
      <c r="K499">
        <f t="shared" si="70"/>
        <v>2.5964101438442699</v>
      </c>
      <c r="L499">
        <f t="shared" si="71"/>
        <v>0.76327821101897864</v>
      </c>
      <c r="M499">
        <f t="shared" si="72"/>
        <v>-2.1916510147976536</v>
      </c>
      <c r="N499">
        <f t="shared" si="73"/>
        <v>6.9862609695804184E-2</v>
      </c>
      <c r="O499">
        <f t="shared" si="74"/>
        <v>7889.8451522235264</v>
      </c>
      <c r="P499">
        <f t="shared" si="75"/>
        <v>11.074180000000112</v>
      </c>
      <c r="AR499" s="1"/>
    </row>
    <row r="500" spans="1:44" x14ac:dyDescent="0.25">
      <c r="A500">
        <v>136</v>
      </c>
      <c r="B500">
        <v>396.74</v>
      </c>
      <c r="C500">
        <v>5.7370000000000001</v>
      </c>
      <c r="D500">
        <v>5.7729999999999997</v>
      </c>
      <c r="E500">
        <v>5.8550000000000004</v>
      </c>
      <c r="F500">
        <v>5.53</v>
      </c>
      <c r="G500">
        <v>5.7910000000000004</v>
      </c>
      <c r="I500">
        <f t="shared" si="68"/>
        <v>1.8700000000000045</v>
      </c>
      <c r="J500">
        <f t="shared" si="69"/>
        <v>-6.0000000000000497E-2</v>
      </c>
      <c r="K500">
        <f t="shared" si="70"/>
        <v>2.598505988988193</v>
      </c>
      <c r="L500">
        <f t="shared" si="71"/>
        <v>0.758684849882441</v>
      </c>
      <c r="M500">
        <f t="shared" si="72"/>
        <v>-2.2358015922647989</v>
      </c>
      <c r="N500">
        <f t="shared" si="73"/>
        <v>7.035363608058387E-2</v>
      </c>
      <c r="O500">
        <f t="shared" si="74"/>
        <v>7750.9441817479401</v>
      </c>
      <c r="P500">
        <f t="shared" si="75"/>
        <v>10.72818999999998</v>
      </c>
      <c r="AR500" s="1"/>
    </row>
    <row r="501" spans="1:44" x14ac:dyDescent="0.25">
      <c r="A501">
        <v>137</v>
      </c>
      <c r="B501">
        <v>398.61</v>
      </c>
      <c r="C501">
        <v>5.6769999999999996</v>
      </c>
      <c r="D501">
        <v>5.7089999999999996</v>
      </c>
      <c r="E501">
        <v>5.7990000000000004</v>
      </c>
      <c r="F501">
        <v>5.4720000000000004</v>
      </c>
      <c r="G501">
        <v>5.73</v>
      </c>
      <c r="I501">
        <f t="shared" si="68"/>
        <v>1.8199999999999932</v>
      </c>
      <c r="J501">
        <f t="shared" si="69"/>
        <v>-6.1999999999999389E-2</v>
      </c>
      <c r="K501">
        <f t="shared" si="70"/>
        <v>2.6005481897240834</v>
      </c>
      <c r="L501">
        <f t="shared" si="71"/>
        <v>0.75411889422541278</v>
      </c>
      <c r="M501">
        <f t="shared" si="72"/>
        <v>-2.4105800938687301</v>
      </c>
      <c r="N501">
        <f t="shared" si="73"/>
        <v>7.0835631918125502E-2</v>
      </c>
      <c r="O501">
        <f t="shared" si="74"/>
        <v>7609.6823342333564</v>
      </c>
      <c r="P501">
        <f t="shared" si="75"/>
        <v>10.332139999999697</v>
      </c>
      <c r="AR501" s="1"/>
    </row>
    <row r="502" spans="1:44" x14ac:dyDescent="0.25">
      <c r="A502">
        <v>138</v>
      </c>
      <c r="B502">
        <v>400.43</v>
      </c>
      <c r="C502">
        <v>5.6150000000000002</v>
      </c>
      <c r="D502">
        <v>5.6420000000000003</v>
      </c>
      <c r="E502">
        <v>5.7359999999999998</v>
      </c>
      <c r="F502">
        <v>5.4139999999999997</v>
      </c>
      <c r="G502">
        <v>5.6660000000000004</v>
      </c>
      <c r="I502">
        <f t="shared" si="68"/>
        <v>1.7900000000000205</v>
      </c>
      <c r="J502">
        <f t="shared" si="69"/>
        <v>-6.4000000000000057E-2</v>
      </c>
      <c r="K502">
        <f t="shared" si="70"/>
        <v>2.6025266071349242</v>
      </c>
      <c r="L502">
        <f t="shared" si="71"/>
        <v>0.7493497605974766</v>
      </c>
      <c r="M502">
        <f t="shared" si="72"/>
        <v>-2.5701564798452314</v>
      </c>
      <c r="N502">
        <f t="shared" si="73"/>
        <v>7.1308450586389613E-2</v>
      </c>
      <c r="O502">
        <f t="shared" si="74"/>
        <v>7466.1026391590112</v>
      </c>
      <c r="P502">
        <f t="shared" si="75"/>
        <v>10.050850000000214</v>
      </c>
      <c r="AR502" s="1"/>
    </row>
    <row r="503" spans="1:44" x14ac:dyDescent="0.25">
      <c r="A503">
        <v>139</v>
      </c>
      <c r="B503">
        <v>402.22</v>
      </c>
      <c r="C503">
        <v>5.5510000000000002</v>
      </c>
      <c r="D503">
        <v>5.5720000000000001</v>
      </c>
      <c r="E503">
        <v>5.6680000000000001</v>
      </c>
      <c r="F503">
        <v>5.3529999999999998</v>
      </c>
      <c r="G503">
        <v>5.61</v>
      </c>
      <c r="I503">
        <f t="shared" si="68"/>
        <v>1.7399999999999523</v>
      </c>
      <c r="J503">
        <f t="shared" si="69"/>
        <v>-5.9000000000000163E-2</v>
      </c>
      <c r="K503">
        <f t="shared" si="70"/>
        <v>2.6044636616701857</v>
      </c>
      <c r="L503">
        <f t="shared" si="71"/>
        <v>0.74437122733186067</v>
      </c>
      <c r="M503">
        <f t="shared" si="72"/>
        <v>-2.4754329588409139</v>
      </c>
      <c r="N503">
        <f t="shared" si="73"/>
        <v>7.1771948257573409E-2</v>
      </c>
      <c r="O503">
        <f t="shared" si="74"/>
        <v>7320.2488318780115</v>
      </c>
      <c r="P503">
        <f t="shared" si="75"/>
        <v>9.6587399999999342</v>
      </c>
      <c r="AR503" s="1"/>
    </row>
    <row r="504" spans="1:44" x14ac:dyDescent="0.25">
      <c r="A504">
        <v>140</v>
      </c>
      <c r="B504">
        <v>403.96</v>
      </c>
      <c r="C504">
        <v>5.492</v>
      </c>
      <c r="D504">
        <v>5.508</v>
      </c>
      <c r="E504">
        <v>5.6059999999999999</v>
      </c>
      <c r="F504">
        <v>5.2910000000000004</v>
      </c>
      <c r="G504">
        <v>5.5620000000000003</v>
      </c>
      <c r="I504">
        <f t="shared" si="68"/>
        <v>1.7000000000000455</v>
      </c>
      <c r="J504">
        <f t="shared" si="69"/>
        <v>-5.7000000000000384E-2</v>
      </c>
      <c r="K504">
        <f t="shared" si="70"/>
        <v>2.606338363528125</v>
      </c>
      <c r="L504">
        <f t="shared" si="71"/>
        <v>0.73973052856471755</v>
      </c>
      <c r="M504">
        <f t="shared" si="72"/>
        <v>-2.4843313523561363</v>
      </c>
      <c r="N504">
        <f t="shared" si="73"/>
        <v>7.222598394166739E-2</v>
      </c>
      <c r="O504">
        <f t="shared" si="74"/>
        <v>7172.1653402956199</v>
      </c>
      <c r="P504">
        <f t="shared" si="75"/>
        <v>9.3364000000002871</v>
      </c>
      <c r="AR504" s="1"/>
    </row>
    <row r="505" spans="1:44" x14ac:dyDescent="0.25">
      <c r="A505">
        <v>141</v>
      </c>
      <c r="B505">
        <v>405.66</v>
      </c>
      <c r="C505">
        <v>5.4349999999999996</v>
      </c>
      <c r="D505">
        <v>5.4420000000000002</v>
      </c>
      <c r="E505">
        <v>5.5410000000000004</v>
      </c>
      <c r="F505">
        <v>5.2309999999999999</v>
      </c>
      <c r="G505">
        <v>5.5250000000000004</v>
      </c>
      <c r="I505">
        <f t="shared" si="68"/>
        <v>1.6499999999999773</v>
      </c>
      <c r="J505">
        <f t="shared" si="69"/>
        <v>-5.4999999999999716E-2</v>
      </c>
      <c r="K505">
        <f t="shared" si="70"/>
        <v>2.6081621863197615</v>
      </c>
      <c r="L505">
        <f t="shared" si="71"/>
        <v>0.73519954842231328</v>
      </c>
      <c r="M505">
        <f t="shared" si="72"/>
        <v>-2.5057047074398908</v>
      </c>
      <c r="N505">
        <f t="shared" si="73"/>
        <v>7.2670419529150834E-2</v>
      </c>
      <c r="O505">
        <f t="shared" si="74"/>
        <v>7021.8972713367739</v>
      </c>
      <c r="P505">
        <f t="shared" si="75"/>
        <v>8.9677499999995405</v>
      </c>
      <c r="AR505" s="1"/>
    </row>
    <row r="506" spans="1:44" x14ac:dyDescent="0.25">
      <c r="A506">
        <v>142</v>
      </c>
      <c r="B506">
        <v>407.31</v>
      </c>
      <c r="C506">
        <v>5.38</v>
      </c>
      <c r="D506">
        <v>5.3819999999999997</v>
      </c>
      <c r="E506">
        <v>5.4720000000000004</v>
      </c>
      <c r="F506">
        <v>5.1710000000000003</v>
      </c>
      <c r="G506">
        <v>5.4930000000000003</v>
      </c>
      <c r="I506">
        <f t="shared" si="68"/>
        <v>1.6100000000000136</v>
      </c>
      <c r="J506">
        <f t="shared" si="69"/>
        <v>-5.9000000000000163E-2</v>
      </c>
      <c r="K506">
        <f t="shared" si="70"/>
        <v>2.6099250727216621</v>
      </c>
      <c r="L506">
        <f t="shared" si="71"/>
        <v>0.7307822756663892</v>
      </c>
      <c r="M506">
        <f t="shared" si="72"/>
        <v>-2.79523394684584</v>
      </c>
      <c r="N506">
        <f t="shared" si="73"/>
        <v>7.3105119832813162E-2</v>
      </c>
      <c r="O506">
        <f t="shared" si="74"/>
        <v>6869.4903972070069</v>
      </c>
      <c r="P506">
        <f t="shared" si="75"/>
        <v>8.6618000000003565</v>
      </c>
      <c r="AR506" s="1"/>
    </row>
    <row r="507" spans="1:44" x14ac:dyDescent="0.25">
      <c r="A507">
        <v>143</v>
      </c>
      <c r="B507">
        <v>408.92</v>
      </c>
      <c r="C507">
        <v>5.3209999999999997</v>
      </c>
      <c r="D507">
        <v>5.3109999999999999</v>
      </c>
      <c r="E507">
        <v>5.4039999999999999</v>
      </c>
      <c r="F507">
        <v>5.109</v>
      </c>
      <c r="G507">
        <v>5.46</v>
      </c>
      <c r="I507">
        <f t="shared" si="68"/>
        <v>1.5699999999999932</v>
      </c>
      <c r="J507">
        <f t="shared" si="69"/>
        <v>-5.7999999999999829E-2</v>
      </c>
      <c r="K507">
        <f t="shared" si="70"/>
        <v>2.6116383521225046</v>
      </c>
      <c r="L507">
        <f t="shared" si="71"/>
        <v>0.72599325892472244</v>
      </c>
      <c r="M507">
        <f t="shared" si="72"/>
        <v>-2.8601155923801667</v>
      </c>
      <c r="N507">
        <f t="shared" si="73"/>
        <v>7.352995262868918E-2</v>
      </c>
      <c r="O507">
        <f t="shared" si="74"/>
        <v>6714.9911414508588</v>
      </c>
      <c r="P507">
        <f t="shared" si="75"/>
        <v>8.3539699999997712</v>
      </c>
      <c r="AR507" s="1"/>
    </row>
    <row r="508" spans="1:44" x14ac:dyDescent="0.25">
      <c r="A508">
        <v>144</v>
      </c>
      <c r="B508">
        <v>410.49</v>
      </c>
      <c r="C508">
        <v>5.2629999999999999</v>
      </c>
      <c r="D508">
        <v>5.2389999999999999</v>
      </c>
      <c r="E508">
        <v>5.343</v>
      </c>
      <c r="F508">
        <v>5.0460000000000003</v>
      </c>
      <c r="G508">
        <v>5.4249999999999998</v>
      </c>
      <c r="I508">
        <f t="shared" si="68"/>
        <v>1.5299999999999727</v>
      </c>
      <c r="J508">
        <f t="shared" si="69"/>
        <v>-5.400000000000027E-2</v>
      </c>
      <c r="K508">
        <f t="shared" si="70"/>
        <v>2.6133025816802631</v>
      </c>
      <c r="L508">
        <f t="shared" si="71"/>
        <v>0.7212333700172775</v>
      </c>
      <c r="M508">
        <f t="shared" si="72"/>
        <v>-2.7721532212700439</v>
      </c>
      <c r="N508">
        <f t="shared" si="73"/>
        <v>7.3944788696095692E-2</v>
      </c>
      <c r="O508">
        <f t="shared" si="74"/>
        <v>6558.4465648121559</v>
      </c>
      <c r="P508">
        <f t="shared" si="75"/>
        <v>8.052390000000111</v>
      </c>
      <c r="AR508" s="1"/>
    </row>
    <row r="509" spans="1:44" x14ac:dyDescent="0.25">
      <c r="A509">
        <v>145</v>
      </c>
      <c r="B509">
        <v>412.02</v>
      </c>
      <c r="C509">
        <v>5.2089999999999996</v>
      </c>
      <c r="D509">
        <v>5.1749999999999998</v>
      </c>
      <c r="E509">
        <v>5.2779999999999996</v>
      </c>
      <c r="F509">
        <v>4.9790000000000001</v>
      </c>
      <c r="G509">
        <v>5.4039999999999999</v>
      </c>
      <c r="I509">
        <f t="shared" si="68"/>
        <v>1.4800000000000182</v>
      </c>
      <c r="J509">
        <f t="shared" si="69"/>
        <v>-5.8999999999999275E-2</v>
      </c>
      <c r="K509">
        <f t="shared" si="70"/>
        <v>2.6149182977778489</v>
      </c>
      <c r="L509">
        <f t="shared" si="71"/>
        <v>0.71675435743269711</v>
      </c>
      <c r="M509">
        <f t="shared" si="72"/>
        <v>-3.1769054773199583</v>
      </c>
      <c r="N509">
        <f t="shared" si="73"/>
        <v>7.4349501856757844E-2</v>
      </c>
      <c r="O509">
        <f t="shared" si="74"/>
        <v>6399.9043509002968</v>
      </c>
      <c r="P509">
        <f t="shared" si="75"/>
        <v>7.7093199999998481</v>
      </c>
      <c r="AR509" s="1"/>
    </row>
    <row r="510" spans="1:44" x14ac:dyDescent="0.25">
      <c r="A510">
        <v>146</v>
      </c>
      <c r="B510">
        <v>413.5</v>
      </c>
      <c r="C510">
        <v>5.15</v>
      </c>
      <c r="D510">
        <v>5.1040000000000001</v>
      </c>
      <c r="E510">
        <v>5.2130000000000001</v>
      </c>
      <c r="F510">
        <v>4.907</v>
      </c>
      <c r="G510">
        <v>5.3769999999999998</v>
      </c>
      <c r="I510">
        <f t="shared" si="68"/>
        <v>1.4399999999999977</v>
      </c>
      <c r="J510">
        <f t="shared" si="69"/>
        <v>-6.2000000000000277E-2</v>
      </c>
      <c r="K510">
        <f t="shared" si="70"/>
        <v>2.6164755138885654</v>
      </c>
      <c r="L510">
        <f t="shared" si="71"/>
        <v>0.71180722904119109</v>
      </c>
      <c r="M510">
        <f t="shared" si="72"/>
        <v>-3.4840149019743949</v>
      </c>
      <c r="N510">
        <f t="shared" si="73"/>
        <v>7.4743969013013445E-2</v>
      </c>
      <c r="O510">
        <f t="shared" si="74"/>
        <v>6239.4127916671041</v>
      </c>
      <c r="P510">
        <f t="shared" si="75"/>
        <v>7.4160000000001807</v>
      </c>
      <c r="AR510" s="1"/>
    </row>
    <row r="511" spans="1:44" x14ac:dyDescent="0.25">
      <c r="A511">
        <v>147</v>
      </c>
      <c r="B511">
        <v>414.94</v>
      </c>
      <c r="C511">
        <v>5.0880000000000001</v>
      </c>
      <c r="D511">
        <v>5.0270000000000001</v>
      </c>
      <c r="E511">
        <v>5.1479999999999997</v>
      </c>
      <c r="F511">
        <v>4.8360000000000003</v>
      </c>
      <c r="G511">
        <v>5.3419999999999996</v>
      </c>
      <c r="I511">
        <f t="shared" si="68"/>
        <v>1.3899999999999864</v>
      </c>
      <c r="J511">
        <f t="shared" si="69"/>
        <v>-6.4000000000000057E-2</v>
      </c>
      <c r="K511">
        <f t="shared" si="70"/>
        <v>2.6179853026090019</v>
      </c>
      <c r="L511">
        <f t="shared" si="71"/>
        <v>0.70654710264035747</v>
      </c>
      <c r="M511">
        <f t="shared" si="72"/>
        <v>-3.7850848059415436</v>
      </c>
      <c r="N511">
        <f t="shared" si="73"/>
        <v>7.5128070185083995E-2</v>
      </c>
      <c r="O511">
        <f t="shared" si="74"/>
        <v>6077.0207726984554</v>
      </c>
      <c r="P511">
        <f t="shared" si="75"/>
        <v>7.072319999999924</v>
      </c>
      <c r="AR511" s="1"/>
    </row>
    <row r="512" spans="1:44" x14ac:dyDescent="0.25">
      <c r="A512">
        <v>148</v>
      </c>
      <c r="B512">
        <v>416.33</v>
      </c>
      <c r="C512">
        <v>5.024</v>
      </c>
      <c r="D512">
        <v>4.96</v>
      </c>
      <c r="E512">
        <v>5.0810000000000004</v>
      </c>
      <c r="F512">
        <v>4.7690000000000001</v>
      </c>
      <c r="G512">
        <v>5.2869999999999999</v>
      </c>
      <c r="I512">
        <f t="shared" si="68"/>
        <v>1.3600000000000136</v>
      </c>
      <c r="J512">
        <f t="shared" si="69"/>
        <v>-7.099999999999973E-2</v>
      </c>
      <c r="K512">
        <f t="shared" si="70"/>
        <v>2.6194377065029881</v>
      </c>
      <c r="L512">
        <f t="shared" si="71"/>
        <v>0.70104963072913973</v>
      </c>
      <c r="M512">
        <f t="shared" si="72"/>
        <v>-4.3641822628381108</v>
      </c>
      <c r="N512">
        <f t="shared" si="73"/>
        <v>7.5501688547401247E-2</v>
      </c>
      <c r="O512">
        <f t="shared" si="74"/>
        <v>5912.7777583253628</v>
      </c>
      <c r="P512">
        <f t="shared" si="75"/>
        <v>6.8326399999999481</v>
      </c>
      <c r="AR512" s="1"/>
    </row>
    <row r="513" spans="1:44" x14ac:dyDescent="0.25">
      <c r="A513">
        <v>149</v>
      </c>
      <c r="B513">
        <v>417.69</v>
      </c>
      <c r="C513">
        <v>4.9530000000000003</v>
      </c>
      <c r="D513">
        <v>4.8869999999999996</v>
      </c>
      <c r="E513">
        <v>5.0140000000000002</v>
      </c>
      <c r="F513">
        <v>4.7039999999999997</v>
      </c>
      <c r="G513">
        <v>5.2050000000000001</v>
      </c>
      <c r="I513">
        <f t="shared" si="68"/>
        <v>1.3100000000000023</v>
      </c>
      <c r="J513">
        <f t="shared" si="69"/>
        <v>-7.8000000000000291E-2</v>
      </c>
      <c r="K513">
        <f t="shared" si="70"/>
        <v>2.6208540778583549</v>
      </c>
      <c r="L513">
        <f t="shared" si="71"/>
        <v>0.69486832798245612</v>
      </c>
      <c r="M513">
        <f t="shared" si="72"/>
        <v>-5.0691075012149494</v>
      </c>
      <c r="N513">
        <f t="shared" si="73"/>
        <v>7.5864710463978635E-2</v>
      </c>
      <c r="O513">
        <f t="shared" si="74"/>
        <v>5746.7337765589127</v>
      </c>
      <c r="P513">
        <f t="shared" si="75"/>
        <v>6.4884300000001316</v>
      </c>
      <c r="AR513" s="1"/>
    </row>
    <row r="514" spans="1:44" x14ac:dyDescent="0.25">
      <c r="A514">
        <v>150</v>
      </c>
      <c r="B514">
        <v>419</v>
      </c>
      <c r="C514">
        <v>4.875</v>
      </c>
      <c r="D514">
        <v>4.8099999999999996</v>
      </c>
      <c r="E514">
        <v>4.9409999999999998</v>
      </c>
      <c r="F514">
        <v>4.6369999999999996</v>
      </c>
      <c r="G514">
        <v>5.1130000000000004</v>
      </c>
      <c r="I514">
        <f t="shared" si="68"/>
        <v>1.2599999999999909</v>
      </c>
      <c r="J514">
        <f t="shared" si="69"/>
        <v>-7.3999999999999844E-2</v>
      </c>
      <c r="K514">
        <f t="shared" si="70"/>
        <v>2.6222140229662951</v>
      </c>
      <c r="L514">
        <f t="shared" si="71"/>
        <v>0.68797462003455567</v>
      </c>
      <c r="M514">
        <f t="shared" si="72"/>
        <v>-5.0941294938544797</v>
      </c>
      <c r="N514">
        <f t="shared" si="73"/>
        <v>7.6217025522816964E-2</v>
      </c>
      <c r="O514">
        <f t="shared" si="74"/>
        <v>5578.9394038536611</v>
      </c>
      <c r="P514">
        <f t="shared" si="75"/>
        <v>6.1424999999998846</v>
      </c>
      <c r="AR514" s="1"/>
    </row>
    <row r="515" spans="1:44" x14ac:dyDescent="0.25">
      <c r="A515">
        <v>151</v>
      </c>
      <c r="B515">
        <v>420.26</v>
      </c>
      <c r="C515">
        <v>4.8010000000000002</v>
      </c>
      <c r="D515">
        <v>4.7320000000000002</v>
      </c>
      <c r="E515">
        <v>4.87</v>
      </c>
      <c r="F515">
        <v>4.5659999999999998</v>
      </c>
      <c r="G515">
        <v>5.0350000000000001</v>
      </c>
      <c r="I515">
        <f t="shared" si="68"/>
        <v>1.2300000000000182</v>
      </c>
      <c r="J515">
        <f t="shared" si="69"/>
        <v>-7.6999999999999957E-2</v>
      </c>
      <c r="K515">
        <f t="shared" si="70"/>
        <v>2.6235180561820592</v>
      </c>
      <c r="L515">
        <f t="shared" si="71"/>
        <v>0.68133170596916581</v>
      </c>
      <c r="M515">
        <f t="shared" si="72"/>
        <v>-5.5323915091560654</v>
      </c>
      <c r="N515">
        <f t="shared" si="73"/>
        <v>7.6558526569334026E-2</v>
      </c>
      <c r="O515">
        <f t="shared" si="74"/>
        <v>5409.4457497042158</v>
      </c>
      <c r="P515">
        <f t="shared" si="75"/>
        <v>5.9052299999999089</v>
      </c>
      <c r="AR515" s="1"/>
    </row>
    <row r="516" spans="1:44" x14ac:dyDescent="0.25">
      <c r="A516">
        <v>152</v>
      </c>
      <c r="B516">
        <v>421.49</v>
      </c>
      <c r="C516">
        <v>4.7240000000000002</v>
      </c>
      <c r="D516">
        <v>4.6529999999999996</v>
      </c>
      <c r="E516">
        <v>4.7969999999999997</v>
      </c>
      <c r="F516">
        <v>4.49</v>
      </c>
      <c r="G516">
        <v>4.9550000000000001</v>
      </c>
      <c r="I516">
        <f t="shared" si="68"/>
        <v>1.1800000000000068</v>
      </c>
      <c r="J516">
        <f t="shared" si="69"/>
        <v>-7.5000000000000178E-2</v>
      </c>
      <c r="K516">
        <f t="shared" si="70"/>
        <v>2.6247872752921073</v>
      </c>
      <c r="L516">
        <f t="shared" si="71"/>
        <v>0.67430988894147725</v>
      </c>
      <c r="M516">
        <f t="shared" si="72"/>
        <v>-5.7244582841830702</v>
      </c>
      <c r="N516">
        <f t="shared" si="73"/>
        <v>7.6889109738808609E-2</v>
      </c>
      <c r="O516">
        <f t="shared" si="74"/>
        <v>5238.3044410795446</v>
      </c>
      <c r="P516">
        <f t="shared" si="75"/>
        <v>5.5743200000000845</v>
      </c>
      <c r="AR516" s="1"/>
    </row>
    <row r="517" spans="1:44" x14ac:dyDescent="0.25">
      <c r="A517">
        <v>153</v>
      </c>
      <c r="B517">
        <v>422.67</v>
      </c>
      <c r="C517">
        <v>4.649</v>
      </c>
      <c r="D517">
        <v>4.5810000000000004</v>
      </c>
      <c r="E517">
        <v>4.7220000000000004</v>
      </c>
      <c r="F517">
        <v>4.42</v>
      </c>
      <c r="G517">
        <v>4.8739999999999997</v>
      </c>
      <c r="I517">
        <f t="shared" ref="I517:I580" si="76">B518-B517</f>
        <v>1.1299999999999955</v>
      </c>
      <c r="J517">
        <f t="shared" ref="J517:J580" si="77">C518-C517</f>
        <v>-6.899999999999995E-2</v>
      </c>
      <c r="K517">
        <f t="shared" ref="K517:K580" si="78">LOG(B517)</f>
        <v>2.6260014238478919</v>
      </c>
      <c r="L517">
        <f t="shared" ref="L517:L580" si="79">LOG(C517)</f>
        <v>0.66735954618308713</v>
      </c>
      <c r="M517">
        <f t="shared" ref="M517:M580" si="80">(L518-L517)/(K518-K517)</f>
        <v>-5.6006109626899336</v>
      </c>
      <c r="N517">
        <f t="shared" ref="N517:N580" si="81">$L$2*((1-COS(RADIANS(A517))+($L$2/$O$2)*(1-SQRT(1-(($L$2/$O$2)^2)*SIN(RADIANS(A517))))))</f>
        <v>7.7208674487828574E-2</v>
      </c>
      <c r="O517">
        <f t="shared" ref="O517:O580" si="82">$L$2*($J$1^2)*((SIN(RADIANS(A517))))+($H$1/2)*(SIN(2*RADIANS(A517)))</f>
        <v>5065.567606699914</v>
      </c>
      <c r="P517">
        <f t="shared" si="75"/>
        <v>5.2533700000002534</v>
      </c>
      <c r="AR517" s="1"/>
    </row>
    <row r="518" spans="1:44" x14ac:dyDescent="0.25">
      <c r="A518">
        <v>154</v>
      </c>
      <c r="B518">
        <v>423.8</v>
      </c>
      <c r="C518">
        <v>4.58</v>
      </c>
      <c r="D518">
        <v>4.5030000000000001</v>
      </c>
      <c r="E518">
        <v>4.6459999999999999</v>
      </c>
      <c r="F518">
        <v>4.3470000000000004</v>
      </c>
      <c r="G518">
        <v>4.8250000000000002</v>
      </c>
      <c r="I518">
        <f t="shared" si="76"/>
        <v>1.0999999999999659</v>
      </c>
      <c r="J518">
        <f t="shared" si="77"/>
        <v>-6.8000000000000504E-2</v>
      </c>
      <c r="K518">
        <f t="shared" si="78"/>
        <v>2.6271609523747759</v>
      </c>
      <c r="L518">
        <f t="shared" si="79"/>
        <v>0.66086547800386919</v>
      </c>
      <c r="M518">
        <f t="shared" si="80"/>
        <v>-5.7705719103885205</v>
      </c>
      <c r="N518">
        <f t="shared" si="81"/>
        <v>7.7517123624734244E-2</v>
      </c>
      <c r="O518">
        <f t="shared" si="82"/>
        <v>4891.2878611610849</v>
      </c>
      <c r="P518">
        <f t="shared" ref="P518:P581" si="83">(C518*100000)*((B519/100000)-(B518/100000))</f>
        <v>5.0379999999998741</v>
      </c>
      <c r="AR518" s="1"/>
    </row>
    <row r="519" spans="1:44" x14ac:dyDescent="0.25">
      <c r="A519">
        <v>155</v>
      </c>
      <c r="B519">
        <v>424.9</v>
      </c>
      <c r="C519">
        <v>4.5119999999999996</v>
      </c>
      <c r="D519">
        <v>4.4249999999999998</v>
      </c>
      <c r="E519">
        <v>4.5750000000000002</v>
      </c>
      <c r="F519">
        <v>4.2729999999999997</v>
      </c>
      <c r="G519">
        <v>4.7750000000000004</v>
      </c>
      <c r="I519">
        <f t="shared" si="76"/>
        <v>1.0500000000000114</v>
      </c>
      <c r="J519">
        <f t="shared" si="77"/>
        <v>-7.4999999999999289E-2</v>
      </c>
      <c r="K519">
        <f t="shared" si="78"/>
        <v>2.6282867310895144</v>
      </c>
      <c r="L519">
        <f t="shared" si="79"/>
        <v>0.65436909097528584</v>
      </c>
      <c r="M519">
        <f t="shared" si="80"/>
        <v>-6.7914171546604445</v>
      </c>
      <c r="N519">
        <f t="shared" si="81"/>
        <v>7.781436333904769E-2</v>
      </c>
      <c r="O519">
        <f t="shared" si="82"/>
        <v>4715.5182889107382</v>
      </c>
      <c r="P519">
        <f t="shared" si="83"/>
        <v>4.7376000000000413</v>
      </c>
      <c r="AR519" s="1"/>
    </row>
    <row r="520" spans="1:44" x14ac:dyDescent="0.25">
      <c r="A520">
        <v>156</v>
      </c>
      <c r="B520">
        <v>425.95</v>
      </c>
      <c r="C520">
        <v>4.4370000000000003</v>
      </c>
      <c r="D520">
        <v>4.3440000000000003</v>
      </c>
      <c r="E520">
        <v>4.4969999999999999</v>
      </c>
      <c r="F520">
        <v>4.1929999999999996</v>
      </c>
      <c r="G520">
        <v>4.7119999999999997</v>
      </c>
      <c r="I520">
        <f t="shared" si="76"/>
        <v>1.0099999999999909</v>
      </c>
      <c r="J520">
        <f t="shared" si="77"/>
        <v>-7.2000000000000064E-2</v>
      </c>
      <c r="K520">
        <f t="shared" si="78"/>
        <v>2.6293586225803405</v>
      </c>
      <c r="L520">
        <f t="shared" si="79"/>
        <v>0.64708942871655495</v>
      </c>
      <c r="M520">
        <f t="shared" si="80"/>
        <v>-6.9078428419960414</v>
      </c>
      <c r="N520">
        <f t="shared" si="81"/>
        <v>7.8100303229879237E-2</v>
      </c>
      <c r="O520">
        <f t="shared" si="82"/>
        <v>4538.3124280818829</v>
      </c>
      <c r="P520">
        <f t="shared" si="83"/>
        <v>4.4813699999999406</v>
      </c>
      <c r="AR520" s="1"/>
    </row>
    <row r="521" spans="1:44" x14ac:dyDescent="0.25">
      <c r="A521">
        <v>157</v>
      </c>
      <c r="B521">
        <v>426.96</v>
      </c>
      <c r="C521">
        <v>4.3650000000000002</v>
      </c>
      <c r="D521">
        <v>4.26</v>
      </c>
      <c r="E521">
        <v>4.42</v>
      </c>
      <c r="F521">
        <v>4.117</v>
      </c>
      <c r="G521">
        <v>4.6619999999999999</v>
      </c>
      <c r="I521">
        <f t="shared" si="76"/>
        <v>0.96000000000003638</v>
      </c>
      <c r="J521">
        <f t="shared" si="77"/>
        <v>-6.899999999999995E-2</v>
      </c>
      <c r="K521">
        <f t="shared" si="78"/>
        <v>2.6303871897955311</v>
      </c>
      <c r="L521">
        <f t="shared" si="79"/>
        <v>0.6399842480415886</v>
      </c>
      <c r="M521">
        <f t="shared" si="80"/>
        <v>-7.0945357536565092</v>
      </c>
      <c r="N521">
        <f t="shared" si="81"/>
        <v>7.8374856333302684E-2</v>
      </c>
      <c r="O521">
        <f t="shared" si="82"/>
        <v>4359.7242541882715</v>
      </c>
      <c r="P521">
        <f t="shared" si="83"/>
        <v>4.1904000000001016</v>
      </c>
      <c r="AR521" s="1"/>
    </row>
    <row r="522" spans="1:44" x14ac:dyDescent="0.25">
      <c r="A522">
        <v>158</v>
      </c>
      <c r="B522">
        <v>427.92</v>
      </c>
      <c r="C522">
        <v>4.2960000000000003</v>
      </c>
      <c r="D522">
        <v>4.1769999999999996</v>
      </c>
      <c r="E522">
        <v>4.3449999999999998</v>
      </c>
      <c r="F522">
        <v>4.04</v>
      </c>
      <c r="G522">
        <v>4.6210000000000004</v>
      </c>
      <c r="I522">
        <f t="shared" si="76"/>
        <v>0.91999999999995907</v>
      </c>
      <c r="J522">
        <f t="shared" si="77"/>
        <v>-7.5000000000000178E-2</v>
      </c>
      <c r="K522">
        <f t="shared" si="78"/>
        <v>2.6313625848869608</v>
      </c>
      <c r="L522">
        <f t="shared" si="79"/>
        <v>0.63306427269149923</v>
      </c>
      <c r="M522">
        <f t="shared" si="80"/>
        <v>-8.2008152873062929</v>
      </c>
      <c r="N522">
        <f t="shared" si="81"/>
        <v>7.863793914869098E-2</v>
      </c>
      <c r="O522">
        <f t="shared" si="82"/>
        <v>4179.8081636867282</v>
      </c>
      <c r="P522">
        <f t="shared" si="83"/>
        <v>3.9523199999996304</v>
      </c>
      <c r="AR522" s="1"/>
    </row>
    <row r="523" spans="1:44" x14ac:dyDescent="0.25">
      <c r="A523">
        <v>159</v>
      </c>
      <c r="B523">
        <v>428.84</v>
      </c>
      <c r="C523">
        <v>4.2210000000000001</v>
      </c>
      <c r="D523">
        <v>4.0940000000000003</v>
      </c>
      <c r="E523">
        <v>4.2670000000000003</v>
      </c>
      <c r="F523">
        <v>3.96</v>
      </c>
      <c r="G523">
        <v>4.5609999999999999</v>
      </c>
      <c r="I523">
        <f t="shared" si="76"/>
        <v>0.8800000000000523</v>
      </c>
      <c r="J523">
        <f t="shared" si="77"/>
        <v>-8.8000000000000078E-2</v>
      </c>
      <c r="K523">
        <f t="shared" si="78"/>
        <v>2.6322952873402072</v>
      </c>
      <c r="L523">
        <f t="shared" si="79"/>
        <v>0.62541535215440813</v>
      </c>
      <c r="M523">
        <f t="shared" si="80"/>
        <v>-10.277609018974459</v>
      </c>
      <c r="N523">
        <f t="shared" si="81"/>
        <v>7.8889471664004882E-2</v>
      </c>
      <c r="O523">
        <f t="shared" si="82"/>
        <v>3998.6189574113737</v>
      </c>
      <c r="P523">
        <f t="shared" si="83"/>
        <v>3.7144800000002736</v>
      </c>
      <c r="AR523" s="1"/>
    </row>
    <row r="524" spans="1:44" x14ac:dyDescent="0.25">
      <c r="A524">
        <v>160</v>
      </c>
      <c r="B524">
        <v>429.72</v>
      </c>
      <c r="C524">
        <v>4.133</v>
      </c>
      <c r="D524">
        <v>4.0090000000000003</v>
      </c>
      <c r="E524">
        <v>4.1879999999999997</v>
      </c>
      <c r="F524">
        <v>3.879</v>
      </c>
      <c r="G524">
        <v>4.4569999999999999</v>
      </c>
      <c r="I524">
        <f t="shared" si="76"/>
        <v>0.82999999999998408</v>
      </c>
      <c r="J524">
        <f t="shared" si="77"/>
        <v>-8.9999999999999858E-2</v>
      </c>
      <c r="K524">
        <f t="shared" si="78"/>
        <v>2.6331855670595279</v>
      </c>
      <c r="L524">
        <f t="shared" si="79"/>
        <v>0.61626540528170815</v>
      </c>
      <c r="M524">
        <f t="shared" si="80"/>
        <v>-11.409739264595235</v>
      </c>
      <c r="N524">
        <f t="shared" si="81"/>
        <v>7.9129377380026247E-2</v>
      </c>
      <c r="O524">
        <f t="shared" si="82"/>
        <v>3816.2118238848739</v>
      </c>
      <c r="P524">
        <f t="shared" si="83"/>
        <v>3.4303900000000609</v>
      </c>
      <c r="AR524" s="1"/>
    </row>
    <row r="525" spans="1:44" x14ac:dyDescent="0.25">
      <c r="A525">
        <v>161</v>
      </c>
      <c r="B525">
        <v>430.55</v>
      </c>
      <c r="C525">
        <v>4.0430000000000001</v>
      </c>
      <c r="D525">
        <v>3.9260000000000002</v>
      </c>
      <c r="E525">
        <v>4.1079999999999997</v>
      </c>
      <c r="F525">
        <v>3.7959999999999998</v>
      </c>
      <c r="G525">
        <v>4.34</v>
      </c>
      <c r="I525">
        <f t="shared" si="76"/>
        <v>0.80000000000001137</v>
      </c>
      <c r="J525">
        <f t="shared" si="77"/>
        <v>-8.8999999999999968E-2</v>
      </c>
      <c r="K525">
        <f t="shared" si="78"/>
        <v>2.6340235935670839</v>
      </c>
      <c r="L525">
        <f t="shared" si="79"/>
        <v>0.60670374133367433</v>
      </c>
      <c r="M525">
        <f t="shared" si="80"/>
        <v>-11.99078486156508</v>
      </c>
      <c r="N525">
        <f t="shared" si="81"/>
        <v>7.9357583333529505E-2</v>
      </c>
      <c r="O525">
        <f t="shared" si="82"/>
        <v>3632.6423225116641</v>
      </c>
      <c r="P525">
        <f t="shared" si="83"/>
        <v>3.2344000000000785</v>
      </c>
      <c r="AR525" s="1"/>
    </row>
    <row r="526" spans="1:44" x14ac:dyDescent="0.25">
      <c r="A526">
        <v>162</v>
      </c>
      <c r="B526">
        <v>431.35</v>
      </c>
      <c r="C526">
        <v>3.9540000000000002</v>
      </c>
      <c r="D526">
        <v>3.839</v>
      </c>
      <c r="E526">
        <v>4.0309999999999997</v>
      </c>
      <c r="F526">
        <v>3.718</v>
      </c>
      <c r="G526">
        <v>4.226</v>
      </c>
      <c r="I526">
        <f t="shared" si="76"/>
        <v>0.75</v>
      </c>
      <c r="J526">
        <f t="shared" si="77"/>
        <v>-9.1000000000000192E-2</v>
      </c>
      <c r="K526">
        <f t="shared" si="78"/>
        <v>2.6348298023738992</v>
      </c>
      <c r="L526">
        <f t="shared" si="79"/>
        <v>0.59703666497765351</v>
      </c>
      <c r="M526">
        <f t="shared" si="80"/>
        <v>-13.402836547239669</v>
      </c>
      <c r="N526">
        <f t="shared" si="81"/>
        <v>7.9574020119383942E-2</v>
      </c>
      <c r="O526">
        <f t="shared" si="82"/>
        <v>3447.9663666584156</v>
      </c>
      <c r="P526">
        <f t="shared" si="83"/>
        <v>2.9654999999998792</v>
      </c>
      <c r="AR526" s="1"/>
    </row>
    <row r="527" spans="1:44" x14ac:dyDescent="0.25">
      <c r="A527">
        <v>163</v>
      </c>
      <c r="B527">
        <v>432.1</v>
      </c>
      <c r="C527">
        <v>3.863</v>
      </c>
      <c r="D527">
        <v>3.7589999999999999</v>
      </c>
      <c r="E527">
        <v>3.9489999999999998</v>
      </c>
      <c r="F527">
        <v>3.6419999999999999</v>
      </c>
      <c r="G527">
        <v>4.1029999999999998</v>
      </c>
      <c r="I527">
        <f t="shared" si="76"/>
        <v>0.69999999999998863</v>
      </c>
      <c r="J527">
        <f t="shared" si="77"/>
        <v>-9.6000000000000085E-2</v>
      </c>
      <c r="K527">
        <f t="shared" si="78"/>
        <v>2.6355842663112301</v>
      </c>
      <c r="L527">
        <f t="shared" si="79"/>
        <v>0.58692470814482034</v>
      </c>
      <c r="M527">
        <f t="shared" si="80"/>
        <v>-15.546669846334462</v>
      </c>
      <c r="N527">
        <f t="shared" si="81"/>
        <v>7.9778621911580153E-2</v>
      </c>
      <c r="O527">
        <f t="shared" si="82"/>
        <v>3262.2402066267246</v>
      </c>
      <c r="P527">
        <f t="shared" si="83"/>
        <v>2.7041000000000239</v>
      </c>
      <c r="AR527" s="1"/>
    </row>
    <row r="528" spans="1:44" x14ac:dyDescent="0.25">
      <c r="A528">
        <v>164</v>
      </c>
      <c r="B528">
        <v>432.8</v>
      </c>
      <c r="C528">
        <v>3.7669999999999999</v>
      </c>
      <c r="D528">
        <v>3.6789999999999998</v>
      </c>
      <c r="E528">
        <v>3.8639999999999999</v>
      </c>
      <c r="F528">
        <v>3.5630000000000002</v>
      </c>
      <c r="G528">
        <v>3.9620000000000002</v>
      </c>
      <c r="I528">
        <f t="shared" si="76"/>
        <v>0.67000000000001592</v>
      </c>
      <c r="J528">
        <f t="shared" si="77"/>
        <v>-8.9999999999999858E-2</v>
      </c>
      <c r="K528">
        <f t="shared" si="78"/>
        <v>2.636287252098513</v>
      </c>
      <c r="L528">
        <f t="shared" si="79"/>
        <v>0.57599562020326767</v>
      </c>
      <c r="M528">
        <f t="shared" si="80"/>
        <v>-15.632761151900294</v>
      </c>
      <c r="N528">
        <f t="shared" si="81"/>
        <v>7.9971326483174537E-2</v>
      </c>
      <c r="O528">
        <f t="shared" si="82"/>
        <v>3075.5204125233749</v>
      </c>
      <c r="P528">
        <f t="shared" si="83"/>
        <v>2.523890000000041</v>
      </c>
      <c r="AR528" s="1"/>
    </row>
    <row r="529" spans="1:44" x14ac:dyDescent="0.25">
      <c r="A529">
        <v>165</v>
      </c>
      <c r="B529">
        <v>433.47</v>
      </c>
      <c r="C529">
        <v>3.677</v>
      </c>
      <c r="D529">
        <v>3.5979999999999999</v>
      </c>
      <c r="E529">
        <v>3.7850000000000001</v>
      </c>
      <c r="F529">
        <v>3.4830000000000001</v>
      </c>
      <c r="G529">
        <v>3.843</v>
      </c>
      <c r="I529">
        <f t="shared" si="76"/>
        <v>0.6199999999999477</v>
      </c>
      <c r="J529">
        <f t="shared" si="77"/>
        <v>-8.3000000000000185E-2</v>
      </c>
      <c r="K529">
        <f t="shared" si="78"/>
        <v>2.6369590457907699</v>
      </c>
      <c r="L529">
        <f t="shared" si="79"/>
        <v>0.56549362986886242</v>
      </c>
      <c r="M529">
        <f t="shared" si="80"/>
        <v>-15.973885581573457</v>
      </c>
      <c r="N529">
        <f t="shared" si="81"/>
        <v>8.0152075225145614E-2</v>
      </c>
      <c r="O529">
        <f t="shared" si="82"/>
        <v>2887.8638570332346</v>
      </c>
      <c r="P529">
        <f t="shared" si="83"/>
        <v>2.279739999999856</v>
      </c>
      <c r="AR529" s="1"/>
    </row>
    <row r="530" spans="1:44" x14ac:dyDescent="0.25">
      <c r="A530">
        <v>166</v>
      </c>
      <c r="B530">
        <v>434.09</v>
      </c>
      <c r="C530">
        <v>3.5939999999999999</v>
      </c>
      <c r="D530">
        <v>3.5129999999999999</v>
      </c>
      <c r="E530">
        <v>3.706</v>
      </c>
      <c r="F530">
        <v>3.407</v>
      </c>
      <c r="G530">
        <v>3.7490000000000001</v>
      </c>
      <c r="I530">
        <f t="shared" si="76"/>
        <v>0.57000000000005002</v>
      </c>
      <c r="J530">
        <f t="shared" si="77"/>
        <v>-6.999999999999984E-2</v>
      </c>
      <c r="K530">
        <f t="shared" si="78"/>
        <v>2.6375797812433479</v>
      </c>
      <c r="L530">
        <f t="shared" si="79"/>
        <v>0.55557807277295501</v>
      </c>
      <c r="M530">
        <f t="shared" si="80"/>
        <v>-14.989044778703743</v>
      </c>
      <c r="N530">
        <f t="shared" si="81"/>
        <v>8.0320813164156651E-2</v>
      </c>
      <c r="O530">
        <f t="shared" si="82"/>
        <v>2699.32769810013</v>
      </c>
      <c r="P530">
        <f t="shared" si="83"/>
        <v>2.0485799999999914</v>
      </c>
      <c r="AR530" s="1"/>
    </row>
    <row r="531" spans="1:44" x14ac:dyDescent="0.25">
      <c r="A531">
        <v>167</v>
      </c>
      <c r="B531">
        <v>434.66</v>
      </c>
      <c r="C531">
        <v>3.524</v>
      </c>
      <c r="D531">
        <v>3.4420000000000002</v>
      </c>
      <c r="E531">
        <v>3.6320000000000001</v>
      </c>
      <c r="F531">
        <v>3.3410000000000002</v>
      </c>
      <c r="G531">
        <v>3.681</v>
      </c>
      <c r="I531">
        <f t="shared" si="76"/>
        <v>0.53999999999996362</v>
      </c>
      <c r="J531">
        <f t="shared" si="77"/>
        <v>-6.3000000000000167E-2</v>
      </c>
      <c r="K531">
        <f t="shared" si="78"/>
        <v>2.6381496756668459</v>
      </c>
      <c r="L531">
        <f t="shared" si="79"/>
        <v>0.54703589974001032</v>
      </c>
      <c r="M531">
        <f t="shared" si="80"/>
        <v>-14.529191926119617</v>
      </c>
      <c r="N531">
        <f t="shared" si="81"/>
        <v>8.0477488979219164E-2</v>
      </c>
      <c r="O531">
        <f t="shared" si="82"/>
        <v>2509.9693615209567</v>
      </c>
      <c r="P531">
        <f t="shared" si="83"/>
        <v>1.902960000000008</v>
      </c>
      <c r="AR531" s="1"/>
    </row>
    <row r="532" spans="1:44" x14ac:dyDescent="0.25">
      <c r="A532">
        <v>168</v>
      </c>
      <c r="B532">
        <v>435.2</v>
      </c>
      <c r="C532">
        <v>3.4609999999999999</v>
      </c>
      <c r="D532">
        <v>3.3719999999999999</v>
      </c>
      <c r="E532">
        <v>3.5619999999999998</v>
      </c>
      <c r="F532">
        <v>3.262</v>
      </c>
      <c r="G532">
        <v>3.6480000000000001</v>
      </c>
      <c r="I532">
        <f t="shared" si="76"/>
        <v>0.49000000000000909</v>
      </c>
      <c r="J532">
        <f t="shared" si="77"/>
        <v>-5.600000000000005E-2</v>
      </c>
      <c r="K532">
        <f t="shared" si="78"/>
        <v>2.6386888866901237</v>
      </c>
      <c r="L532">
        <f t="shared" si="79"/>
        <v>0.5392015992941277</v>
      </c>
      <c r="M532">
        <f t="shared" si="80"/>
        <v>-14.496429114489279</v>
      </c>
      <c r="N532">
        <f t="shared" si="81"/>
        <v>8.0622055017252225E-2</v>
      </c>
      <c r="O532">
        <f t="shared" si="82"/>
        <v>2319.8465234582295</v>
      </c>
      <c r="P532">
        <f t="shared" si="83"/>
        <v>1.6958900000001351</v>
      </c>
      <c r="AR532" s="1"/>
    </row>
    <row r="533" spans="1:44" x14ac:dyDescent="0.25">
      <c r="A533">
        <v>169</v>
      </c>
      <c r="B533">
        <v>435.69</v>
      </c>
      <c r="C533">
        <v>3.4049999999999998</v>
      </c>
      <c r="D533">
        <v>3.298</v>
      </c>
      <c r="E533">
        <v>3.492</v>
      </c>
      <c r="F533">
        <v>3.1859999999999999</v>
      </c>
      <c r="G533">
        <v>3.6429999999999998</v>
      </c>
      <c r="I533">
        <f t="shared" si="76"/>
        <v>0.44999999999998863</v>
      </c>
      <c r="J533">
        <f t="shared" si="77"/>
        <v>-5.699999999999994E-2</v>
      </c>
      <c r="K533">
        <f t="shared" si="78"/>
        <v>2.6391775920802147</v>
      </c>
      <c r="L533">
        <f t="shared" si="79"/>
        <v>0.53211711624880398</v>
      </c>
      <c r="M533">
        <f t="shared" si="80"/>
        <v>-16.353385589681221</v>
      </c>
      <c r="N533">
        <f t="shared" si="81"/>
        <v>8.0754467307532912E-2</v>
      </c>
      <c r="O533">
        <f t="shared" si="82"/>
        <v>2129.0170928765533</v>
      </c>
      <c r="P533">
        <f t="shared" si="83"/>
        <v>1.5322499999997603</v>
      </c>
      <c r="AR533" s="1"/>
    </row>
    <row r="534" spans="1:44" x14ac:dyDescent="0.25">
      <c r="A534">
        <v>170</v>
      </c>
      <c r="B534">
        <v>436.14</v>
      </c>
      <c r="C534">
        <v>3.3479999999999999</v>
      </c>
      <c r="D534">
        <v>3.2210000000000001</v>
      </c>
      <c r="E534">
        <v>3.4220000000000002</v>
      </c>
      <c r="F534">
        <v>3.1190000000000002</v>
      </c>
      <c r="G534">
        <v>3.629</v>
      </c>
      <c r="I534">
        <f t="shared" si="76"/>
        <v>0.40000000000003411</v>
      </c>
      <c r="J534">
        <f t="shared" si="77"/>
        <v>-6.899999999999995E-2</v>
      </c>
      <c r="K534">
        <f t="shared" si="78"/>
        <v>2.6396259192408125</v>
      </c>
      <c r="L534">
        <f t="shared" si="79"/>
        <v>0.5247854493212224</v>
      </c>
      <c r="M534">
        <f t="shared" si="80"/>
        <v>-22.716573059246898</v>
      </c>
      <c r="N534">
        <f t="shared" si="81"/>
        <v>8.0874685575033509E-2</v>
      </c>
      <c r="O534">
        <f t="shared" si="82"/>
        <v>1937.5391939081792</v>
      </c>
      <c r="P534">
        <f t="shared" si="83"/>
        <v>1.3392000000001778</v>
      </c>
      <c r="AR534" s="1"/>
    </row>
    <row r="535" spans="1:44" x14ac:dyDescent="0.25">
      <c r="A535">
        <v>171</v>
      </c>
      <c r="B535">
        <v>436.54</v>
      </c>
      <c r="C535">
        <v>3.2789999999999999</v>
      </c>
      <c r="D535">
        <v>3.149</v>
      </c>
      <c r="E535">
        <v>3.355</v>
      </c>
      <c r="F535">
        <v>3.0470000000000002</v>
      </c>
      <c r="G535">
        <v>3.5649999999999999</v>
      </c>
      <c r="I535">
        <f t="shared" si="76"/>
        <v>0.37000000000000455</v>
      </c>
      <c r="J535">
        <f t="shared" si="77"/>
        <v>-7.3999999999999844E-2</v>
      </c>
      <c r="K535">
        <f t="shared" si="78"/>
        <v>2.6400240441088667</v>
      </c>
      <c r="L535">
        <f t="shared" si="79"/>
        <v>0.51574141666936524</v>
      </c>
      <c r="M535">
        <f t="shared" si="80"/>
        <v>-26.942870850625301</v>
      </c>
      <c r="N535">
        <f t="shared" si="81"/>
        <v>8.0982673252641316E-2</v>
      </c>
      <c r="O535">
        <f t="shared" si="82"/>
        <v>1745.4711481531854</v>
      </c>
      <c r="P535">
        <f t="shared" si="83"/>
        <v>1.213229999999905</v>
      </c>
      <c r="AR535" s="1"/>
    </row>
    <row r="536" spans="1:44" x14ac:dyDescent="0.25">
      <c r="A536">
        <v>172</v>
      </c>
      <c r="B536">
        <v>436.91</v>
      </c>
      <c r="C536">
        <v>3.2050000000000001</v>
      </c>
      <c r="D536">
        <v>3.081</v>
      </c>
      <c r="E536">
        <v>3.2879999999999998</v>
      </c>
      <c r="F536">
        <v>2.98</v>
      </c>
      <c r="G536">
        <v>3.47</v>
      </c>
      <c r="I536">
        <f t="shared" si="76"/>
        <v>0.31999999999999318</v>
      </c>
      <c r="J536">
        <f t="shared" si="77"/>
        <v>-7.6999999999999957E-2</v>
      </c>
      <c r="K536">
        <f t="shared" si="78"/>
        <v>2.6403919849593236</v>
      </c>
      <c r="L536">
        <f t="shared" si="79"/>
        <v>0.50582803385483621</v>
      </c>
      <c r="M536">
        <f t="shared" si="80"/>
        <v>-33.214952450897364</v>
      </c>
      <c r="N536">
        <f t="shared" si="81"/>
        <v>8.1078397492257481E-2</v>
      </c>
      <c r="O536">
        <f t="shared" si="82"/>
        <v>1552.8714569195022</v>
      </c>
      <c r="P536">
        <f t="shared" si="83"/>
        <v>1.0256000000000249</v>
      </c>
      <c r="AR536" s="1"/>
    </row>
    <row r="537" spans="1:44" x14ac:dyDescent="0.25">
      <c r="A537">
        <v>173</v>
      </c>
      <c r="B537">
        <v>437.23</v>
      </c>
      <c r="C537">
        <v>3.1280000000000001</v>
      </c>
      <c r="D537">
        <v>3.012</v>
      </c>
      <c r="E537">
        <v>3.218</v>
      </c>
      <c r="F537">
        <v>2.919</v>
      </c>
      <c r="G537">
        <v>3.3639999999999999</v>
      </c>
      <c r="I537">
        <f t="shared" si="76"/>
        <v>0.27999999999997272</v>
      </c>
      <c r="J537">
        <f t="shared" si="77"/>
        <v>-7.0000000000000284E-2</v>
      </c>
      <c r="K537">
        <f t="shared" si="78"/>
        <v>2.6407099528830362</v>
      </c>
      <c r="L537">
        <f t="shared" si="79"/>
        <v>0.49526674438781043</v>
      </c>
      <c r="M537">
        <f t="shared" si="80"/>
        <v>-35.35310820906988</v>
      </c>
      <c r="N537">
        <f t="shared" si="81"/>
        <v>8.1161829174771286E-2</v>
      </c>
      <c r="O537">
        <f t="shared" si="82"/>
        <v>1359.7987834083413</v>
      </c>
      <c r="P537">
        <f t="shared" si="83"/>
        <v>0.87583999999995343</v>
      </c>
      <c r="AR537" s="1"/>
    </row>
    <row r="538" spans="1:44" x14ac:dyDescent="0.25">
      <c r="A538">
        <v>174</v>
      </c>
      <c r="B538">
        <v>437.51</v>
      </c>
      <c r="C538">
        <v>3.0579999999999998</v>
      </c>
      <c r="D538">
        <v>2.9540000000000002</v>
      </c>
      <c r="E538">
        <v>3.1560000000000001</v>
      </c>
      <c r="F538">
        <v>2.8559999999999999</v>
      </c>
      <c r="G538">
        <v>3.2650000000000001</v>
      </c>
      <c r="I538">
        <f t="shared" si="76"/>
        <v>0.23000000000001819</v>
      </c>
      <c r="J538">
        <f t="shared" si="77"/>
        <v>-6.4999999999999947E-2</v>
      </c>
      <c r="K538">
        <f t="shared" si="78"/>
        <v>2.6409879839759003</v>
      </c>
      <c r="L538">
        <f t="shared" si="79"/>
        <v>0.4854374810763013</v>
      </c>
      <c r="M538">
        <f t="shared" si="80"/>
        <v>-40.879651290350608</v>
      </c>
      <c r="N538">
        <f t="shared" si="81"/>
        <v>8.1232942918906939E-2</v>
      </c>
      <c r="O538">
        <f t="shared" si="82"/>
        <v>1166.3119348503046</v>
      </c>
      <c r="P538">
        <f t="shared" si="83"/>
        <v>0.7033400000000668</v>
      </c>
      <c r="AR538" s="1"/>
    </row>
    <row r="539" spans="1:44" x14ac:dyDescent="0.25">
      <c r="A539">
        <v>175</v>
      </c>
      <c r="B539">
        <v>437.74</v>
      </c>
      <c r="C539">
        <v>2.9929999999999999</v>
      </c>
      <c r="D539">
        <v>2.8959999999999999</v>
      </c>
      <c r="E539">
        <v>3.1</v>
      </c>
      <c r="F539">
        <v>2.794</v>
      </c>
      <c r="G539">
        <v>3.1829999999999998</v>
      </c>
      <c r="I539">
        <f t="shared" si="76"/>
        <v>0.18999999999999773</v>
      </c>
      <c r="J539">
        <f t="shared" si="77"/>
        <v>-5.4999999999999716E-2</v>
      </c>
      <c r="K539">
        <f t="shared" si="78"/>
        <v>2.6412162335803266</v>
      </c>
      <c r="L539">
        <f t="shared" si="79"/>
        <v>0.4761067168401914</v>
      </c>
      <c r="M539">
        <f t="shared" si="80"/>
        <v>-42.739956751099704</v>
      </c>
      <c r="N539">
        <f t="shared" si="81"/>
        <v>8.1291717088940077E-2</v>
      </c>
      <c r="O539">
        <f t="shared" si="82"/>
        <v>972.46984459772034</v>
      </c>
      <c r="P539">
        <f t="shared" si="83"/>
        <v>0.56866999999999757</v>
      </c>
      <c r="AR539" s="1"/>
    </row>
    <row r="540" spans="1:44" x14ac:dyDescent="0.25">
      <c r="A540">
        <v>176</v>
      </c>
      <c r="B540">
        <v>437.93</v>
      </c>
      <c r="C540">
        <v>2.9380000000000002</v>
      </c>
      <c r="D540">
        <v>2.8340000000000001</v>
      </c>
      <c r="E540">
        <v>3.0419999999999998</v>
      </c>
      <c r="F540">
        <v>2.7370000000000001</v>
      </c>
      <c r="G540">
        <v>3.1379999999999999</v>
      </c>
      <c r="I540">
        <f t="shared" si="76"/>
        <v>0.14999999999997726</v>
      </c>
      <c r="J540">
        <f t="shared" si="77"/>
        <v>-4.9000000000000377E-2</v>
      </c>
      <c r="K540">
        <f t="shared" si="78"/>
        <v>2.6414046971633121</v>
      </c>
      <c r="L540">
        <f t="shared" si="79"/>
        <v>0.4680517914542377</v>
      </c>
      <c r="M540">
        <f t="shared" si="80"/>
        <v>-49.111036443277648</v>
      </c>
      <c r="N540">
        <f t="shared" si="81"/>
        <v>8.133813380128159E-2</v>
      </c>
      <c r="O540">
        <f t="shared" si="82"/>
        <v>778.33155417861246</v>
      </c>
      <c r="P540">
        <f t="shared" si="83"/>
        <v>0.44069999999993109</v>
      </c>
      <c r="AR540" s="1"/>
    </row>
    <row r="541" spans="1:44" x14ac:dyDescent="0.25">
      <c r="A541">
        <v>177</v>
      </c>
      <c r="B541">
        <v>438.08</v>
      </c>
      <c r="C541">
        <v>2.8889999999999998</v>
      </c>
      <c r="D541">
        <v>2.7789999999999999</v>
      </c>
      <c r="E541">
        <v>2.9870000000000001</v>
      </c>
      <c r="F541">
        <v>2.6819999999999999</v>
      </c>
      <c r="G541">
        <v>3.1080000000000001</v>
      </c>
      <c r="I541">
        <f t="shared" si="76"/>
        <v>0.11000000000001364</v>
      </c>
      <c r="J541">
        <f t="shared" si="77"/>
        <v>-4.9999999999999822E-2</v>
      </c>
      <c r="K541">
        <f t="shared" si="78"/>
        <v>2.6415534264538958</v>
      </c>
      <c r="L541">
        <f t="shared" si="79"/>
        <v>0.46074754184419692</v>
      </c>
      <c r="M541">
        <f t="shared" si="80"/>
        <v>-69.538173930006408</v>
      </c>
      <c r="N541">
        <f t="shared" si="81"/>
        <v>8.1372178929926722E-2</v>
      </c>
      <c r="O541">
        <f t="shared" si="82"/>
        <v>583.95619531771035</v>
      </c>
      <c r="P541">
        <f t="shared" si="83"/>
        <v>0.31779000000011737</v>
      </c>
      <c r="AR541" s="1"/>
    </row>
    <row r="542" spans="1:44" x14ac:dyDescent="0.25">
      <c r="A542">
        <v>178</v>
      </c>
      <c r="B542">
        <v>438.19</v>
      </c>
      <c r="C542">
        <v>2.839</v>
      </c>
      <c r="D542">
        <v>2.7210000000000001</v>
      </c>
      <c r="E542">
        <v>2.931</v>
      </c>
      <c r="F542">
        <v>2.625</v>
      </c>
      <c r="G542">
        <v>3.08</v>
      </c>
      <c r="I542">
        <f t="shared" si="76"/>
        <v>6.0000000000002274E-2</v>
      </c>
      <c r="J542">
        <f t="shared" si="77"/>
        <v>-4.4999999999999929E-2</v>
      </c>
      <c r="K542">
        <f t="shared" si="78"/>
        <v>2.6416624622379814</v>
      </c>
      <c r="L542">
        <f t="shared" si="79"/>
        <v>0.45316539252585719</v>
      </c>
      <c r="M542">
        <f t="shared" si="80"/>
        <v>-116.69518600165672</v>
      </c>
      <c r="N542">
        <f t="shared" si="81"/>
        <v>8.1393842110767695E-2</v>
      </c>
      <c r="O542">
        <f t="shared" si="82"/>
        <v>389.40297193009326</v>
      </c>
      <c r="P542">
        <f t="shared" si="83"/>
        <v>0.17033999999997335</v>
      </c>
      <c r="AR542" s="1"/>
    </row>
    <row r="543" spans="1:44" x14ac:dyDescent="0.25">
      <c r="A543">
        <v>179</v>
      </c>
      <c r="B543">
        <v>438.25</v>
      </c>
      <c r="C543">
        <v>2.794</v>
      </c>
      <c r="D543">
        <v>2.6680000000000001</v>
      </c>
      <c r="E543">
        <v>2.875</v>
      </c>
      <c r="F543">
        <v>2.573</v>
      </c>
      <c r="G543">
        <v>3.06</v>
      </c>
      <c r="I543">
        <f t="shared" si="76"/>
        <v>2.9999999999972715E-2</v>
      </c>
      <c r="J543">
        <f t="shared" si="77"/>
        <v>-4.4000000000000039E-2</v>
      </c>
      <c r="K543">
        <f t="shared" si="78"/>
        <v>2.6417219247658323</v>
      </c>
      <c r="L543">
        <f t="shared" si="79"/>
        <v>0.44622640177816308</v>
      </c>
      <c r="M543">
        <f t="shared" si="80"/>
        <v>-231.89111217469201</v>
      </c>
      <c r="N543">
        <f t="shared" si="81"/>
        <v>8.1403116744768328E-2</v>
      </c>
      <c r="O543">
        <f t="shared" si="82"/>
        <v>194.73114209279342</v>
      </c>
      <c r="P543">
        <f t="shared" si="83"/>
        <v>8.3819999999986891E-2</v>
      </c>
      <c r="AR543" s="1"/>
    </row>
    <row r="544" spans="1:44" x14ac:dyDescent="0.25">
      <c r="A544">
        <v>180</v>
      </c>
      <c r="B544">
        <v>438.28</v>
      </c>
      <c r="C544">
        <v>2.75</v>
      </c>
      <c r="D544">
        <v>2.6080000000000001</v>
      </c>
      <c r="E544">
        <v>2.8210000000000002</v>
      </c>
      <c r="F544">
        <v>2.5179999999999998</v>
      </c>
      <c r="G544">
        <v>3.0529999999999999</v>
      </c>
      <c r="I544">
        <f t="shared" si="76"/>
        <v>-2.9999999999972715E-2</v>
      </c>
      <c r="J544">
        <f t="shared" si="77"/>
        <v>-3.6999999999999922E-2</v>
      </c>
      <c r="K544">
        <f t="shared" si="78"/>
        <v>2.6417516529769882</v>
      </c>
      <c r="L544">
        <f t="shared" si="79"/>
        <v>0.43933269383026263</v>
      </c>
      <c r="M544">
        <f t="shared" si="80"/>
        <v>197.88947400232334</v>
      </c>
      <c r="N544">
        <f t="shared" si="81"/>
        <v>8.14E-2</v>
      </c>
      <c r="O544">
        <f t="shared" si="82"/>
        <v>1.3670009218926682E-12</v>
      </c>
      <c r="P544">
        <f t="shared" si="83"/>
        <v>-8.2499999999987098E-2</v>
      </c>
      <c r="AR544" s="1"/>
    </row>
    <row r="545" spans="1:44" x14ac:dyDescent="0.25">
      <c r="A545">
        <v>181</v>
      </c>
      <c r="B545">
        <v>438.25</v>
      </c>
      <c r="C545">
        <v>2.7130000000000001</v>
      </c>
      <c r="D545">
        <v>2.56</v>
      </c>
      <c r="E545">
        <v>2.7669999999999999</v>
      </c>
      <c r="F545">
        <v>2.4700000000000002</v>
      </c>
      <c r="G545">
        <v>3.0539999999999998</v>
      </c>
      <c r="I545">
        <f t="shared" si="76"/>
        <v>-6.0000000000002274E-2</v>
      </c>
      <c r="J545">
        <f t="shared" si="77"/>
        <v>-3.9000000000000146E-2</v>
      </c>
      <c r="K545">
        <f t="shared" si="78"/>
        <v>2.6417219247658323</v>
      </c>
      <c r="L545">
        <f t="shared" si="79"/>
        <v>0.43344979376159609</v>
      </c>
      <c r="M545">
        <f t="shared" si="80"/>
        <v>105.75384301512099</v>
      </c>
      <c r="N545">
        <f t="shared" si="81"/>
        <v>8.1384492812537609E-2</v>
      </c>
      <c r="O545">
        <f t="shared" si="82"/>
        <v>-194.73114209279564</v>
      </c>
      <c r="P545">
        <f t="shared" si="83"/>
        <v>-0.16277999999997456</v>
      </c>
      <c r="AR545" s="1"/>
    </row>
    <row r="546" spans="1:44" x14ac:dyDescent="0.25">
      <c r="A546">
        <v>182</v>
      </c>
      <c r="B546">
        <v>438.19</v>
      </c>
      <c r="C546">
        <v>2.6739999999999999</v>
      </c>
      <c r="D546">
        <v>2.5129999999999999</v>
      </c>
      <c r="E546">
        <v>2.7170000000000001</v>
      </c>
      <c r="F546">
        <v>2.4220000000000002</v>
      </c>
      <c r="G546">
        <v>3.0449999999999999</v>
      </c>
      <c r="I546">
        <f t="shared" si="76"/>
        <v>-0.11000000000001364</v>
      </c>
      <c r="J546">
        <f t="shared" si="77"/>
        <v>-4.0999999999999925E-2</v>
      </c>
      <c r="K546">
        <f t="shared" si="78"/>
        <v>2.6416624622379814</v>
      </c>
      <c r="L546">
        <f t="shared" si="79"/>
        <v>0.42716140292596555</v>
      </c>
      <c r="M546">
        <f t="shared" si="80"/>
        <v>61.544417515525083</v>
      </c>
      <c r="N546">
        <f t="shared" si="81"/>
        <v>8.1356599886215811E-2</v>
      </c>
      <c r="O546">
        <f t="shared" si="82"/>
        <v>-389.40297193009053</v>
      </c>
      <c r="P546">
        <f t="shared" si="83"/>
        <v>-0.29414000000010865</v>
      </c>
      <c r="AR546" s="1"/>
    </row>
    <row r="547" spans="1:44" x14ac:dyDescent="0.25">
      <c r="A547">
        <v>183</v>
      </c>
      <c r="B547">
        <v>438.08</v>
      </c>
      <c r="C547">
        <v>2.633</v>
      </c>
      <c r="D547">
        <v>2.468</v>
      </c>
      <c r="E547">
        <v>2.67</v>
      </c>
      <c r="F547">
        <v>2.379</v>
      </c>
      <c r="G547">
        <v>3.016</v>
      </c>
      <c r="I547">
        <f t="shared" si="76"/>
        <v>-0.14999999999997726</v>
      </c>
      <c r="J547">
        <f t="shared" si="77"/>
        <v>-4.5999999999999819E-2</v>
      </c>
      <c r="K547">
        <f t="shared" si="78"/>
        <v>2.6415534264538958</v>
      </c>
      <c r="L547">
        <f t="shared" si="79"/>
        <v>0.42045085910606816</v>
      </c>
      <c r="M547">
        <f t="shared" si="80"/>
        <v>51.465520742298729</v>
      </c>
      <c r="N547">
        <f t="shared" si="81"/>
        <v>8.1316329691244957E-2</v>
      </c>
      <c r="O547">
        <f t="shared" si="82"/>
        <v>-583.95619531770751</v>
      </c>
      <c r="P547">
        <f t="shared" si="83"/>
        <v>-0.39494999999993824</v>
      </c>
      <c r="AR547" s="1"/>
    </row>
    <row r="548" spans="1:44" x14ac:dyDescent="0.25">
      <c r="A548">
        <v>184</v>
      </c>
      <c r="B548">
        <v>437.93</v>
      </c>
      <c r="C548">
        <v>2.5870000000000002</v>
      </c>
      <c r="D548">
        <v>2.4169999999999998</v>
      </c>
      <c r="E548">
        <v>2.621</v>
      </c>
      <c r="F548">
        <v>2.3370000000000002</v>
      </c>
      <c r="G548">
        <v>2.9750000000000001</v>
      </c>
      <c r="I548">
        <f t="shared" si="76"/>
        <v>-0.18999999999999773</v>
      </c>
      <c r="J548">
        <f t="shared" si="77"/>
        <v>-4.8000000000000043E-2</v>
      </c>
      <c r="K548">
        <f t="shared" si="78"/>
        <v>2.6414046971633121</v>
      </c>
      <c r="L548">
        <f t="shared" si="79"/>
        <v>0.41279642871654343</v>
      </c>
      <c r="M548">
        <f t="shared" si="80"/>
        <v>43.15808770042787</v>
      </c>
      <c r="N548">
        <f t="shared" si="81"/>
        <v>8.126369446168738E-2</v>
      </c>
      <c r="O548">
        <f t="shared" si="82"/>
        <v>-778.33155417860962</v>
      </c>
      <c r="P548">
        <f t="shared" si="83"/>
        <v>-0.49152999999999797</v>
      </c>
      <c r="AR548" s="1"/>
    </row>
    <row r="549" spans="1:44" x14ac:dyDescent="0.25">
      <c r="A549">
        <v>185</v>
      </c>
      <c r="B549">
        <v>437.74</v>
      </c>
      <c r="C549">
        <v>2.5390000000000001</v>
      </c>
      <c r="D549">
        <v>2.3650000000000002</v>
      </c>
      <c r="E549">
        <v>2.5779999999999998</v>
      </c>
      <c r="F549">
        <v>2.2959999999999998</v>
      </c>
      <c r="G549">
        <v>2.9180000000000001</v>
      </c>
      <c r="I549">
        <f t="shared" si="76"/>
        <v>-0.23000000000001819</v>
      </c>
      <c r="J549">
        <f t="shared" si="77"/>
        <v>-5.2000000000000046E-2</v>
      </c>
      <c r="K549">
        <f t="shared" si="78"/>
        <v>2.6412162335803266</v>
      </c>
      <c r="L549">
        <f t="shared" si="79"/>
        <v>0.40466270087372225</v>
      </c>
      <c r="M549">
        <f t="shared" si="80"/>
        <v>39.373192459073138</v>
      </c>
      <c r="N549">
        <f t="shared" si="81"/>
        <v>8.1198710191794476E-2</v>
      </c>
      <c r="O549">
        <f t="shared" si="82"/>
        <v>-972.4698445977175</v>
      </c>
      <c r="P549">
        <f t="shared" si="83"/>
        <v>-0.5839700000000555</v>
      </c>
      <c r="AR549" s="1"/>
    </row>
    <row r="550" spans="1:44" x14ac:dyDescent="0.25">
      <c r="A550">
        <v>186</v>
      </c>
      <c r="B550">
        <v>437.51</v>
      </c>
      <c r="C550">
        <v>2.4870000000000001</v>
      </c>
      <c r="D550">
        <v>2.319</v>
      </c>
      <c r="E550">
        <v>2.5310000000000001</v>
      </c>
      <c r="F550">
        <v>2.2519999999999998</v>
      </c>
      <c r="G550">
        <v>2.8450000000000002</v>
      </c>
      <c r="I550">
        <f t="shared" si="76"/>
        <v>-0.27999999999997272</v>
      </c>
      <c r="J550">
        <f t="shared" si="77"/>
        <v>-5.600000000000005E-2</v>
      </c>
      <c r="K550">
        <f t="shared" si="78"/>
        <v>2.6409879839759003</v>
      </c>
      <c r="L550">
        <f t="shared" si="79"/>
        <v>0.39567578526993602</v>
      </c>
      <c r="M550">
        <f t="shared" si="80"/>
        <v>35.574533498079717</v>
      </c>
      <c r="N550">
        <f t="shared" si="81"/>
        <v>8.1121396631205628E-2</v>
      </c>
      <c r="O550">
        <f t="shared" si="82"/>
        <v>-1166.3119348503019</v>
      </c>
      <c r="P550">
        <f t="shared" si="83"/>
        <v>-0.69635999999996301</v>
      </c>
      <c r="AR550" s="1"/>
    </row>
    <row r="551" spans="1:44" x14ac:dyDescent="0.25">
      <c r="A551">
        <v>187</v>
      </c>
      <c r="B551">
        <v>437.23</v>
      </c>
      <c r="C551">
        <v>2.431</v>
      </c>
      <c r="D551">
        <v>2.27</v>
      </c>
      <c r="E551">
        <v>2.4790000000000001</v>
      </c>
      <c r="F551">
        <v>2.214</v>
      </c>
      <c r="G551">
        <v>2.76</v>
      </c>
      <c r="I551">
        <f t="shared" si="76"/>
        <v>-0.31999999999999318</v>
      </c>
      <c r="J551">
        <f t="shared" si="77"/>
        <v>-5.600000000000005E-2</v>
      </c>
      <c r="K551">
        <f t="shared" si="78"/>
        <v>2.6407099528830362</v>
      </c>
      <c r="L551">
        <f t="shared" si="79"/>
        <v>0.38578495884333575</v>
      </c>
      <c r="M551">
        <f t="shared" si="80"/>
        <v>31.831339351064646</v>
      </c>
      <c r="N551">
        <f t="shared" si="81"/>
        <v>8.1031777279010272E-2</v>
      </c>
      <c r="O551">
        <f t="shared" si="82"/>
        <v>-1359.7987834083385</v>
      </c>
      <c r="P551">
        <f t="shared" si="83"/>
        <v>-0.77792000000001893</v>
      </c>
      <c r="AR551" s="1"/>
    </row>
    <row r="552" spans="1:44" x14ac:dyDescent="0.25">
      <c r="A552">
        <v>188</v>
      </c>
      <c r="B552">
        <v>436.91</v>
      </c>
      <c r="C552">
        <v>2.375</v>
      </c>
      <c r="D552">
        <v>2.226</v>
      </c>
      <c r="E552">
        <v>2.431</v>
      </c>
      <c r="F552">
        <v>2.1779999999999999</v>
      </c>
      <c r="G552">
        <v>2.665</v>
      </c>
      <c r="I552">
        <f t="shared" si="76"/>
        <v>-0.37000000000000455</v>
      </c>
      <c r="J552">
        <f t="shared" si="77"/>
        <v>-5.600000000000005E-2</v>
      </c>
      <c r="K552">
        <f t="shared" si="78"/>
        <v>2.6403919849593236</v>
      </c>
      <c r="L552">
        <f t="shared" si="79"/>
        <v>0.37566361396088538</v>
      </c>
      <c r="M552">
        <f t="shared" si="80"/>
        <v>28.164487063695635</v>
      </c>
      <c r="N552">
        <f t="shared" si="81"/>
        <v>8.0929879376674771E-2</v>
      </c>
      <c r="O552">
        <f t="shared" si="82"/>
        <v>-1552.8714569195042</v>
      </c>
      <c r="P552">
        <f t="shared" si="83"/>
        <v>-0.8787499999999312</v>
      </c>
      <c r="AR552" s="1"/>
    </row>
    <row r="553" spans="1:44" x14ac:dyDescent="0.25">
      <c r="A553">
        <v>189</v>
      </c>
      <c r="B553">
        <v>436.54</v>
      </c>
      <c r="C553">
        <v>2.319</v>
      </c>
      <c r="D553">
        <v>2.1880000000000002</v>
      </c>
      <c r="E553">
        <v>2.3879999999999999</v>
      </c>
      <c r="F553">
        <v>2.141</v>
      </c>
      <c r="G553">
        <v>2.5579999999999998</v>
      </c>
      <c r="I553">
        <f t="shared" si="76"/>
        <v>-0.40000000000003411</v>
      </c>
      <c r="J553">
        <f t="shared" si="77"/>
        <v>-5.1000000000000156E-2</v>
      </c>
      <c r="K553">
        <f t="shared" si="78"/>
        <v>2.6400240441088667</v>
      </c>
      <c r="L553">
        <f t="shared" si="79"/>
        <v>0.36530074863798734</v>
      </c>
      <c r="M553">
        <f t="shared" si="80"/>
        <v>24.257963247356486</v>
      </c>
      <c r="N553">
        <f t="shared" si="81"/>
        <v>8.0815733899836095E-2</v>
      </c>
      <c r="O553">
        <f t="shared" si="82"/>
        <v>-1745.4711481531824</v>
      </c>
      <c r="P553">
        <f t="shared" si="83"/>
        <v>-0.9276000000001231</v>
      </c>
      <c r="AR553" s="1"/>
    </row>
    <row r="554" spans="1:44" x14ac:dyDescent="0.25">
      <c r="A554">
        <v>190</v>
      </c>
      <c r="B554">
        <v>436.14</v>
      </c>
      <c r="C554">
        <v>2.2679999999999998</v>
      </c>
      <c r="D554">
        <v>2.153</v>
      </c>
      <c r="E554">
        <v>2.3490000000000002</v>
      </c>
      <c r="F554">
        <v>2.1</v>
      </c>
      <c r="G554">
        <v>2.4700000000000002</v>
      </c>
      <c r="I554">
        <f t="shared" si="76"/>
        <v>-0.44999999999998863</v>
      </c>
      <c r="J554">
        <f t="shared" si="77"/>
        <v>-4.4999999999999929E-2</v>
      </c>
      <c r="K554">
        <f t="shared" si="78"/>
        <v>2.6396259192408125</v>
      </c>
      <c r="L554">
        <f t="shared" si="79"/>
        <v>0.35564305022086895</v>
      </c>
      <c r="M554">
        <f t="shared" si="80"/>
        <v>19.413473656769781</v>
      </c>
      <c r="N554">
        <f t="shared" si="81"/>
        <v>8.0689375548964618E-2</v>
      </c>
      <c r="O554">
        <f t="shared" si="82"/>
        <v>-1937.5391939081812</v>
      </c>
      <c r="P554">
        <f t="shared" si="83"/>
        <v>-1.0205999999998403</v>
      </c>
      <c r="AR554" s="1"/>
    </row>
    <row r="555" spans="1:44" x14ac:dyDescent="0.25">
      <c r="A555">
        <v>191</v>
      </c>
      <c r="B555">
        <v>435.69</v>
      </c>
      <c r="C555">
        <v>2.2229999999999999</v>
      </c>
      <c r="D555">
        <v>2.11</v>
      </c>
      <c r="E555">
        <v>2.3090000000000002</v>
      </c>
      <c r="F555">
        <v>2.0649999999999999</v>
      </c>
      <c r="G555">
        <v>2.4079999999999999</v>
      </c>
      <c r="I555">
        <f t="shared" si="76"/>
        <v>-0.49000000000000909</v>
      </c>
      <c r="J555">
        <f t="shared" si="77"/>
        <v>-4.4999999999999929E-2</v>
      </c>
      <c r="K555">
        <f t="shared" si="78"/>
        <v>2.6391775920802147</v>
      </c>
      <c r="L555">
        <f t="shared" si="79"/>
        <v>0.34693946269899056</v>
      </c>
      <c r="M555">
        <f t="shared" si="80"/>
        <v>18.173704361189355</v>
      </c>
      <c r="N555">
        <f t="shared" si="81"/>
        <v>8.055084273889869E-2</v>
      </c>
      <c r="O555">
        <f t="shared" si="82"/>
        <v>-2129.0170928765506</v>
      </c>
      <c r="P555">
        <f t="shared" si="83"/>
        <v>-1.0892700000000868</v>
      </c>
      <c r="AR555" s="1"/>
    </row>
    <row r="556" spans="1:44" x14ac:dyDescent="0.25">
      <c r="A556">
        <v>192</v>
      </c>
      <c r="B556">
        <v>435.2</v>
      </c>
      <c r="C556">
        <v>2.1779999999999999</v>
      </c>
      <c r="D556">
        <v>2.0720000000000001</v>
      </c>
      <c r="E556">
        <v>2.2650000000000001</v>
      </c>
      <c r="F556">
        <v>2.0339999999999998</v>
      </c>
      <c r="G556">
        <v>2.3410000000000002</v>
      </c>
      <c r="I556">
        <f t="shared" si="76"/>
        <v>-0.53999999999996362</v>
      </c>
      <c r="J556">
        <f t="shared" si="77"/>
        <v>-4.9999999999999822E-2</v>
      </c>
      <c r="K556">
        <f t="shared" si="78"/>
        <v>2.6386888866901237</v>
      </c>
      <c r="L556">
        <f t="shared" si="79"/>
        <v>0.33805787541975613</v>
      </c>
      <c r="M556">
        <f t="shared" si="80"/>
        <v>18.705574183985089</v>
      </c>
      <c r="N556">
        <f t="shared" si="81"/>
        <v>8.040017758725411E-2</v>
      </c>
      <c r="O556">
        <f t="shared" si="82"/>
        <v>-2319.8465234582318</v>
      </c>
      <c r="P556">
        <f t="shared" si="83"/>
        <v>-1.1761200000000049</v>
      </c>
      <c r="AR556" s="1"/>
    </row>
    <row r="557" spans="1:44" x14ac:dyDescent="0.25">
      <c r="A557">
        <v>193</v>
      </c>
      <c r="B557">
        <v>434.66</v>
      </c>
      <c r="C557">
        <v>2.1280000000000001</v>
      </c>
      <c r="D557">
        <v>2.036</v>
      </c>
      <c r="E557">
        <v>2.2189999999999999</v>
      </c>
      <c r="F557">
        <v>2.004</v>
      </c>
      <c r="G557">
        <v>2.2530000000000001</v>
      </c>
      <c r="I557">
        <f t="shared" si="76"/>
        <v>-0.57000000000005002</v>
      </c>
      <c r="J557">
        <f t="shared" si="77"/>
        <v>-5.400000000000027E-2</v>
      </c>
      <c r="K557">
        <f t="shared" si="78"/>
        <v>2.6381496756668459</v>
      </c>
      <c r="L557">
        <f t="shared" si="79"/>
        <v>0.32797162362301058</v>
      </c>
      <c r="M557">
        <f t="shared" si="80"/>
        <v>19.5876132661055</v>
      </c>
      <c r="N557">
        <f t="shared" si="81"/>
        <v>8.0237425901711679E-2</v>
      </c>
      <c r="O557">
        <f t="shared" si="82"/>
        <v>-2509.969361520954</v>
      </c>
      <c r="P557">
        <f t="shared" si="83"/>
        <v>-1.2129599999999949</v>
      </c>
      <c r="AR557" s="1"/>
    </row>
    <row r="558" spans="1:44" x14ac:dyDescent="0.25">
      <c r="A558">
        <v>194</v>
      </c>
      <c r="B558">
        <v>434.09</v>
      </c>
      <c r="C558">
        <v>2.0739999999999998</v>
      </c>
      <c r="D558">
        <v>1.998</v>
      </c>
      <c r="E558">
        <v>2.1789999999999998</v>
      </c>
      <c r="F558">
        <v>1.9710000000000001</v>
      </c>
      <c r="G558">
        <v>2.149</v>
      </c>
      <c r="I558">
        <f t="shared" si="76"/>
        <v>-0.6199999999999477</v>
      </c>
      <c r="J558">
        <f t="shared" si="77"/>
        <v>-5.4999999999999716E-2</v>
      </c>
      <c r="K558">
        <f t="shared" si="78"/>
        <v>2.6375797812433479</v>
      </c>
      <c r="L558">
        <f t="shared" si="79"/>
        <v>0.31680875205302211</v>
      </c>
      <c r="M558">
        <f t="shared" si="80"/>
        <v>18.804199213860478</v>
      </c>
      <c r="N558">
        <f t="shared" si="81"/>
        <v>8.0062637166186598E-2</v>
      </c>
      <c r="O558">
        <f t="shared" si="82"/>
        <v>-2699.3276981001277</v>
      </c>
      <c r="P558">
        <f t="shared" si="83"/>
        <v>-1.2858799999999186</v>
      </c>
      <c r="AR558" s="1"/>
    </row>
    <row r="559" spans="1:44" x14ac:dyDescent="0.25">
      <c r="A559">
        <v>195</v>
      </c>
      <c r="B559">
        <v>433.47</v>
      </c>
      <c r="C559">
        <v>2.0190000000000001</v>
      </c>
      <c r="D559">
        <v>1.9690000000000001</v>
      </c>
      <c r="E559">
        <v>2.1389999999999998</v>
      </c>
      <c r="F559">
        <v>1.9379999999999999</v>
      </c>
      <c r="G559">
        <v>2.028</v>
      </c>
      <c r="I559">
        <f t="shared" si="76"/>
        <v>-0.67000000000001592</v>
      </c>
      <c r="J559">
        <f t="shared" si="77"/>
        <v>-5.7000000000000162E-2</v>
      </c>
      <c r="K559">
        <f t="shared" si="78"/>
        <v>2.6369590457907699</v>
      </c>
      <c r="L559">
        <f t="shared" si="79"/>
        <v>0.3051363189436393</v>
      </c>
      <c r="M559">
        <f t="shared" si="80"/>
        <v>18.513594341629435</v>
      </c>
      <c r="N559">
        <f t="shared" si="81"/>
        <v>7.9875864525883869E-2</v>
      </c>
      <c r="O559">
        <f t="shared" si="82"/>
        <v>-2887.8638570332319</v>
      </c>
      <c r="P559">
        <f t="shared" si="83"/>
        <v>-1.352730000000022</v>
      </c>
      <c r="AR559" s="1"/>
    </row>
    <row r="560" spans="1:44" x14ac:dyDescent="0.25">
      <c r="A560">
        <v>196</v>
      </c>
      <c r="B560">
        <v>432.8</v>
      </c>
      <c r="C560">
        <v>1.962</v>
      </c>
      <c r="D560">
        <v>1.9370000000000001</v>
      </c>
      <c r="E560">
        <v>2.1</v>
      </c>
      <c r="F560">
        <v>1.9059999999999999</v>
      </c>
      <c r="G560">
        <v>1.9059999999999999</v>
      </c>
      <c r="I560">
        <f t="shared" si="76"/>
        <v>-0.69999999999998863</v>
      </c>
      <c r="J560">
        <f t="shared" si="77"/>
        <v>-5.0999999999999934E-2</v>
      </c>
      <c r="K560">
        <f t="shared" si="78"/>
        <v>2.636287252098513</v>
      </c>
      <c r="L560">
        <f t="shared" si="79"/>
        <v>0.29269900304392971</v>
      </c>
      <c r="M560">
        <f t="shared" si="80"/>
        <v>16.271048712274773</v>
      </c>
      <c r="N560">
        <f t="shared" si="81"/>
        <v>7.9677164771243716E-2</v>
      </c>
      <c r="O560">
        <f t="shared" si="82"/>
        <v>-3075.5204125233727</v>
      </c>
      <c r="P560">
        <f t="shared" si="83"/>
        <v>-1.3734000000000122</v>
      </c>
      <c r="AR560" s="1"/>
    </row>
    <row r="561" spans="1:44" x14ac:dyDescent="0.25">
      <c r="A561">
        <v>197</v>
      </c>
      <c r="B561">
        <v>432.1</v>
      </c>
      <c r="C561">
        <v>1.911</v>
      </c>
      <c r="D561">
        <v>1.903</v>
      </c>
      <c r="E561">
        <v>2.0649999999999999</v>
      </c>
      <c r="F561">
        <v>1.8720000000000001</v>
      </c>
      <c r="G561">
        <v>1.8049999999999999</v>
      </c>
      <c r="I561">
        <f t="shared" si="76"/>
        <v>-0.75</v>
      </c>
      <c r="J561">
        <f t="shared" si="77"/>
        <v>-4.4999999999999929E-2</v>
      </c>
      <c r="K561">
        <f t="shared" si="78"/>
        <v>2.6355842663112301</v>
      </c>
      <c r="L561">
        <f t="shared" si="79"/>
        <v>0.28126068705501289</v>
      </c>
      <c r="M561">
        <f t="shared" si="80"/>
        <v>13.717087235665279</v>
      </c>
      <c r="N561">
        <f t="shared" si="81"/>
        <v>7.9466598320782095E-2</v>
      </c>
      <c r="O561">
        <f t="shared" si="82"/>
        <v>-3262.2402066267264</v>
      </c>
      <c r="P561">
        <f t="shared" si="83"/>
        <v>-1.4332499999999415</v>
      </c>
      <c r="AR561" s="1"/>
    </row>
    <row r="562" spans="1:44" x14ac:dyDescent="0.25">
      <c r="A562">
        <v>198</v>
      </c>
      <c r="B562">
        <v>431.35</v>
      </c>
      <c r="C562">
        <v>1.8660000000000001</v>
      </c>
      <c r="D562">
        <v>1.8680000000000001</v>
      </c>
      <c r="E562">
        <v>2.0310000000000001</v>
      </c>
      <c r="F562">
        <v>1.8440000000000001</v>
      </c>
      <c r="G562">
        <v>1.7230000000000001</v>
      </c>
      <c r="I562">
        <f t="shared" si="76"/>
        <v>-0.80000000000001137</v>
      </c>
      <c r="J562">
        <f t="shared" si="77"/>
        <v>-3.8000000000000034E-2</v>
      </c>
      <c r="K562">
        <f t="shared" si="78"/>
        <v>2.6348298023738992</v>
      </c>
      <c r="L562">
        <f t="shared" si="79"/>
        <v>0.27091163941048119</v>
      </c>
      <c r="M562">
        <f t="shared" si="80"/>
        <v>11.083292488413756</v>
      </c>
      <c r="N562">
        <f t="shared" si="81"/>
        <v>7.9244229202831126E-2</v>
      </c>
      <c r="O562">
        <f t="shared" si="82"/>
        <v>-3447.9663666584129</v>
      </c>
      <c r="P562">
        <f t="shared" si="83"/>
        <v>-1.4928000000000363</v>
      </c>
      <c r="AR562" s="1"/>
    </row>
    <row r="563" spans="1:44" x14ac:dyDescent="0.25">
      <c r="A563">
        <v>199</v>
      </c>
      <c r="B563">
        <v>430.55</v>
      </c>
      <c r="C563">
        <v>1.8280000000000001</v>
      </c>
      <c r="D563">
        <v>1.8360000000000001</v>
      </c>
      <c r="E563">
        <v>1.994</v>
      </c>
      <c r="F563">
        <v>1.8120000000000001</v>
      </c>
      <c r="G563">
        <v>1.669</v>
      </c>
      <c r="I563">
        <f t="shared" si="76"/>
        <v>-0.82999999999998408</v>
      </c>
      <c r="J563">
        <f t="shared" si="77"/>
        <v>-2.7000000000000135E-2</v>
      </c>
      <c r="K563">
        <f t="shared" si="78"/>
        <v>2.6340235935670839</v>
      </c>
      <c r="L563">
        <f t="shared" si="79"/>
        <v>0.26197619139781264</v>
      </c>
      <c r="M563">
        <f t="shared" si="80"/>
        <v>7.7115443485504755</v>
      </c>
      <c r="N563">
        <f t="shared" si="81"/>
        <v>7.9010125036184681E-2</v>
      </c>
      <c r="O563">
        <f t="shared" si="82"/>
        <v>-3632.642322511666</v>
      </c>
      <c r="P563">
        <f t="shared" si="83"/>
        <v>-1.517240000000027</v>
      </c>
      <c r="AR563" s="1"/>
    </row>
    <row r="564" spans="1:44" x14ac:dyDescent="0.25">
      <c r="A564">
        <v>200</v>
      </c>
      <c r="B564">
        <v>429.72</v>
      </c>
      <c r="C564">
        <v>1.8009999999999999</v>
      </c>
      <c r="D564">
        <v>1.8069999999999999</v>
      </c>
      <c r="E564">
        <v>1.964</v>
      </c>
      <c r="F564">
        <v>1.7809999999999999</v>
      </c>
      <c r="G564">
        <v>1.65</v>
      </c>
      <c r="I564">
        <f t="shared" si="76"/>
        <v>-0.8800000000000523</v>
      </c>
      <c r="J564">
        <f t="shared" si="77"/>
        <v>-2.200000000000002E-2</v>
      </c>
      <c r="K564">
        <f t="shared" si="78"/>
        <v>2.6331855670595279</v>
      </c>
      <c r="L564">
        <f t="shared" si="79"/>
        <v>0.25551371281953333</v>
      </c>
      <c r="M564">
        <f t="shared" si="80"/>
        <v>5.9956041003398557</v>
      </c>
      <c r="N564">
        <f t="shared" si="81"/>
        <v>7.876435700965527E-2</v>
      </c>
      <c r="O564">
        <f t="shared" si="82"/>
        <v>-3816.2118238848711</v>
      </c>
      <c r="P564">
        <f t="shared" si="83"/>
        <v>-1.5848800000001166</v>
      </c>
      <c r="AR564" s="1"/>
    </row>
    <row r="565" spans="1:44" x14ac:dyDescent="0.25">
      <c r="A565">
        <v>201</v>
      </c>
      <c r="B565">
        <v>428.84</v>
      </c>
      <c r="C565">
        <v>1.7789999999999999</v>
      </c>
      <c r="D565">
        <v>1.7769999999999999</v>
      </c>
      <c r="E565">
        <v>1.9319999999999999</v>
      </c>
      <c r="F565">
        <v>1.7509999999999999</v>
      </c>
      <c r="G565">
        <v>1.657</v>
      </c>
      <c r="I565">
        <f t="shared" si="76"/>
        <v>-0.91999999999995907</v>
      </c>
      <c r="J565">
        <f t="shared" si="77"/>
        <v>-1.4000000000000012E-2</v>
      </c>
      <c r="K565">
        <f t="shared" si="78"/>
        <v>2.6322952873402072</v>
      </c>
      <c r="L565">
        <f t="shared" si="79"/>
        <v>0.25017594808392501</v>
      </c>
      <c r="M565">
        <f t="shared" si="80"/>
        <v>3.6788134824142347</v>
      </c>
      <c r="N565">
        <f t="shared" si="81"/>
        <v>7.8506999860547502E-2</v>
      </c>
      <c r="O565">
        <f t="shared" si="82"/>
        <v>-3998.618957411376</v>
      </c>
      <c r="P565">
        <f t="shared" si="83"/>
        <v>-1.6366799999998469</v>
      </c>
      <c r="AR565" s="1"/>
    </row>
    <row r="566" spans="1:44" x14ac:dyDescent="0.25">
      <c r="A566">
        <v>202</v>
      </c>
      <c r="B566">
        <v>427.92</v>
      </c>
      <c r="C566">
        <v>1.7649999999999999</v>
      </c>
      <c r="D566">
        <v>1.748</v>
      </c>
      <c r="E566">
        <v>1.903</v>
      </c>
      <c r="F566">
        <v>1.7230000000000001</v>
      </c>
      <c r="G566">
        <v>1.6870000000000001</v>
      </c>
      <c r="I566">
        <f t="shared" si="76"/>
        <v>-0.96000000000003638</v>
      </c>
      <c r="J566">
        <f t="shared" si="77"/>
        <v>-6.0000000000000053E-3</v>
      </c>
      <c r="K566">
        <f t="shared" si="78"/>
        <v>2.6313625848869608</v>
      </c>
      <c r="L566">
        <f t="shared" si="79"/>
        <v>0.24674470972384135</v>
      </c>
      <c r="M566">
        <f t="shared" si="80"/>
        <v>1.5161756291108299</v>
      </c>
      <c r="N566">
        <f t="shared" si="81"/>
        <v>7.8238131852055345E-2</v>
      </c>
      <c r="O566">
        <f t="shared" si="82"/>
        <v>-4179.8081636867255</v>
      </c>
      <c r="P566">
        <f t="shared" si="83"/>
        <v>-1.6944000000000412</v>
      </c>
      <c r="AR566" s="1"/>
    </row>
    <row r="567" spans="1:44" x14ac:dyDescent="0.25">
      <c r="A567">
        <v>203</v>
      </c>
      <c r="B567">
        <v>426.96</v>
      </c>
      <c r="C567">
        <v>1.7589999999999999</v>
      </c>
      <c r="D567">
        <v>1.718</v>
      </c>
      <c r="E567">
        <v>1.8740000000000001</v>
      </c>
      <c r="F567">
        <v>1.6970000000000001</v>
      </c>
      <c r="G567">
        <v>1.746</v>
      </c>
      <c r="I567">
        <f t="shared" si="76"/>
        <v>-1.0099999999999909</v>
      </c>
      <c r="J567">
        <f t="shared" si="77"/>
        <v>-6.9999999999998952E-3</v>
      </c>
      <c r="K567">
        <f t="shared" si="78"/>
        <v>2.6303871897955311</v>
      </c>
      <c r="L567">
        <f t="shared" si="79"/>
        <v>0.24526583945746125</v>
      </c>
      <c r="M567">
        <f t="shared" si="80"/>
        <v>1.6836406992404336</v>
      </c>
      <c r="N567">
        <f t="shared" si="81"/>
        <v>7.7957834749589019E-2</v>
      </c>
      <c r="O567">
        <f t="shared" si="82"/>
        <v>-4359.7242541882688</v>
      </c>
      <c r="P567">
        <f t="shared" si="83"/>
        <v>-1.7765899999999764</v>
      </c>
      <c r="AR567" s="1"/>
    </row>
    <row r="568" spans="1:44" x14ac:dyDescent="0.25">
      <c r="A568">
        <v>204</v>
      </c>
      <c r="B568">
        <v>425.95</v>
      </c>
      <c r="C568">
        <v>1.752</v>
      </c>
      <c r="D568">
        <v>1.696</v>
      </c>
      <c r="E568">
        <v>1.8480000000000001</v>
      </c>
      <c r="F568">
        <v>1.669</v>
      </c>
      <c r="G568">
        <v>1.7969999999999999</v>
      </c>
      <c r="I568">
        <f t="shared" si="76"/>
        <v>-1.0500000000000114</v>
      </c>
      <c r="J568">
        <f t="shared" si="77"/>
        <v>-2.0000000000000018E-3</v>
      </c>
      <c r="K568">
        <f t="shared" si="78"/>
        <v>2.6293586225803405</v>
      </c>
      <c r="L568">
        <f t="shared" si="79"/>
        <v>0.24353410183206192</v>
      </c>
      <c r="M568">
        <f t="shared" si="80"/>
        <v>0.46278298690959446</v>
      </c>
      <c r="N568">
        <f t="shared" si="81"/>
        <v>7.7666193796039229E-2</v>
      </c>
      <c r="O568">
        <f t="shared" si="82"/>
        <v>-4538.3124280818802</v>
      </c>
      <c r="P568">
        <f t="shared" si="83"/>
        <v>-1.8396000000000163</v>
      </c>
      <c r="AR568" s="1"/>
    </row>
    <row r="569" spans="1:44" x14ac:dyDescent="0.25">
      <c r="A569">
        <v>205</v>
      </c>
      <c r="B569">
        <v>424.9</v>
      </c>
      <c r="C569">
        <v>1.75</v>
      </c>
      <c r="D569">
        <v>1.673</v>
      </c>
      <c r="E569">
        <v>1.8180000000000001</v>
      </c>
      <c r="F569">
        <v>1.641</v>
      </c>
      <c r="G569">
        <v>1.869</v>
      </c>
      <c r="I569">
        <f t="shared" si="76"/>
        <v>-1.0999999999999659</v>
      </c>
      <c r="J569">
        <f t="shared" si="77"/>
        <v>2.9999999999998916E-3</v>
      </c>
      <c r="K569">
        <f t="shared" si="78"/>
        <v>2.6282867310895144</v>
      </c>
      <c r="L569">
        <f t="shared" si="79"/>
        <v>0.24303804868629444</v>
      </c>
      <c r="M569">
        <f t="shared" si="80"/>
        <v>-0.66075810260210799</v>
      </c>
      <c r="N569">
        <f t="shared" si="81"/>
        <v>7.736329768598546E-2</v>
      </c>
      <c r="O569">
        <f t="shared" si="82"/>
        <v>-4715.5182889107355</v>
      </c>
      <c r="P569">
        <f t="shared" si="83"/>
        <v>-1.9249999999999519</v>
      </c>
      <c r="AR569" s="1"/>
    </row>
    <row r="570" spans="1:44" x14ac:dyDescent="0.25">
      <c r="A570">
        <v>206</v>
      </c>
      <c r="B570">
        <v>423.8</v>
      </c>
      <c r="C570">
        <v>1.7529999999999999</v>
      </c>
      <c r="D570">
        <v>1.6479999999999999</v>
      </c>
      <c r="E570">
        <v>1.7909999999999999</v>
      </c>
      <c r="F570">
        <v>1.617</v>
      </c>
      <c r="G570">
        <v>1.956</v>
      </c>
      <c r="I570">
        <f t="shared" si="76"/>
        <v>-1.1299999999999955</v>
      </c>
      <c r="J570">
        <f t="shared" si="77"/>
        <v>-9.9999999999988987E-4</v>
      </c>
      <c r="K570">
        <f t="shared" si="78"/>
        <v>2.6271609523747759</v>
      </c>
      <c r="L570">
        <f t="shared" si="79"/>
        <v>0.2437819160937949</v>
      </c>
      <c r="M570">
        <f t="shared" si="80"/>
        <v>0.21371984904842664</v>
      </c>
      <c r="N570">
        <f t="shared" si="81"/>
        <v>7.7049238538856396E-2</v>
      </c>
      <c r="O570">
        <f t="shared" si="82"/>
        <v>-4891.2878611610868</v>
      </c>
      <c r="P570">
        <f t="shared" si="83"/>
        <v>-1.9808900000000957</v>
      </c>
      <c r="AR570" s="1"/>
    </row>
    <row r="571" spans="1:44" x14ac:dyDescent="0.25">
      <c r="A571">
        <v>207</v>
      </c>
      <c r="B571">
        <v>422.67</v>
      </c>
      <c r="C571">
        <v>1.752</v>
      </c>
      <c r="D571">
        <v>1.6220000000000001</v>
      </c>
      <c r="E571">
        <v>1.764</v>
      </c>
      <c r="F571">
        <v>1.5920000000000001</v>
      </c>
      <c r="G571">
        <v>2.0289999999999999</v>
      </c>
      <c r="I571">
        <f t="shared" si="76"/>
        <v>-1.1800000000000068</v>
      </c>
      <c r="J571">
        <f t="shared" si="77"/>
        <v>-4.9999999999998934E-3</v>
      </c>
      <c r="K571">
        <f t="shared" si="78"/>
        <v>2.6260014238478919</v>
      </c>
      <c r="L571">
        <f t="shared" si="79"/>
        <v>0.24353410183206192</v>
      </c>
      <c r="M571">
        <f t="shared" si="80"/>
        <v>1.022277581452024</v>
      </c>
      <c r="N571">
        <f t="shared" si="81"/>
        <v>7.6724111871050257E-2</v>
      </c>
      <c r="O571">
        <f t="shared" si="82"/>
        <v>-5065.5676066999122</v>
      </c>
      <c r="P571">
        <f t="shared" si="83"/>
        <v>-2.0673600000000314</v>
      </c>
      <c r="AR571" s="1"/>
    </row>
    <row r="572" spans="1:44" x14ac:dyDescent="0.25">
      <c r="A572">
        <v>208</v>
      </c>
      <c r="B572">
        <v>421.49</v>
      </c>
      <c r="C572">
        <v>1.7470000000000001</v>
      </c>
      <c r="D572">
        <v>1.601</v>
      </c>
      <c r="E572">
        <v>1.7370000000000001</v>
      </c>
      <c r="F572">
        <v>1.569</v>
      </c>
      <c r="G572">
        <v>2.0819999999999999</v>
      </c>
      <c r="I572">
        <f t="shared" si="76"/>
        <v>-1.2300000000000182</v>
      </c>
      <c r="J572">
        <f t="shared" si="77"/>
        <v>6.9999999999998952E-3</v>
      </c>
      <c r="K572">
        <f t="shared" si="78"/>
        <v>2.6247872752921073</v>
      </c>
      <c r="L572">
        <f t="shared" si="79"/>
        <v>0.24229290498293096</v>
      </c>
      <c r="M572">
        <f t="shared" si="80"/>
        <v>-1.3683090912687168</v>
      </c>
      <c r="N572">
        <f t="shared" si="81"/>
        <v>7.6388016567023168E-2</v>
      </c>
      <c r="O572">
        <f t="shared" si="82"/>
        <v>-5238.3044410795465</v>
      </c>
      <c r="P572">
        <f t="shared" si="83"/>
        <v>-2.1488099999999668</v>
      </c>
      <c r="AR572" s="1"/>
    </row>
    <row r="573" spans="1:44" x14ac:dyDescent="0.25">
      <c r="A573">
        <v>209</v>
      </c>
      <c r="B573">
        <v>420.26</v>
      </c>
      <c r="C573">
        <v>1.754</v>
      </c>
      <c r="D573">
        <v>1.581</v>
      </c>
      <c r="E573">
        <v>1.71</v>
      </c>
      <c r="F573">
        <v>1.54</v>
      </c>
      <c r="G573">
        <v>2.1850000000000001</v>
      </c>
      <c r="I573">
        <f t="shared" si="76"/>
        <v>-1.2599999999999909</v>
      </c>
      <c r="J573">
        <f t="shared" si="77"/>
        <v>4.9999999999998934E-3</v>
      </c>
      <c r="K573">
        <f t="shared" si="78"/>
        <v>2.6235180561820592</v>
      </c>
      <c r="L573">
        <f t="shared" si="79"/>
        <v>0.24402958903002173</v>
      </c>
      <c r="M573">
        <f t="shared" si="80"/>
        <v>-0.94802065813571279</v>
      </c>
      <c r="N573">
        <f t="shared" si="81"/>
        <v>7.6041054849354542E-2</v>
      </c>
      <c r="O573">
        <f t="shared" si="82"/>
        <v>-5409.4457497042131</v>
      </c>
      <c r="P573">
        <f t="shared" si="83"/>
        <v>-2.2100399999999585</v>
      </c>
      <c r="AR573" s="1"/>
    </row>
    <row r="574" spans="1:44" x14ac:dyDescent="0.25">
      <c r="A574">
        <v>210</v>
      </c>
      <c r="B574">
        <v>419</v>
      </c>
      <c r="C574">
        <v>1.7589999999999999</v>
      </c>
      <c r="D574">
        <v>1.5569999999999999</v>
      </c>
      <c r="E574">
        <v>1.6839999999999999</v>
      </c>
      <c r="F574">
        <v>1.5189999999999999</v>
      </c>
      <c r="G574">
        <v>2.2749999999999999</v>
      </c>
      <c r="I574">
        <f t="shared" si="76"/>
        <v>-1.3100000000000023</v>
      </c>
      <c r="J574">
        <f t="shared" si="77"/>
        <v>-2.9999999999998916E-3</v>
      </c>
      <c r="K574">
        <f t="shared" si="78"/>
        <v>2.6222140229662951</v>
      </c>
      <c r="L574">
        <f t="shared" si="79"/>
        <v>0.24526583945746125</v>
      </c>
      <c r="M574">
        <f t="shared" si="80"/>
        <v>0.54511603670555375</v>
      </c>
      <c r="N574">
        <f t="shared" si="81"/>
        <v>7.5683332247797955E-2</v>
      </c>
      <c r="O574">
        <f t="shared" si="82"/>
        <v>-5578.939403853663</v>
      </c>
      <c r="P574">
        <f t="shared" si="83"/>
        <v>-2.3042900000000466</v>
      </c>
      <c r="AR574" s="1"/>
    </row>
    <row r="575" spans="1:44" x14ac:dyDescent="0.25">
      <c r="A575">
        <v>211</v>
      </c>
      <c r="B575">
        <v>417.69</v>
      </c>
      <c r="C575">
        <v>1.756</v>
      </c>
      <c r="D575">
        <v>1.5329999999999999</v>
      </c>
      <c r="E575">
        <v>1.661</v>
      </c>
      <c r="F575">
        <v>1.498</v>
      </c>
      <c r="G575">
        <v>2.331</v>
      </c>
      <c r="I575">
        <f t="shared" si="76"/>
        <v>-1.3600000000000136</v>
      </c>
      <c r="J575">
        <f t="shared" si="77"/>
        <v>-1.2000000000000011E-2</v>
      </c>
      <c r="K575">
        <f t="shared" si="78"/>
        <v>2.6208540778583549</v>
      </c>
      <c r="L575">
        <f t="shared" si="79"/>
        <v>0.24452451157008376</v>
      </c>
      <c r="M575">
        <f t="shared" si="80"/>
        <v>2.1025778036609668</v>
      </c>
      <c r="N575">
        <f t="shared" si="81"/>
        <v>7.5314957567326979E-2</v>
      </c>
      <c r="O575">
        <f t="shared" si="82"/>
        <v>-5746.7337765589109</v>
      </c>
      <c r="P575">
        <f t="shared" si="83"/>
        <v>-2.3881599999999819</v>
      </c>
      <c r="AR575" s="1"/>
    </row>
    <row r="576" spans="1:44" x14ac:dyDescent="0.25">
      <c r="A576">
        <v>212</v>
      </c>
      <c r="B576">
        <v>416.33</v>
      </c>
      <c r="C576">
        <v>1.744</v>
      </c>
      <c r="D576">
        <v>1.5069999999999999</v>
      </c>
      <c r="E576">
        <v>1.639</v>
      </c>
      <c r="F576">
        <v>1.4750000000000001</v>
      </c>
      <c r="G576">
        <v>2.355</v>
      </c>
      <c r="I576">
        <f t="shared" si="76"/>
        <v>-1.3899999999999864</v>
      </c>
      <c r="J576">
        <f t="shared" si="77"/>
        <v>-1.8000000000000016E-2</v>
      </c>
      <c r="K576">
        <f t="shared" si="78"/>
        <v>2.6194377065029881</v>
      </c>
      <c r="L576">
        <f t="shared" si="79"/>
        <v>0.2415464805965484</v>
      </c>
      <c r="M576">
        <f t="shared" si="80"/>
        <v>3.1022288194169634</v>
      </c>
      <c r="N576">
        <f t="shared" si="81"/>
        <v>7.493604285518532E-2</v>
      </c>
      <c r="O576">
        <f t="shared" si="82"/>
        <v>-5912.7777583253619</v>
      </c>
      <c r="P576">
        <f t="shared" si="83"/>
        <v>-2.4241599999999739</v>
      </c>
      <c r="AR576" s="1"/>
    </row>
    <row r="577" spans="1:44" x14ac:dyDescent="0.25">
      <c r="A577">
        <v>213</v>
      </c>
      <c r="B577">
        <v>414.94</v>
      </c>
      <c r="C577">
        <v>1.726</v>
      </c>
      <c r="D577">
        <v>1.4910000000000001</v>
      </c>
      <c r="E577">
        <v>1.621</v>
      </c>
      <c r="F577">
        <v>1.4530000000000001</v>
      </c>
      <c r="G577">
        <v>2.3380000000000001</v>
      </c>
      <c r="I577">
        <f t="shared" si="76"/>
        <v>-1.4399999999999977</v>
      </c>
      <c r="J577">
        <f t="shared" si="77"/>
        <v>-3.400000000000003E-2</v>
      </c>
      <c r="K577">
        <f t="shared" si="78"/>
        <v>2.6179853026090019</v>
      </c>
      <c r="L577">
        <f t="shared" si="79"/>
        <v>0.23704079137919079</v>
      </c>
      <c r="M577">
        <f t="shared" si="80"/>
        <v>5.7229416005227662</v>
      </c>
      <c r="N577">
        <f t="shared" si="81"/>
        <v>7.4546703366951309E-2</v>
      </c>
      <c r="O577">
        <f t="shared" si="82"/>
        <v>-6077.0207726984536</v>
      </c>
      <c r="P577">
        <f t="shared" si="83"/>
        <v>-2.4854400000000605</v>
      </c>
      <c r="AR577" s="1"/>
    </row>
    <row r="578" spans="1:44" x14ac:dyDescent="0.25">
      <c r="A578">
        <v>214</v>
      </c>
      <c r="B578">
        <v>413.5</v>
      </c>
      <c r="C578">
        <v>1.6919999999999999</v>
      </c>
      <c r="D578">
        <v>1.4710000000000001</v>
      </c>
      <c r="E578">
        <v>1.6</v>
      </c>
      <c r="F578">
        <v>1.43</v>
      </c>
      <c r="G578">
        <v>2.2650000000000001</v>
      </c>
      <c r="I578">
        <f t="shared" si="76"/>
        <v>-1.4800000000000182</v>
      </c>
      <c r="J578">
        <f t="shared" si="77"/>
        <v>-4.0000000000000036E-2</v>
      </c>
      <c r="K578">
        <f t="shared" si="78"/>
        <v>2.6164755138885654</v>
      </c>
      <c r="L578">
        <f t="shared" si="79"/>
        <v>0.22840035870300471</v>
      </c>
      <c r="M578">
        <f t="shared" si="80"/>
        <v>6.6723659273347842</v>
      </c>
      <c r="N578">
        <f t="shared" si="81"/>
        <v>7.4147057531626523E-2</v>
      </c>
      <c r="O578">
        <f t="shared" si="82"/>
        <v>-6239.4127916671014</v>
      </c>
      <c r="P578">
        <f t="shared" si="83"/>
        <v>-2.5041599999999509</v>
      </c>
      <c r="AR578" s="1"/>
    </row>
    <row r="579" spans="1:44" x14ac:dyDescent="0.25">
      <c r="A579">
        <v>215</v>
      </c>
      <c r="B579">
        <v>412.02</v>
      </c>
      <c r="C579">
        <v>1.6519999999999999</v>
      </c>
      <c r="D579">
        <v>1.4470000000000001</v>
      </c>
      <c r="E579">
        <v>1.5780000000000001</v>
      </c>
      <c r="F579">
        <v>1.407</v>
      </c>
      <c r="G579">
        <v>2.177</v>
      </c>
      <c r="I579">
        <f t="shared" si="76"/>
        <v>-1.5299999999999727</v>
      </c>
      <c r="J579">
        <f t="shared" si="77"/>
        <v>-4.1999999999999815E-2</v>
      </c>
      <c r="K579">
        <f t="shared" si="78"/>
        <v>2.6149182977778489</v>
      </c>
      <c r="L579">
        <f t="shared" si="79"/>
        <v>0.21801004298436338</v>
      </c>
      <c r="M579">
        <f t="shared" si="80"/>
        <v>6.9221114830909256</v>
      </c>
      <c r="N579">
        <f t="shared" si="81"/>
        <v>7.3737226915759319E-2</v>
      </c>
      <c r="O579">
        <f t="shared" si="82"/>
        <v>-6399.9043509002995</v>
      </c>
      <c r="P579">
        <f t="shared" si="83"/>
        <v>-2.5275600000000344</v>
      </c>
      <c r="AR579" s="1"/>
    </row>
    <row r="580" spans="1:44" x14ac:dyDescent="0.25">
      <c r="A580">
        <v>216</v>
      </c>
      <c r="B580">
        <v>410.49</v>
      </c>
      <c r="C580">
        <v>1.61</v>
      </c>
      <c r="D580">
        <v>1.42</v>
      </c>
      <c r="E580">
        <v>1.5529999999999999</v>
      </c>
      <c r="F580">
        <v>1.3859999999999999</v>
      </c>
      <c r="G580">
        <v>2.0830000000000002</v>
      </c>
      <c r="I580">
        <f t="shared" si="76"/>
        <v>-1.5699999999999932</v>
      </c>
      <c r="J580">
        <f t="shared" si="77"/>
        <v>-4.2000000000000037E-2</v>
      </c>
      <c r="K580">
        <f t="shared" si="78"/>
        <v>2.6133025816802631</v>
      </c>
      <c r="L580">
        <f t="shared" si="79"/>
        <v>0.20682587603184974</v>
      </c>
      <c r="M580">
        <f t="shared" si="80"/>
        <v>6.8979772831893058</v>
      </c>
      <c r="N580">
        <f t="shared" si="81"/>
        <v>7.3317336186613624E-2</v>
      </c>
      <c r="O580">
        <f t="shared" si="82"/>
        <v>-6558.4465648121532</v>
      </c>
      <c r="P580">
        <f t="shared" si="83"/>
        <v>-2.5276999999999306</v>
      </c>
      <c r="AR580" s="1"/>
    </row>
    <row r="581" spans="1:44" x14ac:dyDescent="0.25">
      <c r="A581">
        <v>217</v>
      </c>
      <c r="B581">
        <v>408.92</v>
      </c>
      <c r="C581">
        <v>1.5680000000000001</v>
      </c>
      <c r="D581">
        <v>1.393</v>
      </c>
      <c r="E581">
        <v>1.528</v>
      </c>
      <c r="F581">
        <v>1.3660000000000001</v>
      </c>
      <c r="G581">
        <v>1.986</v>
      </c>
      <c r="I581">
        <f t="shared" ref="I581:I644" si="84">B582-B581</f>
        <v>-1.6100000000000136</v>
      </c>
      <c r="J581">
        <f t="shared" ref="J581:J644" si="85">C582-C581</f>
        <v>-3.9000000000000146E-2</v>
      </c>
      <c r="K581">
        <f t="shared" ref="K581:K644" si="86">LOG(B581)</f>
        <v>2.6116383521225046</v>
      </c>
      <c r="L581">
        <f t="shared" ref="L581:L644" si="87">LOG(C581)</f>
        <v>0.19534605834841964</v>
      </c>
      <c r="M581">
        <f t="shared" ref="M581:M644" si="88">(L582-L581)/(K582-K581)</f>
        <v>6.3845820656690826</v>
      </c>
      <c r="N581">
        <f t="shared" ref="N581:N644" si="89">$L$2*((1-COS(RADIANS(A581))+($L$2/$O$2)*(1-SQRT(1-(($L$2/$O$2)^2)*SIN(RADIANS(A581))))))</f>
        <v>7.2887513074394353E-2</v>
      </c>
      <c r="O581">
        <f t="shared" ref="O581:O644" si="90">$L$2*($J$1^2)*((SIN(RADIANS(A581))))+($H$1/2)*(SIN(2*RADIANS(A581)))</f>
        <v>-6714.9911414508615</v>
      </c>
      <c r="P581">
        <f t="shared" si="83"/>
        <v>-2.524480000000104</v>
      </c>
      <c r="AR581" s="1"/>
    </row>
    <row r="582" spans="1:44" x14ac:dyDescent="0.25">
      <c r="A582">
        <v>218</v>
      </c>
      <c r="B582">
        <v>407.31</v>
      </c>
      <c r="C582">
        <v>1.5289999999999999</v>
      </c>
      <c r="D582">
        <v>1.3740000000000001</v>
      </c>
      <c r="E582">
        <v>1.5129999999999999</v>
      </c>
      <c r="F582">
        <v>1.345</v>
      </c>
      <c r="G582">
        <v>1.883</v>
      </c>
      <c r="I582">
        <f t="shared" si="84"/>
        <v>-1.6499999999999773</v>
      </c>
      <c r="J582">
        <f t="shared" si="85"/>
        <v>-3.7999999999999812E-2</v>
      </c>
      <c r="K582">
        <f t="shared" si="86"/>
        <v>2.6099250727216621</v>
      </c>
      <c r="L582">
        <f t="shared" si="87"/>
        <v>0.1844074854123201</v>
      </c>
      <c r="M582">
        <f t="shared" si="88"/>
        <v>6.1999695201811909</v>
      </c>
      <c r="N582">
        <f t="shared" si="89"/>
        <v>7.2447888333540419E-2</v>
      </c>
      <c r="O582">
        <f t="shared" si="90"/>
        <v>-6869.4903972070042</v>
      </c>
      <c r="P582">
        <f t="shared" ref="P582:P645" si="91">(C582*100000)*((B583/100000)-(B582/100000))</f>
        <v>-2.5228499999998708</v>
      </c>
      <c r="AR582" s="1"/>
    </row>
    <row r="583" spans="1:44" x14ac:dyDescent="0.25">
      <c r="A583">
        <v>219</v>
      </c>
      <c r="B583">
        <v>405.66</v>
      </c>
      <c r="C583">
        <v>1.4910000000000001</v>
      </c>
      <c r="D583">
        <v>1.3640000000000001</v>
      </c>
      <c r="E583">
        <v>1.498</v>
      </c>
      <c r="F583">
        <v>1.323</v>
      </c>
      <c r="G583">
        <v>1.7809999999999999</v>
      </c>
      <c r="I583">
        <f t="shared" si="84"/>
        <v>-1.7000000000000455</v>
      </c>
      <c r="J583">
        <f t="shared" si="85"/>
        <v>-3.8000000000000034E-2</v>
      </c>
      <c r="K583">
        <f t="shared" si="86"/>
        <v>2.6081621863197615</v>
      </c>
      <c r="L583">
        <f t="shared" si="87"/>
        <v>0.17347764345299457</v>
      </c>
      <c r="M583">
        <f t="shared" si="88"/>
        <v>6.1475430652517007</v>
      </c>
      <c r="N583">
        <f t="shared" si="89"/>
        <v>7.1998595703097079E-2</v>
      </c>
      <c r="O583">
        <f t="shared" si="90"/>
        <v>-7021.8972713367766</v>
      </c>
      <c r="P583">
        <f t="shared" si="91"/>
        <v>-2.5347000000000777</v>
      </c>
      <c r="AR583" s="1"/>
    </row>
    <row r="584" spans="1:44" x14ac:dyDescent="0.25">
      <c r="A584">
        <v>220</v>
      </c>
      <c r="B584">
        <v>403.96</v>
      </c>
      <c r="C584">
        <v>1.4530000000000001</v>
      </c>
      <c r="D584">
        <v>1.3460000000000001</v>
      </c>
      <c r="E584">
        <v>1.476</v>
      </c>
      <c r="F584">
        <v>1.302</v>
      </c>
      <c r="G584">
        <v>1.6890000000000001</v>
      </c>
      <c r="I584">
        <f t="shared" si="84"/>
        <v>-1.7399999999999523</v>
      </c>
      <c r="J584">
        <f t="shared" si="85"/>
        <v>-2.5000000000000133E-2</v>
      </c>
      <c r="K584">
        <f t="shared" si="86"/>
        <v>2.606338363528125</v>
      </c>
      <c r="L584">
        <f t="shared" si="87"/>
        <v>0.16226561429802155</v>
      </c>
      <c r="M584">
        <f t="shared" si="88"/>
        <v>4.020589634530694</v>
      </c>
      <c r="N584">
        <f t="shared" si="89"/>
        <v>7.1539771866179477E-2</v>
      </c>
      <c r="O584">
        <f t="shared" si="90"/>
        <v>-7172.1653402956172</v>
      </c>
      <c r="P584">
        <f t="shared" si="91"/>
        <v>-2.5282199999999828</v>
      </c>
      <c r="AR584" s="1"/>
    </row>
    <row r="585" spans="1:44" x14ac:dyDescent="0.25">
      <c r="A585">
        <v>221</v>
      </c>
      <c r="B585">
        <v>402.22</v>
      </c>
      <c r="C585">
        <v>1.4279999999999999</v>
      </c>
      <c r="D585">
        <v>1.329</v>
      </c>
      <c r="E585">
        <v>1.462</v>
      </c>
      <c r="F585">
        <v>1.29</v>
      </c>
      <c r="G585">
        <v>1.6319999999999999</v>
      </c>
      <c r="I585">
        <f t="shared" si="84"/>
        <v>-1.7900000000000205</v>
      </c>
      <c r="J585">
        <f t="shared" si="85"/>
        <v>-1.8000000000000016E-2</v>
      </c>
      <c r="K585">
        <f t="shared" si="86"/>
        <v>2.6044636616701857</v>
      </c>
      <c r="L585">
        <f t="shared" si="87"/>
        <v>0.15472820744015556</v>
      </c>
      <c r="M585">
        <f t="shared" si="88"/>
        <v>2.8440576578975731</v>
      </c>
      <c r="N585">
        <f t="shared" si="89"/>
        <v>7.1071556408539474E-2</v>
      </c>
      <c r="O585">
        <f t="shared" si="90"/>
        <v>-7320.2488318780088</v>
      </c>
      <c r="P585">
        <f t="shared" si="91"/>
        <v>-2.5561200000000546</v>
      </c>
      <c r="AR585" s="1"/>
    </row>
    <row r="586" spans="1:44" x14ac:dyDescent="0.25">
      <c r="A586">
        <v>222</v>
      </c>
      <c r="B586">
        <v>400.43</v>
      </c>
      <c r="C586">
        <v>1.41</v>
      </c>
      <c r="D586">
        <v>1.3080000000000001</v>
      </c>
      <c r="E586">
        <v>1.4490000000000001</v>
      </c>
      <c r="F586">
        <v>1.278</v>
      </c>
      <c r="G586">
        <v>1.605</v>
      </c>
      <c r="I586">
        <f t="shared" si="84"/>
        <v>-1.8199999999999932</v>
      </c>
      <c r="J586">
        <f t="shared" si="85"/>
        <v>-1.2999999999999901E-2</v>
      </c>
      <c r="K586">
        <f t="shared" si="86"/>
        <v>2.6025266071349242</v>
      </c>
      <c r="L586">
        <f t="shared" si="87"/>
        <v>0.14921911265537988</v>
      </c>
      <c r="M586">
        <f t="shared" si="88"/>
        <v>2.0332951576120308</v>
      </c>
      <c r="N586">
        <f t="shared" si="89"/>
        <v>7.0594091776248147E-2</v>
      </c>
      <c r="O586">
        <f t="shared" si="90"/>
        <v>-7466.1026391590103</v>
      </c>
      <c r="P586">
        <f t="shared" si="91"/>
        <v>-2.5661999999999248</v>
      </c>
      <c r="AR586" s="1"/>
    </row>
    <row r="587" spans="1:44" x14ac:dyDescent="0.25">
      <c r="A587">
        <v>223</v>
      </c>
      <c r="B587">
        <v>398.61</v>
      </c>
      <c r="C587">
        <v>1.397</v>
      </c>
      <c r="D587">
        <v>1.2929999999999999</v>
      </c>
      <c r="E587">
        <v>1.4350000000000001</v>
      </c>
      <c r="F587">
        <v>1.2669999999999999</v>
      </c>
      <c r="G587">
        <v>1.5920000000000001</v>
      </c>
      <c r="I587">
        <f t="shared" si="84"/>
        <v>-1.8700000000000045</v>
      </c>
      <c r="J587">
        <f t="shared" si="85"/>
        <v>-1.1000000000000121E-2</v>
      </c>
      <c r="K587">
        <f t="shared" si="86"/>
        <v>2.6005481897240834</v>
      </c>
      <c r="L587">
        <f t="shared" si="87"/>
        <v>0.14519640611418191</v>
      </c>
      <c r="M587">
        <f t="shared" si="88"/>
        <v>1.6811157581416931</v>
      </c>
      <c r="N587">
        <f t="shared" si="89"/>
        <v>7.0107523232506713E-2</v>
      </c>
      <c r="O587">
        <f t="shared" si="90"/>
        <v>-7609.6823342333537</v>
      </c>
      <c r="P587">
        <f t="shared" si="91"/>
        <v>-2.6123899999999955</v>
      </c>
      <c r="AR587" s="1"/>
    </row>
    <row r="588" spans="1:44" x14ac:dyDescent="0.25">
      <c r="A588">
        <v>224</v>
      </c>
      <c r="B588">
        <v>396.74</v>
      </c>
      <c r="C588">
        <v>1.3859999999999999</v>
      </c>
      <c r="D588">
        <v>1.28</v>
      </c>
      <c r="E588">
        <v>1.42</v>
      </c>
      <c r="F588">
        <v>1.25</v>
      </c>
      <c r="G588">
        <v>1.595</v>
      </c>
      <c r="I588">
        <f t="shared" si="84"/>
        <v>-1.910000000000025</v>
      </c>
      <c r="J588">
        <f t="shared" si="85"/>
        <v>-1.1999999999999789E-2</v>
      </c>
      <c r="K588">
        <f t="shared" si="86"/>
        <v>2.598505988988193</v>
      </c>
      <c r="L588">
        <f t="shared" si="87"/>
        <v>0.14176323027578791</v>
      </c>
      <c r="M588">
        <f t="shared" si="88"/>
        <v>1.8018972266182653</v>
      </c>
      <c r="N588">
        <f t="shared" si="89"/>
        <v>6.9611998813598766E-2</v>
      </c>
      <c r="O588">
        <f t="shared" si="90"/>
        <v>-7750.9441817479428</v>
      </c>
      <c r="P588">
        <f t="shared" si="91"/>
        <v>-2.6472600000000268</v>
      </c>
      <c r="AR588" s="1"/>
    </row>
    <row r="589" spans="1:44" x14ac:dyDescent="0.25">
      <c r="A589">
        <v>225</v>
      </c>
      <c r="B589">
        <v>394.83</v>
      </c>
      <c r="C589">
        <v>1.3740000000000001</v>
      </c>
      <c r="D589">
        <v>1.2649999999999999</v>
      </c>
      <c r="E589">
        <v>1.407</v>
      </c>
      <c r="F589">
        <v>1.238</v>
      </c>
      <c r="G589">
        <v>1.585</v>
      </c>
      <c r="I589">
        <f t="shared" si="84"/>
        <v>-1.9599999999999795</v>
      </c>
      <c r="J589">
        <f t="shared" si="85"/>
        <v>-9.000000000000119E-3</v>
      </c>
      <c r="K589">
        <f t="shared" si="86"/>
        <v>2.5964101438442699</v>
      </c>
      <c r="L589">
        <f t="shared" si="87"/>
        <v>0.13798673272353165</v>
      </c>
      <c r="M589">
        <f t="shared" si="88"/>
        <v>1.3205532488771463</v>
      </c>
      <c r="N589">
        <f t="shared" si="89"/>
        <v>6.9107669283997183E-2</v>
      </c>
      <c r="O589">
        <f t="shared" si="90"/>
        <v>-7889.8451522235246</v>
      </c>
      <c r="P589">
        <f t="shared" si="91"/>
        <v>-2.6930399999999759</v>
      </c>
      <c r="AR589" s="1"/>
    </row>
    <row r="590" spans="1:44" x14ac:dyDescent="0.25">
      <c r="A590">
        <v>226</v>
      </c>
      <c r="B590">
        <v>392.87</v>
      </c>
      <c r="C590">
        <v>1.365</v>
      </c>
      <c r="D590">
        <v>1.26</v>
      </c>
      <c r="E590">
        <v>1.395</v>
      </c>
      <c r="F590">
        <v>1.224</v>
      </c>
      <c r="G590">
        <v>1.581</v>
      </c>
      <c r="I590">
        <f t="shared" si="84"/>
        <v>-1.9900000000000091</v>
      </c>
      <c r="J590">
        <f t="shared" si="85"/>
        <v>-1.2999999999999901E-2</v>
      </c>
      <c r="K590">
        <f t="shared" si="86"/>
        <v>2.5942488668573831</v>
      </c>
      <c r="L590">
        <f t="shared" si="87"/>
        <v>0.13513265137677483</v>
      </c>
      <c r="M590">
        <f t="shared" si="88"/>
        <v>1.8844324413326867</v>
      </c>
      <c r="N590">
        <f t="shared" si="89"/>
        <v>6.8594688090638803E-2</v>
      </c>
      <c r="O590">
        <f t="shared" si="90"/>
        <v>-8026.3429351616142</v>
      </c>
      <c r="P590">
        <f t="shared" si="91"/>
        <v>-2.7163500000000882</v>
      </c>
      <c r="AR590" s="1"/>
    </row>
    <row r="591" spans="1:44" x14ac:dyDescent="0.25">
      <c r="A591">
        <v>227</v>
      </c>
      <c r="B591">
        <v>390.88</v>
      </c>
      <c r="C591">
        <v>1.3520000000000001</v>
      </c>
      <c r="D591">
        <v>1.252</v>
      </c>
      <c r="E591">
        <v>1.385</v>
      </c>
      <c r="F591">
        <v>1.206</v>
      </c>
      <c r="G591">
        <v>1.5640000000000001</v>
      </c>
      <c r="I591">
        <f t="shared" si="84"/>
        <v>-2.0400000000000205</v>
      </c>
      <c r="J591">
        <f t="shared" si="85"/>
        <v>-1.0000000000000009E-2</v>
      </c>
      <c r="K591">
        <f t="shared" si="86"/>
        <v>2.5920434496293616</v>
      </c>
      <c r="L591">
        <f t="shared" si="87"/>
        <v>0.13097669160561715</v>
      </c>
      <c r="M591">
        <f t="shared" si="88"/>
        <v>1.4187697462510622</v>
      </c>
      <c r="N591">
        <f t="shared" si="89"/>
        <v>6.8073211316381207E-2</v>
      </c>
      <c r="O591">
        <f t="shared" si="90"/>
        <v>-8160.3959519325617</v>
      </c>
      <c r="P591">
        <f t="shared" si="91"/>
        <v>-2.7580799999999792</v>
      </c>
      <c r="AR591" s="1"/>
    </row>
    <row r="592" spans="1:44" x14ac:dyDescent="0.25">
      <c r="A592">
        <v>228</v>
      </c>
      <c r="B592">
        <v>388.84</v>
      </c>
      <c r="C592">
        <v>1.3420000000000001</v>
      </c>
      <c r="D592">
        <v>1.246</v>
      </c>
      <c r="E592">
        <v>1.371</v>
      </c>
      <c r="F592">
        <v>1.1970000000000001</v>
      </c>
      <c r="G592">
        <v>1.5549999999999999</v>
      </c>
      <c r="I592">
        <f t="shared" si="84"/>
        <v>-2.0799999999999841</v>
      </c>
      <c r="J592">
        <f t="shared" si="85"/>
        <v>-1.8000000000000016E-2</v>
      </c>
      <c r="K592">
        <f t="shared" si="86"/>
        <v>2.5897709344582682</v>
      </c>
      <c r="L592">
        <f t="shared" si="87"/>
        <v>0.12775251583297328</v>
      </c>
      <c r="M592">
        <f t="shared" si="88"/>
        <v>2.5176327745641292</v>
      </c>
      <c r="N592">
        <f t="shared" si="89"/>
        <v>6.7543397632654878E-2</v>
      </c>
      <c r="O592">
        <f t="shared" si="90"/>
        <v>-8291.9633684409182</v>
      </c>
      <c r="P592">
        <f t="shared" si="91"/>
        <v>-2.7913599999999517</v>
      </c>
      <c r="AR592" s="1"/>
    </row>
    <row r="593" spans="1:45" x14ac:dyDescent="0.25">
      <c r="A593">
        <v>229</v>
      </c>
      <c r="B593">
        <v>386.76</v>
      </c>
      <c r="C593">
        <v>1.3240000000000001</v>
      </c>
      <c r="D593">
        <v>1.228</v>
      </c>
      <c r="E593">
        <v>1.3620000000000001</v>
      </c>
      <c r="F593">
        <v>1.1890000000000001</v>
      </c>
      <c r="G593">
        <v>1.516</v>
      </c>
      <c r="I593">
        <f t="shared" si="84"/>
        <v>-2.1299999999999955</v>
      </c>
      <c r="J593">
        <f t="shared" si="85"/>
        <v>-1.2000000000000011E-2</v>
      </c>
      <c r="K593">
        <f t="shared" si="86"/>
        <v>2.5874415515599591</v>
      </c>
      <c r="L593">
        <f t="shared" si="87"/>
        <v>0.12188798510368115</v>
      </c>
      <c r="M593">
        <f t="shared" si="88"/>
        <v>1.6486639344731016</v>
      </c>
      <c r="N593">
        <f t="shared" si="89"/>
        <v>6.7005408251325685E-2</v>
      </c>
      <c r="O593">
        <f t="shared" si="90"/>
        <v>-8421.0051075641877</v>
      </c>
      <c r="P593">
        <f t="shared" si="91"/>
        <v>-2.8201200000000184</v>
      </c>
      <c r="AR593" s="1"/>
    </row>
    <row r="594" spans="1:45" x14ac:dyDescent="0.25">
      <c r="A594">
        <v>230</v>
      </c>
      <c r="B594">
        <v>384.63</v>
      </c>
      <c r="C594">
        <v>1.3120000000000001</v>
      </c>
      <c r="D594">
        <v>1.2170000000000001</v>
      </c>
      <c r="E594">
        <v>1.351</v>
      </c>
      <c r="F594">
        <v>1.1850000000000001</v>
      </c>
      <c r="G594">
        <v>1.494</v>
      </c>
      <c r="I594">
        <f t="shared" si="84"/>
        <v>-2.1599999999999682</v>
      </c>
      <c r="J594">
        <f t="shared" si="85"/>
        <v>-9.000000000000119E-3</v>
      </c>
      <c r="K594">
        <f t="shared" si="86"/>
        <v>2.5850431549059416</v>
      </c>
      <c r="L594">
        <f t="shared" si="87"/>
        <v>0.11793383503964149</v>
      </c>
      <c r="M594">
        <f t="shared" si="88"/>
        <v>1.2222769302832295</v>
      </c>
      <c r="N594">
        <f t="shared" si="89"/>
        <v>6.6459406875781529E-2</v>
      </c>
      <c r="O594">
        <f t="shared" si="90"/>
        <v>-8547.4818613612224</v>
      </c>
      <c r="P594">
        <f t="shared" si="91"/>
        <v>-2.8339199999999551</v>
      </c>
      <c r="AR594" s="1"/>
    </row>
    <row r="595" spans="1:45" x14ac:dyDescent="0.25">
      <c r="A595">
        <v>231</v>
      </c>
      <c r="B595">
        <v>382.47</v>
      </c>
      <c r="C595">
        <v>1.3029999999999999</v>
      </c>
      <c r="D595">
        <v>1.208</v>
      </c>
      <c r="E595">
        <v>1.3380000000000001</v>
      </c>
      <c r="F595">
        <v>1.177</v>
      </c>
      <c r="G595">
        <v>1.4890000000000001</v>
      </c>
      <c r="I595">
        <f t="shared" si="84"/>
        <v>-2.2100000000000364</v>
      </c>
      <c r="J595">
        <f t="shared" si="85"/>
        <v>1.0000000000001119E-3</v>
      </c>
      <c r="K595">
        <f t="shared" si="86"/>
        <v>2.5825973758414835</v>
      </c>
      <c r="L595">
        <f t="shared" si="87"/>
        <v>0.11494441571258467</v>
      </c>
      <c r="M595">
        <f t="shared" si="88"/>
        <v>-0.13238425313707536</v>
      </c>
      <c r="N595">
        <f t="shared" si="89"/>
        <v>6.5905559651258341E-2</v>
      </c>
      <c r="O595">
        <f t="shared" si="90"/>
        <v>-8671.3551030464987</v>
      </c>
      <c r="P595">
        <f t="shared" si="91"/>
        <v>-2.879630000000077</v>
      </c>
      <c r="AR595" s="1"/>
    </row>
    <row r="596" spans="1:45" x14ac:dyDescent="0.25">
      <c r="A596">
        <v>232</v>
      </c>
      <c r="B596">
        <v>380.26</v>
      </c>
      <c r="C596">
        <v>1.304</v>
      </c>
      <c r="D596">
        <v>1.2030000000000001</v>
      </c>
      <c r="E596">
        <v>1.3360000000000001</v>
      </c>
      <c r="F596">
        <v>1.169</v>
      </c>
      <c r="G596">
        <v>1.5069999999999999</v>
      </c>
      <c r="I596">
        <f t="shared" si="84"/>
        <v>-2.25</v>
      </c>
      <c r="J596">
        <f t="shared" si="85"/>
        <v>-1.0000000000001119E-3</v>
      </c>
      <c r="K596">
        <f t="shared" si="86"/>
        <v>2.5800806438630075</v>
      </c>
      <c r="L596">
        <f t="shared" si="87"/>
        <v>0.11527759139590141</v>
      </c>
      <c r="M596">
        <f t="shared" si="88"/>
        <v>0.12927039367916737</v>
      </c>
      <c r="N596">
        <f t="shared" si="89"/>
        <v>6.5344035114420052E-2</v>
      </c>
      <c r="O596">
        <f t="shared" si="90"/>
        <v>-8792.5870987266608</v>
      </c>
      <c r="P596">
        <f t="shared" si="91"/>
        <v>-2.9339999999999935</v>
      </c>
      <c r="AR596" s="1"/>
    </row>
    <row r="597" spans="1:45" x14ac:dyDescent="0.25">
      <c r="A597">
        <v>233</v>
      </c>
      <c r="B597">
        <v>378.01</v>
      </c>
      <c r="C597">
        <v>1.3029999999999999</v>
      </c>
      <c r="D597">
        <v>1.198</v>
      </c>
      <c r="E597">
        <v>1.3320000000000001</v>
      </c>
      <c r="F597">
        <v>1.1639999999999999</v>
      </c>
      <c r="G597">
        <v>1.518</v>
      </c>
      <c r="I597">
        <f t="shared" si="84"/>
        <v>-2.2899999999999636</v>
      </c>
      <c r="J597">
        <f t="shared" si="85"/>
        <v>8.0000000000000071E-3</v>
      </c>
      <c r="K597">
        <f t="shared" si="86"/>
        <v>2.5775032889572613</v>
      </c>
      <c r="L597">
        <f t="shared" si="87"/>
        <v>0.11494441571258467</v>
      </c>
      <c r="M597">
        <f t="shared" si="88"/>
        <v>-1.0073137042364284</v>
      </c>
      <c r="N597">
        <f t="shared" si="89"/>
        <v>6.477500414220802E-2</v>
      </c>
      <c r="O597">
        <f t="shared" si="90"/>
        <v>-8911.1409188957023</v>
      </c>
      <c r="P597">
        <f t="shared" si="91"/>
        <v>-2.9838699999999099</v>
      </c>
      <c r="AR597" s="1"/>
    </row>
    <row r="598" spans="1:45" x14ac:dyDescent="0.25">
      <c r="A598">
        <v>234</v>
      </c>
      <c r="B598">
        <v>375.72</v>
      </c>
      <c r="C598">
        <v>1.3109999999999999</v>
      </c>
      <c r="D598">
        <v>1.194</v>
      </c>
      <c r="E598">
        <v>1.3260000000000001</v>
      </c>
      <c r="F598">
        <v>1.1599999999999999</v>
      </c>
      <c r="G598">
        <v>1.5640000000000001</v>
      </c>
      <c r="I598">
        <f t="shared" si="84"/>
        <v>-2.3300000000000409</v>
      </c>
      <c r="J598">
        <f t="shared" si="85"/>
        <v>8.0000000000000071E-3</v>
      </c>
      <c r="K598">
        <f t="shared" si="86"/>
        <v>2.5748643136645399</v>
      </c>
      <c r="L598">
        <f t="shared" si="87"/>
        <v>0.11760269169008426</v>
      </c>
      <c r="M598">
        <f t="shared" si="88"/>
        <v>-0.97796621317990529</v>
      </c>
      <c r="N598">
        <f t="shared" si="89"/>
        <v>6.4198639899974916E-2</v>
      </c>
      <c r="O598">
        <f t="shared" si="90"/>
        <v>-9026.980449685394</v>
      </c>
      <c r="P598">
        <f t="shared" si="91"/>
        <v>-3.0546300000000528</v>
      </c>
      <c r="AR598" s="1"/>
    </row>
    <row r="599" spans="1:45" x14ac:dyDescent="0.25">
      <c r="A599">
        <v>235</v>
      </c>
      <c r="B599">
        <v>373.39</v>
      </c>
      <c r="C599">
        <v>1.319</v>
      </c>
      <c r="D599">
        <v>1.1879999999999999</v>
      </c>
      <c r="E599">
        <v>1.3220000000000001</v>
      </c>
      <c r="F599">
        <v>1.1579999999999999</v>
      </c>
      <c r="G599">
        <v>1.609</v>
      </c>
      <c r="I599">
        <f t="shared" si="84"/>
        <v>-2.3700000000000045</v>
      </c>
      <c r="J599">
        <f t="shared" si="85"/>
        <v>4.0000000000000036E-3</v>
      </c>
      <c r="K599">
        <f t="shared" si="86"/>
        <v>2.5721626826463373</v>
      </c>
      <c r="L599">
        <f t="shared" si="87"/>
        <v>0.12024479554636527</v>
      </c>
      <c r="M599">
        <f t="shared" si="88"/>
        <v>-0.47554311152021039</v>
      </c>
      <c r="N599">
        <f t="shared" si="89"/>
        <v>6.3615117788919165E-2</v>
      </c>
      <c r="O599">
        <f t="shared" si="90"/>
        <v>-9140.0704038673775</v>
      </c>
      <c r="P599">
        <f t="shared" si="91"/>
        <v>-3.1260300000000258</v>
      </c>
      <c r="AR599" s="1"/>
      <c r="AS599" s="1"/>
    </row>
    <row r="600" spans="1:45" x14ac:dyDescent="0.25">
      <c r="A600">
        <v>236</v>
      </c>
      <c r="B600">
        <v>371.02</v>
      </c>
      <c r="C600">
        <v>1.323</v>
      </c>
      <c r="D600">
        <v>1.181</v>
      </c>
      <c r="E600">
        <v>1.3169999999999999</v>
      </c>
      <c r="F600">
        <v>1.1499999999999999</v>
      </c>
      <c r="G600">
        <v>1.6419999999999999</v>
      </c>
      <c r="I600">
        <f t="shared" si="84"/>
        <v>-2.4099999999999682</v>
      </c>
      <c r="J600">
        <f t="shared" si="85"/>
        <v>0</v>
      </c>
      <c r="K600">
        <f t="shared" si="86"/>
        <v>2.5693973210854648</v>
      </c>
      <c r="L600">
        <f t="shared" si="87"/>
        <v>0.12155984418750096</v>
      </c>
      <c r="M600">
        <f t="shared" si="88"/>
        <v>0</v>
      </c>
      <c r="N600">
        <f t="shared" si="89"/>
        <v>6.3024615392835395E-2</v>
      </c>
      <c r="O600">
        <f t="shared" si="90"/>
        <v>-9250.3763316037075</v>
      </c>
      <c r="P600">
        <f t="shared" si="91"/>
        <v>-3.1884299999999413</v>
      </c>
      <c r="AR600" s="1"/>
    </row>
    <row r="601" spans="1:45" x14ac:dyDescent="0.25">
      <c r="A601">
        <v>237</v>
      </c>
      <c r="B601">
        <v>368.61</v>
      </c>
      <c r="C601">
        <v>1.323</v>
      </c>
      <c r="D601">
        <v>1.175</v>
      </c>
      <c r="E601">
        <v>1.306</v>
      </c>
      <c r="F601">
        <v>1.149</v>
      </c>
      <c r="G601">
        <v>1.663</v>
      </c>
      <c r="I601">
        <f t="shared" si="84"/>
        <v>-2.4499999999999886</v>
      </c>
      <c r="J601">
        <f t="shared" si="85"/>
        <v>4.0000000000000036E-3</v>
      </c>
      <c r="K601">
        <f t="shared" si="86"/>
        <v>2.5665671129934964</v>
      </c>
      <c r="L601">
        <f t="shared" si="87"/>
        <v>0.12155984418750096</v>
      </c>
      <c r="M601">
        <f t="shared" si="88"/>
        <v>-0.45268715283630923</v>
      </c>
      <c r="N601">
        <f t="shared" si="89"/>
        <v>6.2427312424197252E-2</v>
      </c>
      <c r="O601">
        <f t="shared" si="90"/>
        <v>-9357.8646309424566</v>
      </c>
      <c r="P601">
        <f t="shared" si="91"/>
        <v>-3.2413500000000286</v>
      </c>
      <c r="AR601" s="1"/>
    </row>
    <row r="602" spans="1:45" x14ac:dyDescent="0.25">
      <c r="A602">
        <v>238</v>
      </c>
      <c r="B602">
        <v>366.16</v>
      </c>
      <c r="C602">
        <v>1.327</v>
      </c>
      <c r="D602">
        <v>1.171</v>
      </c>
      <c r="E602">
        <v>1.296</v>
      </c>
      <c r="F602">
        <v>1.1439999999999999</v>
      </c>
      <c r="G602">
        <v>1.698</v>
      </c>
      <c r="I602">
        <f t="shared" si="84"/>
        <v>-2.5</v>
      </c>
      <c r="J602">
        <f t="shared" si="85"/>
        <v>1.0000000000001119E-3</v>
      </c>
      <c r="K602">
        <f t="shared" si="86"/>
        <v>2.5636708994192432</v>
      </c>
      <c r="L602">
        <f t="shared" si="87"/>
        <v>0.1228709228644355</v>
      </c>
      <c r="M602">
        <f t="shared" si="88"/>
        <v>-0.10995362409302864</v>
      </c>
      <c r="N602">
        <f t="shared" si="89"/>
        <v>6.1823390669588522E-2</v>
      </c>
      <c r="O602">
        <f t="shared" si="90"/>
        <v>-9462.5025580552956</v>
      </c>
      <c r="P602">
        <f t="shared" si="91"/>
        <v>-3.3174999999999799</v>
      </c>
      <c r="AR602" s="1"/>
    </row>
    <row r="603" spans="1:45" x14ac:dyDescent="0.25">
      <c r="A603">
        <v>239</v>
      </c>
      <c r="B603">
        <v>363.66</v>
      </c>
      <c r="C603">
        <v>1.3280000000000001</v>
      </c>
      <c r="D603">
        <v>1.163</v>
      </c>
      <c r="E603">
        <v>1.2929999999999999</v>
      </c>
      <c r="F603">
        <v>1.141</v>
      </c>
      <c r="G603">
        <v>1.714</v>
      </c>
      <c r="I603">
        <f t="shared" si="84"/>
        <v>-2.5300000000000296</v>
      </c>
      <c r="J603">
        <f t="shared" si="85"/>
        <v>6.0000000000000053E-3</v>
      </c>
      <c r="K603">
        <f t="shared" si="86"/>
        <v>2.5606955343936537</v>
      </c>
      <c r="L603">
        <f t="shared" si="87"/>
        <v>0.12319807503199871</v>
      </c>
      <c r="M603">
        <f t="shared" si="88"/>
        <v>-0.64570454343743222</v>
      </c>
      <c r="N603">
        <f t="shared" si="89"/>
        <v>6.1213033934499332E-2</v>
      </c>
      <c r="O603">
        <f t="shared" si="90"/>
        <v>-9564.2582372138168</v>
      </c>
      <c r="P603">
        <f t="shared" si="91"/>
        <v>-3.3598400000000312</v>
      </c>
      <c r="AR603" s="1"/>
    </row>
    <row r="604" spans="1:45" x14ac:dyDescent="0.25">
      <c r="A604">
        <v>240</v>
      </c>
      <c r="B604">
        <v>361.13</v>
      </c>
      <c r="C604">
        <v>1.3340000000000001</v>
      </c>
      <c r="D604">
        <v>1.1619999999999999</v>
      </c>
      <c r="E604">
        <v>1.294</v>
      </c>
      <c r="F604">
        <v>1.141</v>
      </c>
      <c r="G604">
        <v>1.74</v>
      </c>
      <c r="I604">
        <f t="shared" si="84"/>
        <v>-2.5699999999999932</v>
      </c>
      <c r="J604">
        <f t="shared" si="85"/>
        <v>6.9999999999998952E-3</v>
      </c>
      <c r="K604">
        <f t="shared" si="86"/>
        <v>2.5576635678875652</v>
      </c>
      <c r="L604">
        <f t="shared" si="87"/>
        <v>0.12515582958053018</v>
      </c>
      <c r="M604">
        <f t="shared" si="88"/>
        <v>-0.73280047786757063</v>
      </c>
      <c r="N604">
        <f t="shared" si="89"/>
        <v>6.0596427987503934E-2</v>
      </c>
      <c r="O604">
        <f t="shared" si="90"/>
        <v>-9663.1006705016371</v>
      </c>
      <c r="P604">
        <f t="shared" si="91"/>
        <v>-3.4283800000000038</v>
      </c>
      <c r="AR604" s="1"/>
    </row>
    <row r="605" spans="1:45" x14ac:dyDescent="0.25">
      <c r="A605">
        <v>241</v>
      </c>
      <c r="B605">
        <v>358.56</v>
      </c>
      <c r="C605">
        <v>1.341</v>
      </c>
      <c r="D605">
        <v>1.1599999999999999</v>
      </c>
      <c r="E605">
        <v>1.304</v>
      </c>
      <c r="F605">
        <v>1.141</v>
      </c>
      <c r="G605">
        <v>1.76</v>
      </c>
      <c r="I605">
        <f t="shared" si="84"/>
        <v>-2.6100000000000136</v>
      </c>
      <c r="J605">
        <f t="shared" si="85"/>
        <v>8.0000000000000071E-3</v>
      </c>
      <c r="K605">
        <f t="shared" si="86"/>
        <v>2.5545618391909861</v>
      </c>
      <c r="L605">
        <f t="shared" si="87"/>
        <v>0.1274287778515989</v>
      </c>
      <c r="M605">
        <f t="shared" si="88"/>
        <v>-0.81415081087983743</v>
      </c>
      <c r="N605">
        <f t="shared" si="89"/>
        <v>5.9973760503836904E-2</v>
      </c>
      <c r="O605">
        <f t="shared" si="90"/>
        <v>-9758.999747259284</v>
      </c>
      <c r="P605">
        <f t="shared" si="91"/>
        <v>-3.5000100000000343</v>
      </c>
      <c r="AR605" s="1"/>
    </row>
    <row r="606" spans="1:45" x14ac:dyDescent="0.25">
      <c r="A606">
        <v>242</v>
      </c>
      <c r="B606">
        <v>355.95</v>
      </c>
      <c r="C606">
        <v>1.349</v>
      </c>
      <c r="D606">
        <v>1.163</v>
      </c>
      <c r="E606">
        <v>1.3089999999999999</v>
      </c>
      <c r="F606">
        <v>1.1399999999999999</v>
      </c>
      <c r="G606">
        <v>1.784</v>
      </c>
      <c r="I606">
        <f t="shared" si="84"/>
        <v>-2.6499999999999773</v>
      </c>
      <c r="J606">
        <f t="shared" si="85"/>
        <v>-9.9999999999988987E-4</v>
      </c>
      <c r="K606">
        <f t="shared" si="86"/>
        <v>2.5513889972730204</v>
      </c>
      <c r="L606">
        <f t="shared" si="87"/>
        <v>0.13001194967190424</v>
      </c>
      <c r="M606">
        <f t="shared" si="88"/>
        <v>9.9236290785031031E-2</v>
      </c>
      <c r="N606">
        <f t="shared" si="89"/>
        <v>5.9345221008385046E-2</v>
      </c>
      <c r="O606">
        <f t="shared" si="90"/>
        <v>-9851.9262532589728</v>
      </c>
      <c r="P606">
        <f t="shared" si="91"/>
        <v>-3.5748499999999481</v>
      </c>
      <c r="AR606" s="1"/>
    </row>
    <row r="607" spans="1:45" x14ac:dyDescent="0.25">
      <c r="A607">
        <v>243</v>
      </c>
      <c r="B607">
        <v>353.3</v>
      </c>
      <c r="C607">
        <v>1.3480000000000001</v>
      </c>
      <c r="D607">
        <v>1.161</v>
      </c>
      <c r="E607">
        <v>1.3080000000000001</v>
      </c>
      <c r="F607">
        <v>1.135</v>
      </c>
      <c r="G607">
        <v>1.79</v>
      </c>
      <c r="I607">
        <f t="shared" si="84"/>
        <v>-2.6899999999999977</v>
      </c>
      <c r="J607">
        <f t="shared" si="85"/>
        <v>-8.0000000000000071E-3</v>
      </c>
      <c r="K607">
        <f t="shared" si="86"/>
        <v>2.5481436374348454</v>
      </c>
      <c r="L607">
        <f t="shared" si="87"/>
        <v>0.12968989219930105</v>
      </c>
      <c r="M607">
        <f t="shared" si="88"/>
        <v>0.778797853280769</v>
      </c>
      <c r="N607">
        <f t="shared" si="89"/>
        <v>5.8711000818111696E-2</v>
      </c>
      <c r="O607">
        <f t="shared" si="90"/>
        <v>-9941.8518796065528</v>
      </c>
      <c r="P607">
        <f t="shared" si="91"/>
        <v>-3.6261199999999785</v>
      </c>
      <c r="AR607" s="1"/>
    </row>
    <row r="608" spans="1:45" x14ac:dyDescent="0.25">
      <c r="A608">
        <v>244</v>
      </c>
      <c r="B608">
        <v>350.61</v>
      </c>
      <c r="C608">
        <v>1.34</v>
      </c>
      <c r="D608">
        <v>1.155</v>
      </c>
      <c r="E608">
        <v>1.298</v>
      </c>
      <c r="F608">
        <v>1.135</v>
      </c>
      <c r="G608">
        <v>1.7729999999999999</v>
      </c>
      <c r="I608">
        <f t="shared" si="84"/>
        <v>-2.7200000000000273</v>
      </c>
      <c r="J608">
        <f t="shared" si="85"/>
        <v>-8.0000000000000071E-3</v>
      </c>
      <c r="K608">
        <f t="shared" si="86"/>
        <v>2.5448242987597278</v>
      </c>
      <c r="L608">
        <f t="shared" si="87"/>
        <v>0.12710479836480765</v>
      </c>
      <c r="M608">
        <f t="shared" si="88"/>
        <v>0.76886508950810872</v>
      </c>
      <c r="N608">
        <f t="shared" si="89"/>
        <v>5.807129298393144E-2</v>
      </c>
      <c r="O608">
        <f t="shared" si="90"/>
        <v>-10028.749231367781</v>
      </c>
      <c r="P608">
        <f t="shared" si="91"/>
        <v>-3.6448000000000307</v>
      </c>
      <c r="AR608" s="1"/>
    </row>
    <row r="609" spans="1:44" x14ac:dyDescent="0.25">
      <c r="A609">
        <v>245</v>
      </c>
      <c r="B609">
        <v>347.89</v>
      </c>
      <c r="C609">
        <v>1.3320000000000001</v>
      </c>
      <c r="D609">
        <v>1.157</v>
      </c>
      <c r="E609">
        <v>1.2929999999999999</v>
      </c>
      <c r="F609">
        <v>1.135</v>
      </c>
      <c r="G609">
        <v>1.744</v>
      </c>
      <c r="I609">
        <f t="shared" si="84"/>
        <v>-2.7699999999999818</v>
      </c>
      <c r="J609">
        <f t="shared" si="85"/>
        <v>-1.0000000000001119E-3</v>
      </c>
      <c r="K609">
        <f t="shared" si="86"/>
        <v>2.5414419452545256</v>
      </c>
      <c r="L609">
        <f t="shared" si="87"/>
        <v>0.12450422483428228</v>
      </c>
      <c r="M609">
        <f t="shared" si="88"/>
        <v>9.39477262205453E-2</v>
      </c>
      <c r="N609">
        <f t="shared" si="89"/>
        <v>5.7426292232052416E-2</v>
      </c>
      <c r="O609">
        <f t="shared" si="90"/>
        <v>-10112.591835916422</v>
      </c>
      <c r="P609">
        <f t="shared" si="91"/>
        <v>-3.6896399999999812</v>
      </c>
      <c r="AR609" s="1"/>
    </row>
    <row r="610" spans="1:44" x14ac:dyDescent="0.25">
      <c r="A610">
        <v>246</v>
      </c>
      <c r="B610">
        <v>345.12</v>
      </c>
      <c r="C610">
        <v>1.331</v>
      </c>
      <c r="D610">
        <v>1.1599999999999999</v>
      </c>
      <c r="E610">
        <v>1.3</v>
      </c>
      <c r="F610">
        <v>1.139</v>
      </c>
      <c r="G610">
        <v>1.724</v>
      </c>
      <c r="I610">
        <f t="shared" si="84"/>
        <v>-2.8000000000000114</v>
      </c>
      <c r="J610">
        <f t="shared" si="85"/>
        <v>-4.0000000000000036E-3</v>
      </c>
      <c r="K610">
        <f t="shared" si="86"/>
        <v>2.5379701277584696</v>
      </c>
      <c r="L610">
        <f t="shared" si="87"/>
        <v>0.12417805547467511</v>
      </c>
      <c r="M610">
        <f t="shared" si="88"/>
        <v>0.36947044898680459</v>
      </c>
      <c r="N610">
        <f t="shared" si="89"/>
        <v>5.6776194904804247E-2</v>
      </c>
      <c r="O610">
        <f t="shared" si="90"/>
        <v>-10193.354151001509</v>
      </c>
      <c r="P610">
        <f t="shared" si="91"/>
        <v>-3.7268000000000328</v>
      </c>
      <c r="AR610" s="1"/>
    </row>
    <row r="611" spans="1:44" x14ac:dyDescent="0.25">
      <c r="A611">
        <v>247</v>
      </c>
      <c r="B611">
        <v>342.32</v>
      </c>
      <c r="C611">
        <v>1.327</v>
      </c>
      <c r="D611">
        <v>1.1639999999999999</v>
      </c>
      <c r="E611">
        <v>1.304</v>
      </c>
      <c r="F611">
        <v>1.1399999999999999</v>
      </c>
      <c r="G611">
        <v>1.7010000000000001</v>
      </c>
      <c r="I611">
        <f t="shared" si="84"/>
        <v>-2.8299999999999841</v>
      </c>
      <c r="J611">
        <f t="shared" si="85"/>
        <v>-4.0000000000000036E-3</v>
      </c>
      <c r="K611">
        <f t="shared" si="86"/>
        <v>2.5344322734758764</v>
      </c>
      <c r="L611">
        <f t="shared" si="87"/>
        <v>0.1228709228644355</v>
      </c>
      <c r="M611">
        <f t="shared" si="88"/>
        <v>0.36365443151166305</v>
      </c>
      <c r="N611">
        <f t="shared" si="89"/>
        <v>5.6121198900968963E-2</v>
      </c>
      <c r="O611">
        <f t="shared" si="90"/>
        <v>-10271.011572531421</v>
      </c>
      <c r="P611">
        <f t="shared" si="91"/>
        <v>-3.7554099999999688</v>
      </c>
      <c r="AR611" s="1"/>
    </row>
    <row r="612" spans="1:44" x14ac:dyDescent="0.25">
      <c r="A612">
        <v>248</v>
      </c>
      <c r="B612">
        <v>339.49</v>
      </c>
      <c r="C612">
        <v>1.323</v>
      </c>
      <c r="D612">
        <v>1.1639999999999999</v>
      </c>
      <c r="E612">
        <v>1.3129999999999999</v>
      </c>
      <c r="F612">
        <v>1.1339999999999999</v>
      </c>
      <c r="G612">
        <v>1.681</v>
      </c>
      <c r="I612">
        <f t="shared" si="84"/>
        <v>-2.8799999999999955</v>
      </c>
      <c r="J612">
        <f t="shared" si="85"/>
        <v>0</v>
      </c>
      <c r="K612">
        <f t="shared" si="86"/>
        <v>2.5308269862489765</v>
      </c>
      <c r="L612">
        <f t="shared" si="87"/>
        <v>0.12155984418750096</v>
      </c>
      <c r="M612">
        <f t="shared" si="88"/>
        <v>0</v>
      </c>
      <c r="N612">
        <f t="shared" si="89"/>
        <v>5.5461503615633685E-2</v>
      </c>
      <c r="O612">
        <f t="shared" si="90"/>
        <v>-10345.540442072306</v>
      </c>
      <c r="P612">
        <f t="shared" si="91"/>
        <v>-3.8102399999999776</v>
      </c>
      <c r="AR612" s="1"/>
    </row>
    <row r="613" spans="1:44" x14ac:dyDescent="0.25">
      <c r="A613">
        <v>249</v>
      </c>
      <c r="B613">
        <v>336.61</v>
      </c>
      <c r="C613">
        <v>1.323</v>
      </c>
      <c r="D613">
        <v>1.165</v>
      </c>
      <c r="E613">
        <v>1.3169999999999999</v>
      </c>
      <c r="F613">
        <v>1.1319999999999999</v>
      </c>
      <c r="G613">
        <v>1.6779999999999999</v>
      </c>
      <c r="I613">
        <f t="shared" si="84"/>
        <v>-2.9000000000000341</v>
      </c>
      <c r="J613">
        <f t="shared" si="85"/>
        <v>0</v>
      </c>
      <c r="K613">
        <f t="shared" si="86"/>
        <v>2.5271270138391762</v>
      </c>
      <c r="L613">
        <f t="shared" si="87"/>
        <v>0.12155984418750096</v>
      </c>
      <c r="M613">
        <f t="shared" si="88"/>
        <v>0</v>
      </c>
      <c r="N613">
        <f t="shared" si="89"/>
        <v>5.4797309879582756E-2</v>
      </c>
      <c r="O613">
        <f t="shared" si="90"/>
        <v>-10416.918054058598</v>
      </c>
      <c r="P613">
        <f t="shared" si="91"/>
        <v>-3.8367000000000502</v>
      </c>
      <c r="AR613" s="1"/>
    </row>
    <row r="614" spans="1:44" x14ac:dyDescent="0.25">
      <c r="A614">
        <v>250</v>
      </c>
      <c r="B614">
        <v>333.71</v>
      </c>
      <c r="C614">
        <v>1.323</v>
      </c>
      <c r="D614">
        <v>1.1619999999999999</v>
      </c>
      <c r="E614">
        <v>1.3169999999999999</v>
      </c>
      <c r="F614">
        <v>1.131</v>
      </c>
      <c r="G614">
        <v>1.6819999999999999</v>
      </c>
      <c r="I614">
        <f t="shared" si="84"/>
        <v>-2.9499999999999886</v>
      </c>
      <c r="J614">
        <f t="shared" si="85"/>
        <v>3.0000000000001137E-3</v>
      </c>
      <c r="K614">
        <f t="shared" si="86"/>
        <v>2.5233692209782803</v>
      </c>
      <c r="L614">
        <f t="shared" si="87"/>
        <v>0.12155984418750096</v>
      </c>
      <c r="M614">
        <f t="shared" si="88"/>
        <v>-0.25508797758619933</v>
      </c>
      <c r="N614">
        <f t="shared" si="89"/>
        <v>5.4128819898247832E-2</v>
      </c>
      <c r="O614">
        <f t="shared" si="90"/>
        <v>-10485.122662713442</v>
      </c>
      <c r="P614">
        <f t="shared" si="91"/>
        <v>-3.9028500000000017</v>
      </c>
      <c r="AR614" s="1"/>
    </row>
    <row r="615" spans="1:44" x14ac:dyDescent="0.25">
      <c r="A615">
        <v>251</v>
      </c>
      <c r="B615">
        <v>330.76</v>
      </c>
      <c r="C615">
        <v>1.3260000000000001</v>
      </c>
      <c r="D615">
        <v>1.161</v>
      </c>
      <c r="E615">
        <v>1.3160000000000001</v>
      </c>
      <c r="F615">
        <v>1.1399999999999999</v>
      </c>
      <c r="G615">
        <v>1.6879999999999999</v>
      </c>
      <c r="I615">
        <f t="shared" si="84"/>
        <v>-2.9699999999999704</v>
      </c>
      <c r="J615">
        <f t="shared" si="85"/>
        <v>6.0000000000000053E-3</v>
      </c>
      <c r="K615">
        <f t="shared" si="86"/>
        <v>2.5195129832576257</v>
      </c>
      <c r="L615">
        <f t="shared" si="87"/>
        <v>0.12254352406875435</v>
      </c>
      <c r="M615">
        <f t="shared" si="88"/>
        <v>-0.50052568858223601</v>
      </c>
      <c r="N615">
        <f t="shared" si="89"/>
        <v>5.3456237190234623E-2</v>
      </c>
      <c r="O615">
        <f t="shared" si="90"/>
        <v>-10550.133488676884</v>
      </c>
      <c r="P615">
        <f t="shared" si="91"/>
        <v>-3.938219999999959</v>
      </c>
      <c r="AR615" s="1"/>
    </row>
    <row r="616" spans="1:44" x14ac:dyDescent="0.25">
      <c r="A616">
        <v>252</v>
      </c>
      <c r="B616">
        <v>327.79</v>
      </c>
      <c r="C616">
        <v>1.3320000000000001</v>
      </c>
      <c r="D616">
        <v>1.167</v>
      </c>
      <c r="E616">
        <v>1.321</v>
      </c>
      <c r="F616">
        <v>1.1459999999999999</v>
      </c>
      <c r="G616">
        <v>1.6950000000000001</v>
      </c>
      <c r="I616">
        <f t="shared" si="84"/>
        <v>-3.0200000000000387</v>
      </c>
      <c r="J616">
        <f t="shared" si="85"/>
        <v>6.9999999999998952E-3</v>
      </c>
      <c r="K616">
        <f t="shared" si="86"/>
        <v>2.5155957002684515</v>
      </c>
      <c r="L616">
        <f t="shared" si="87"/>
        <v>0.12450422483428228</v>
      </c>
      <c r="M616">
        <f t="shared" si="88"/>
        <v>-0.56628564422003158</v>
      </c>
      <c r="N616">
        <f t="shared" si="89"/>
        <v>5.2779766525444291E-2</v>
      </c>
      <c r="O616">
        <f t="shared" si="90"/>
        <v>-10611.930725339826</v>
      </c>
      <c r="P616">
        <f t="shared" si="91"/>
        <v>-4.0226400000000835</v>
      </c>
      <c r="AR616" s="1"/>
    </row>
    <row r="617" spans="1:44" x14ac:dyDescent="0.25">
      <c r="A617">
        <v>253</v>
      </c>
      <c r="B617">
        <v>324.77</v>
      </c>
      <c r="C617">
        <v>1.339</v>
      </c>
      <c r="D617">
        <v>1.171</v>
      </c>
      <c r="E617">
        <v>1.331</v>
      </c>
      <c r="F617">
        <v>1.1459999999999999</v>
      </c>
      <c r="G617">
        <v>1.706</v>
      </c>
      <c r="I617">
        <f t="shared" si="84"/>
        <v>-3.0399999999999636</v>
      </c>
      <c r="J617">
        <f t="shared" si="85"/>
        <v>5.0000000000001155E-3</v>
      </c>
      <c r="K617">
        <f t="shared" si="86"/>
        <v>2.511575905309916</v>
      </c>
      <c r="L617">
        <f t="shared" si="87"/>
        <v>0.12678057701200895</v>
      </c>
      <c r="M617">
        <f t="shared" si="88"/>
        <v>-0.39631597549473563</v>
      </c>
      <c r="N617">
        <f t="shared" si="89"/>
        <v>5.2099613862809181E-2</v>
      </c>
      <c r="O617">
        <f t="shared" si="90"/>
        <v>-10670.495544881795</v>
      </c>
      <c r="P617">
        <f t="shared" si="91"/>
        <v>-4.0705599999999249</v>
      </c>
      <c r="AR617" s="1"/>
    </row>
    <row r="618" spans="1:44" x14ac:dyDescent="0.25">
      <c r="A618">
        <v>254</v>
      </c>
      <c r="B618">
        <v>321.73</v>
      </c>
      <c r="C618">
        <v>1.3440000000000001</v>
      </c>
      <c r="D618">
        <v>1.1739999999999999</v>
      </c>
      <c r="E618">
        <v>1.3440000000000001</v>
      </c>
      <c r="F618">
        <v>1.1439999999999999</v>
      </c>
      <c r="G618">
        <v>1.714</v>
      </c>
      <c r="I618">
        <f t="shared" si="84"/>
        <v>-3.0800000000000409</v>
      </c>
      <c r="J618">
        <f t="shared" si="85"/>
        <v>2.0000000000000018E-3</v>
      </c>
      <c r="K618">
        <f t="shared" si="86"/>
        <v>2.507491558965369</v>
      </c>
      <c r="L618">
        <f t="shared" si="87"/>
        <v>0.12839926871780646</v>
      </c>
      <c r="M618">
        <f t="shared" si="88"/>
        <v>-0.15458291412747333</v>
      </c>
      <c r="N618">
        <f t="shared" si="89"/>
        <v>5.1415986287660843E-2</v>
      </c>
      <c r="O618">
        <f t="shared" si="90"/>
        <v>-10725.81010401069</v>
      </c>
      <c r="P618">
        <f t="shared" si="91"/>
        <v>-4.1395200000000711</v>
      </c>
      <c r="AR618" s="1"/>
    </row>
    <row r="619" spans="1:44" x14ac:dyDescent="0.25">
      <c r="A619">
        <v>255</v>
      </c>
      <c r="B619">
        <v>318.64999999999998</v>
      </c>
      <c r="C619">
        <v>1.3460000000000001</v>
      </c>
      <c r="D619">
        <v>1.173</v>
      </c>
      <c r="E619">
        <v>1.351</v>
      </c>
      <c r="F619">
        <v>1.1439999999999999</v>
      </c>
      <c r="G619">
        <v>1.718</v>
      </c>
      <c r="I619">
        <f t="shared" si="84"/>
        <v>-3.1099999999999568</v>
      </c>
      <c r="J619">
        <f t="shared" si="85"/>
        <v>2.0000000000000018E-3</v>
      </c>
      <c r="K619">
        <f t="shared" si="86"/>
        <v>2.5033139228158845</v>
      </c>
      <c r="L619">
        <f t="shared" si="87"/>
        <v>0.12904505988795806</v>
      </c>
      <c r="M619">
        <f t="shared" si="88"/>
        <v>-0.15138679804684116</v>
      </c>
      <c r="N619">
        <f t="shared" si="89"/>
        <v>5.0729091948750166E-2</v>
      </c>
      <c r="O619">
        <f t="shared" si="90"/>
        <v>-10777.857549402741</v>
      </c>
      <c r="P619">
        <f t="shared" si="91"/>
        <v>-4.1860599999999488</v>
      </c>
      <c r="AR619" s="1"/>
    </row>
    <row r="620" spans="1:44" x14ac:dyDescent="0.25">
      <c r="A620">
        <v>256</v>
      </c>
      <c r="B620">
        <v>315.54000000000002</v>
      </c>
      <c r="C620">
        <v>1.3480000000000001</v>
      </c>
      <c r="D620">
        <v>1.1739999999999999</v>
      </c>
      <c r="E620">
        <v>1.353</v>
      </c>
      <c r="F620">
        <v>1.153</v>
      </c>
      <c r="G620">
        <v>1.7130000000000001</v>
      </c>
      <c r="I620">
        <f t="shared" si="84"/>
        <v>-3.1400000000000432</v>
      </c>
      <c r="J620">
        <f t="shared" si="85"/>
        <v>4.0000000000000036E-3</v>
      </c>
      <c r="K620">
        <f t="shared" si="86"/>
        <v>2.4990544211971009</v>
      </c>
      <c r="L620">
        <f t="shared" si="87"/>
        <v>0.12968989219930105</v>
      </c>
      <c r="M620">
        <f t="shared" si="88"/>
        <v>-0.29626573509167159</v>
      </c>
      <c r="N620">
        <f t="shared" si="89"/>
        <v>5.0039139994937809E-2</v>
      </c>
      <c r="O620">
        <f t="shared" si="90"/>
        <v>-10826.622022841057</v>
      </c>
      <c r="P620">
        <f t="shared" si="91"/>
        <v>-4.2327200000000591</v>
      </c>
      <c r="AR620" s="1"/>
    </row>
    <row r="621" spans="1:44" x14ac:dyDescent="0.25">
      <c r="A621">
        <v>257</v>
      </c>
      <c r="B621">
        <v>312.39999999999998</v>
      </c>
      <c r="C621">
        <v>1.3520000000000001</v>
      </c>
      <c r="D621">
        <v>1.1759999999999999</v>
      </c>
      <c r="E621">
        <v>1.353</v>
      </c>
      <c r="F621">
        <v>1.1659999999999999</v>
      </c>
      <c r="G621">
        <v>1.7130000000000001</v>
      </c>
      <c r="I621">
        <f t="shared" si="84"/>
        <v>-3.1699999999999591</v>
      </c>
      <c r="J621">
        <f t="shared" si="85"/>
        <v>0</v>
      </c>
      <c r="K621">
        <f t="shared" si="86"/>
        <v>2.4947110252052629</v>
      </c>
      <c r="L621">
        <f t="shared" si="87"/>
        <v>0.13097669160561715</v>
      </c>
      <c r="M621">
        <f t="shared" si="88"/>
        <v>0</v>
      </c>
      <c r="N621">
        <f t="shared" si="89"/>
        <v>4.9346340511575063E-2</v>
      </c>
      <c r="O621">
        <f t="shared" si="90"/>
        <v>-10872.088666051111</v>
      </c>
      <c r="P621">
        <f t="shared" si="91"/>
        <v>-4.2858399999999355</v>
      </c>
      <c r="AR621" s="1"/>
    </row>
    <row r="622" spans="1:44" x14ac:dyDescent="0.25">
      <c r="A622">
        <v>258</v>
      </c>
      <c r="B622">
        <v>309.23</v>
      </c>
      <c r="C622">
        <v>1.3520000000000001</v>
      </c>
      <c r="D622">
        <v>1.1779999999999999</v>
      </c>
      <c r="E622">
        <v>1.357</v>
      </c>
      <c r="F622">
        <v>1.17</v>
      </c>
      <c r="G622">
        <v>1.7030000000000001</v>
      </c>
      <c r="I622">
        <f t="shared" si="84"/>
        <v>-3.2000000000000455</v>
      </c>
      <c r="J622">
        <f t="shared" si="85"/>
        <v>-1.0000000000001119E-3</v>
      </c>
      <c r="K622">
        <f t="shared" si="86"/>
        <v>2.4902816204417575</v>
      </c>
      <c r="L622">
        <f t="shared" si="87"/>
        <v>0.13097669160561715</v>
      </c>
      <c r="M622">
        <f t="shared" si="88"/>
        <v>7.1130974870499755E-2</v>
      </c>
      <c r="N622">
        <f t="shared" si="89"/>
        <v>4.865090445659382E-2</v>
      </c>
      <c r="O622">
        <f t="shared" si="90"/>
        <v>-10914.243625231791</v>
      </c>
      <c r="P622">
        <f t="shared" si="91"/>
        <v>-4.3264000000000467</v>
      </c>
      <c r="AR622" s="1"/>
    </row>
    <row r="623" spans="1:44" x14ac:dyDescent="0.25">
      <c r="A623">
        <v>259</v>
      </c>
      <c r="B623">
        <v>306.02999999999997</v>
      </c>
      <c r="C623">
        <v>1.351</v>
      </c>
      <c r="D623">
        <v>1.18</v>
      </c>
      <c r="E623">
        <v>1.369</v>
      </c>
      <c r="F623">
        <v>1.1679999999999999</v>
      </c>
      <c r="G623">
        <v>1.6879999999999999</v>
      </c>
      <c r="I623">
        <f t="shared" si="84"/>
        <v>-3.2299999999999613</v>
      </c>
      <c r="J623">
        <f t="shared" si="85"/>
        <v>1.0000000000001119E-3</v>
      </c>
      <c r="K623">
        <f t="shared" si="86"/>
        <v>2.4857640022849474</v>
      </c>
      <c r="L623">
        <f t="shared" si="87"/>
        <v>0.13065534902203058</v>
      </c>
      <c r="M623">
        <f t="shared" si="88"/>
        <v>-6.9733814365160268E-2</v>
      </c>
      <c r="N623">
        <f t="shared" si="89"/>
        <v>4.7953043596325254E-2</v>
      </c>
      <c r="O623">
        <f t="shared" si="90"/>
        <v>-10953.074055280522</v>
      </c>
      <c r="P623">
        <f t="shared" si="91"/>
        <v>-4.3637299999999231</v>
      </c>
      <c r="AR623" s="1"/>
    </row>
    <row r="624" spans="1:44" x14ac:dyDescent="0.25">
      <c r="A624">
        <v>260</v>
      </c>
      <c r="B624">
        <v>302.8</v>
      </c>
      <c r="C624">
        <v>1.3520000000000001</v>
      </c>
      <c r="D624">
        <v>1.1870000000000001</v>
      </c>
      <c r="E624">
        <v>1.379</v>
      </c>
      <c r="F624">
        <v>1.17</v>
      </c>
      <c r="G624">
        <v>1.67</v>
      </c>
      <c r="I624">
        <f t="shared" si="84"/>
        <v>-3.2599999999999909</v>
      </c>
      <c r="J624">
        <f t="shared" si="85"/>
        <v>-1.0000000000001119E-3</v>
      </c>
      <c r="K624">
        <f t="shared" si="86"/>
        <v>2.4811558708280352</v>
      </c>
      <c r="L624">
        <f t="shared" si="87"/>
        <v>0.13097669160561715</v>
      </c>
      <c r="M624">
        <f t="shared" si="88"/>
        <v>6.8355558825728913E-2</v>
      </c>
      <c r="N624">
        <f t="shared" si="89"/>
        <v>4.7252970441066917E-2</v>
      </c>
      <c r="O624">
        <f t="shared" si="90"/>
        <v>-10988.568123711251</v>
      </c>
      <c r="P624">
        <f t="shared" si="91"/>
        <v>-4.4075200000000336</v>
      </c>
      <c r="AR624" s="1"/>
    </row>
    <row r="625" spans="1:44" x14ac:dyDescent="0.25">
      <c r="A625">
        <v>261</v>
      </c>
      <c r="B625">
        <v>299.54000000000002</v>
      </c>
      <c r="C625">
        <v>1.351</v>
      </c>
      <c r="D625">
        <v>1.1859999999999999</v>
      </c>
      <c r="E625">
        <v>1.387</v>
      </c>
      <c r="F625">
        <v>1.181</v>
      </c>
      <c r="G625">
        <v>1.65</v>
      </c>
      <c r="I625">
        <f t="shared" si="84"/>
        <v>-3.2800000000000296</v>
      </c>
      <c r="J625">
        <f t="shared" si="85"/>
        <v>-2.9999999999998916E-3</v>
      </c>
      <c r="K625">
        <f t="shared" si="86"/>
        <v>2.4764548254543031</v>
      </c>
      <c r="L625">
        <f t="shared" si="87"/>
        <v>0.13065534902203058</v>
      </c>
      <c r="M625">
        <f t="shared" si="88"/>
        <v>0.20190209098239559</v>
      </c>
      <c r="N625">
        <f t="shared" si="89"/>
        <v>4.6550898180417119E-2</v>
      </c>
      <c r="O625">
        <f t="shared" si="90"/>
        <v>-11020.715014264053</v>
      </c>
      <c r="P625">
        <f t="shared" si="91"/>
        <v>-4.431280000000049</v>
      </c>
      <c r="AR625" s="1"/>
    </row>
    <row r="626" spans="1:44" x14ac:dyDescent="0.25">
      <c r="A626">
        <v>262</v>
      </c>
      <c r="B626">
        <v>296.26</v>
      </c>
      <c r="C626">
        <v>1.3480000000000001</v>
      </c>
      <c r="D626">
        <v>1.1890000000000001</v>
      </c>
      <c r="E626">
        <v>1.3859999999999999</v>
      </c>
      <c r="F626">
        <v>1.1910000000000001</v>
      </c>
      <c r="G626">
        <v>1.6259999999999999</v>
      </c>
      <c r="I626">
        <f t="shared" si="84"/>
        <v>-3.3199999999999932</v>
      </c>
      <c r="J626">
        <f t="shared" si="85"/>
        <v>-1.0000000000001119E-3</v>
      </c>
      <c r="K626">
        <f t="shared" si="86"/>
        <v>2.4716730185000912</v>
      </c>
      <c r="L626">
        <f t="shared" si="87"/>
        <v>0.12968989219930105</v>
      </c>
      <c r="M626">
        <f t="shared" si="88"/>
        <v>6.5850838365117945E-2</v>
      </c>
      <c r="N626">
        <f t="shared" si="89"/>
        <v>4.5847040618397235E-2</v>
      </c>
      <c r="O626">
        <f t="shared" si="90"/>
        <v>-11049.504930205247</v>
      </c>
      <c r="P626">
        <f t="shared" si="91"/>
        <v>-4.4753599999999629</v>
      </c>
      <c r="AR626" s="1"/>
    </row>
    <row r="627" spans="1:44" x14ac:dyDescent="0.25">
      <c r="A627">
        <v>263</v>
      </c>
      <c r="B627">
        <v>292.94</v>
      </c>
      <c r="C627">
        <v>1.347</v>
      </c>
      <c r="D627">
        <v>1.19</v>
      </c>
      <c r="E627">
        <v>1.3919999999999999</v>
      </c>
      <c r="F627">
        <v>1.194</v>
      </c>
      <c r="G627">
        <v>1.6120000000000001</v>
      </c>
      <c r="I627">
        <f t="shared" si="84"/>
        <v>-3.3299999999999841</v>
      </c>
      <c r="J627">
        <f t="shared" si="85"/>
        <v>-2.0000000000000018E-3</v>
      </c>
      <c r="K627">
        <f t="shared" si="86"/>
        <v>2.4667786772233953</v>
      </c>
      <c r="L627">
        <f t="shared" si="87"/>
        <v>0.12936759572298562</v>
      </c>
      <c r="M627">
        <f t="shared" si="88"/>
        <v>0.12996884598361638</v>
      </c>
      <c r="N627">
        <f t="shared" si="89"/>
        <v>4.5141612108380788E-2</v>
      </c>
      <c r="O627">
        <f t="shared" si="90"/>
        <v>-11074.929097317045</v>
      </c>
      <c r="P627">
        <f t="shared" si="91"/>
        <v>-4.4855099999999997</v>
      </c>
      <c r="AR627" s="1"/>
    </row>
    <row r="628" spans="1:44" x14ac:dyDescent="0.25">
      <c r="A628">
        <v>264</v>
      </c>
      <c r="B628">
        <v>289.61</v>
      </c>
      <c r="C628">
        <v>1.345</v>
      </c>
      <c r="D628">
        <v>1.1919999999999999</v>
      </c>
      <c r="E628">
        <v>1.399</v>
      </c>
      <c r="F628">
        <v>1.198</v>
      </c>
      <c r="G628">
        <v>1.59</v>
      </c>
      <c r="I628">
        <f t="shared" si="84"/>
        <v>-3.3700000000000045</v>
      </c>
      <c r="J628">
        <f t="shared" si="85"/>
        <v>-9.9999999999988987E-4</v>
      </c>
      <c r="K628">
        <f t="shared" si="86"/>
        <v>2.4618135536226196</v>
      </c>
      <c r="L628">
        <f t="shared" si="87"/>
        <v>0.12872228433842678</v>
      </c>
      <c r="M628">
        <f t="shared" si="88"/>
        <v>6.3545343265064655E-2</v>
      </c>
      <c r="N628">
        <f t="shared" si="89"/>
        <v>4.4434827487849674E-2</v>
      </c>
      <c r="O628">
        <f t="shared" si="90"/>
        <v>-11096.979766575765</v>
      </c>
      <c r="P628">
        <f t="shared" si="91"/>
        <v>-4.5326499999999719</v>
      </c>
      <c r="AR628" s="1"/>
    </row>
    <row r="629" spans="1:44" x14ac:dyDescent="0.25">
      <c r="A629">
        <v>265</v>
      </c>
      <c r="B629">
        <v>286.24</v>
      </c>
      <c r="C629">
        <v>1.3440000000000001</v>
      </c>
      <c r="D629">
        <v>1.198</v>
      </c>
      <c r="E629">
        <v>1.41</v>
      </c>
      <c r="F629">
        <v>1.1990000000000001</v>
      </c>
      <c r="G629">
        <v>1.5680000000000001</v>
      </c>
      <c r="I629">
        <f t="shared" si="84"/>
        <v>-3.3799999999999955</v>
      </c>
      <c r="J629">
        <f t="shared" si="85"/>
        <v>-4.0000000000000036E-3</v>
      </c>
      <c r="K629">
        <f t="shared" si="86"/>
        <v>2.4567303232232978</v>
      </c>
      <c r="L629">
        <f t="shared" si="87"/>
        <v>0.12839926871780646</v>
      </c>
      <c r="M629">
        <f t="shared" si="88"/>
        <v>0.25092537401624959</v>
      </c>
      <c r="N629">
        <f t="shared" si="89"/>
        <v>4.3726902012996796E-2</v>
      </c>
      <c r="O629">
        <f t="shared" si="90"/>
        <v>-11115.650216517861</v>
      </c>
      <c r="P629">
        <f t="shared" si="91"/>
        <v>-4.5427200000000081</v>
      </c>
      <c r="AR629" s="1"/>
    </row>
    <row r="630" spans="1:44" x14ac:dyDescent="0.25">
      <c r="A630">
        <v>266</v>
      </c>
      <c r="B630">
        <v>282.86</v>
      </c>
      <c r="C630">
        <v>1.34</v>
      </c>
      <c r="D630">
        <v>1.2</v>
      </c>
      <c r="E630">
        <v>1.4159999999999999</v>
      </c>
      <c r="F630">
        <v>1.2050000000000001</v>
      </c>
      <c r="G630">
        <v>1.5409999999999999</v>
      </c>
      <c r="I630">
        <f t="shared" si="84"/>
        <v>-3.410000000000025</v>
      </c>
      <c r="J630">
        <f t="shared" si="85"/>
        <v>9.9999999999988987E-4</v>
      </c>
      <c r="K630">
        <f t="shared" si="86"/>
        <v>2.4515715370380673</v>
      </c>
      <c r="L630">
        <f t="shared" si="87"/>
        <v>0.12710479836480765</v>
      </c>
      <c r="M630">
        <f t="shared" si="88"/>
        <v>-6.1506258656821793E-2</v>
      </c>
      <c r="N630">
        <f t="shared" si="89"/>
        <v>4.3018051293195594E-2</v>
      </c>
      <c r="O630">
        <f t="shared" si="90"/>
        <v>-11130.934755292945</v>
      </c>
      <c r="P630">
        <f t="shared" si="91"/>
        <v>-4.5694000000000603</v>
      </c>
      <c r="AR630" s="1"/>
    </row>
    <row r="631" spans="1:44" x14ac:dyDescent="0.25">
      <c r="A631">
        <v>267</v>
      </c>
      <c r="B631">
        <v>279.45</v>
      </c>
      <c r="C631">
        <v>1.341</v>
      </c>
      <c r="D631">
        <v>1.2070000000000001</v>
      </c>
      <c r="E631">
        <v>1.421</v>
      </c>
      <c r="F631">
        <v>1.216</v>
      </c>
      <c r="G631">
        <v>1.52</v>
      </c>
      <c r="I631">
        <f t="shared" si="84"/>
        <v>-3.4300000000000068</v>
      </c>
      <c r="J631">
        <f t="shared" si="85"/>
        <v>0</v>
      </c>
      <c r="K631">
        <f t="shared" si="86"/>
        <v>2.4463041139519239</v>
      </c>
      <c r="L631">
        <f t="shared" si="87"/>
        <v>0.1274287778515989</v>
      </c>
      <c r="M631">
        <f t="shared" si="88"/>
        <v>0</v>
      </c>
      <c r="N631">
        <f t="shared" si="89"/>
        <v>4.2308491225355994E-2</v>
      </c>
      <c r="O631">
        <f t="shared" si="90"/>
        <v>-11142.828722403265</v>
      </c>
      <c r="P631">
        <f t="shared" si="91"/>
        <v>-4.5996299999999595</v>
      </c>
      <c r="AR631" s="1"/>
    </row>
    <row r="632" spans="1:44" x14ac:dyDescent="0.25">
      <c r="A632">
        <v>268</v>
      </c>
      <c r="B632">
        <v>276.02</v>
      </c>
      <c r="C632">
        <v>1.341</v>
      </c>
      <c r="D632">
        <v>1.21</v>
      </c>
      <c r="E632">
        <v>1.4239999999999999</v>
      </c>
      <c r="F632">
        <v>1.2210000000000001</v>
      </c>
      <c r="G632">
        <v>1.508</v>
      </c>
      <c r="I632">
        <f t="shared" si="84"/>
        <v>-3.4599999999999795</v>
      </c>
      <c r="J632">
        <f t="shared" si="85"/>
        <v>6.0000000000000053E-3</v>
      </c>
      <c r="K632">
        <f t="shared" si="86"/>
        <v>2.4409405515396636</v>
      </c>
      <c r="L632">
        <f t="shared" si="87"/>
        <v>0.1274287778515989</v>
      </c>
      <c r="M632">
        <f t="shared" si="88"/>
        <v>-0.35390020947976514</v>
      </c>
      <c r="N632">
        <f t="shared" si="89"/>
        <v>4.1598437928186835E-2</v>
      </c>
      <c r="O632">
        <f t="shared" si="90"/>
        <v>-11151.328490129017</v>
      </c>
      <c r="P632">
        <f t="shared" si="91"/>
        <v>-4.6398600000000112</v>
      </c>
    </row>
    <row r="633" spans="1:44" x14ac:dyDescent="0.25">
      <c r="A633">
        <v>269</v>
      </c>
      <c r="B633">
        <v>272.56</v>
      </c>
      <c r="C633">
        <v>1.347</v>
      </c>
      <c r="D633">
        <v>1.218</v>
      </c>
      <c r="E633">
        <v>1.4350000000000001</v>
      </c>
      <c r="F633">
        <v>1.226</v>
      </c>
      <c r="G633">
        <v>1.5089999999999999</v>
      </c>
      <c r="I633">
        <f t="shared" si="84"/>
        <v>-3.4700000000000273</v>
      </c>
      <c r="J633">
        <f t="shared" si="85"/>
        <v>6.0000000000000053E-3</v>
      </c>
      <c r="K633">
        <f t="shared" si="86"/>
        <v>2.435462120559821</v>
      </c>
      <c r="L633">
        <f t="shared" si="87"/>
        <v>0.12936759572298562</v>
      </c>
      <c r="M633">
        <f t="shared" si="88"/>
        <v>-0.34687382741060663</v>
      </c>
      <c r="N633">
        <f t="shared" si="89"/>
        <v>4.0888107676385031E-2</v>
      </c>
      <c r="O633">
        <f t="shared" si="90"/>
        <v>-11156.431464639138</v>
      </c>
      <c r="P633">
        <f t="shared" si="91"/>
        <v>-4.6740900000000476</v>
      </c>
    </row>
    <row r="634" spans="1:44" x14ac:dyDescent="0.25">
      <c r="A634">
        <v>270</v>
      </c>
      <c r="B634">
        <v>269.08999999999997</v>
      </c>
      <c r="C634">
        <v>1.353</v>
      </c>
      <c r="D634">
        <v>1.2170000000000001</v>
      </c>
      <c r="E634">
        <v>1.4450000000000001</v>
      </c>
      <c r="F634">
        <v>1.23</v>
      </c>
      <c r="G634">
        <v>1.5189999999999999</v>
      </c>
      <c r="I634">
        <f t="shared" si="84"/>
        <v>-3.4899999999999523</v>
      </c>
      <c r="J634">
        <f t="shared" si="85"/>
        <v>7.0000000000001172E-3</v>
      </c>
      <c r="K634">
        <f t="shared" si="86"/>
        <v>2.4298975586871476</v>
      </c>
      <c r="L634">
        <f t="shared" si="87"/>
        <v>0.13129779659762297</v>
      </c>
      <c r="M634">
        <f t="shared" si="88"/>
        <v>-0.39529350376717332</v>
      </c>
      <c r="N634">
        <f t="shared" si="89"/>
        <v>4.0177716834770845E-2</v>
      </c>
      <c r="O634">
        <f t="shared" si="90"/>
        <v>-11158.136086787135</v>
      </c>
      <c r="P634">
        <f t="shared" si="91"/>
        <v>-4.721969999999887</v>
      </c>
    </row>
    <row r="635" spans="1:44" x14ac:dyDescent="0.25">
      <c r="A635">
        <v>271</v>
      </c>
      <c r="B635">
        <v>265.60000000000002</v>
      </c>
      <c r="C635">
        <v>1.36</v>
      </c>
      <c r="D635">
        <v>1.224</v>
      </c>
      <c r="E635">
        <v>1.452</v>
      </c>
      <c r="F635">
        <v>1.24</v>
      </c>
      <c r="G635">
        <v>1.526</v>
      </c>
      <c r="I635">
        <f t="shared" si="84"/>
        <v>-3.5100000000000477</v>
      </c>
      <c r="J635">
        <f t="shared" si="85"/>
        <v>2.9999999999998916E-3</v>
      </c>
      <c r="K635">
        <f t="shared" si="86"/>
        <v>2.42422807069598</v>
      </c>
      <c r="L635">
        <f t="shared" si="87"/>
        <v>0.13353890837021754</v>
      </c>
      <c r="M635">
        <f t="shared" si="88"/>
        <v>-0.16563004949871341</v>
      </c>
      <c r="N635">
        <f t="shared" si="89"/>
        <v>3.9467481792390166E-2</v>
      </c>
      <c r="O635">
        <f t="shared" si="90"/>
        <v>-11156.441832591807</v>
      </c>
      <c r="P635">
        <f t="shared" si="91"/>
        <v>-4.7736000000000791</v>
      </c>
    </row>
    <row r="636" spans="1:44" x14ac:dyDescent="0.25">
      <c r="A636">
        <v>272</v>
      </c>
      <c r="B636">
        <v>262.08999999999997</v>
      </c>
      <c r="C636">
        <v>1.363</v>
      </c>
      <c r="D636">
        <v>1.2250000000000001</v>
      </c>
      <c r="E636">
        <v>1.458</v>
      </c>
      <c r="F636">
        <v>1.2470000000000001</v>
      </c>
      <c r="G636">
        <v>1.52</v>
      </c>
      <c r="I636">
        <f t="shared" si="84"/>
        <v>-3.5199999999999818</v>
      </c>
      <c r="J636">
        <f t="shared" si="85"/>
        <v>-4.0000000000000036E-3</v>
      </c>
      <c r="K636">
        <f t="shared" si="86"/>
        <v>2.4184504508295834</v>
      </c>
      <c r="L636">
        <f t="shared" si="87"/>
        <v>0.13449585583467355</v>
      </c>
      <c r="M636">
        <f t="shared" si="88"/>
        <v>0.21735874448200462</v>
      </c>
      <c r="N636">
        <f t="shared" si="89"/>
        <v>3.8757618896603258E-2</v>
      </c>
      <c r="O636">
        <f t="shared" si="90"/>
        <v>-11151.349213402606</v>
      </c>
      <c r="P636">
        <f t="shared" si="91"/>
        <v>-4.7977599999999985</v>
      </c>
    </row>
    <row r="637" spans="1:44" x14ac:dyDescent="0.25">
      <c r="A637">
        <v>273</v>
      </c>
      <c r="B637">
        <v>258.57</v>
      </c>
      <c r="C637">
        <v>1.359</v>
      </c>
      <c r="D637">
        <v>1.2310000000000001</v>
      </c>
      <c r="E637">
        <v>1.4670000000000001</v>
      </c>
      <c r="F637">
        <v>1.2450000000000001</v>
      </c>
      <c r="G637">
        <v>1.4930000000000001</v>
      </c>
      <c r="I637">
        <f t="shared" si="84"/>
        <v>-3.539999999999992</v>
      </c>
      <c r="J637">
        <f t="shared" si="85"/>
        <v>-4.0000000000000036E-3</v>
      </c>
      <c r="K637">
        <f t="shared" si="86"/>
        <v>2.4125781354312723</v>
      </c>
      <c r="L637">
        <f t="shared" si="87"/>
        <v>0.1332194567324943</v>
      </c>
      <c r="M637">
        <f t="shared" si="88"/>
        <v>0.21382837623498599</v>
      </c>
      <c r="N637">
        <f t="shared" si="89"/>
        <v>3.8048344387180341E-2</v>
      </c>
      <c r="O637">
        <f t="shared" si="90"/>
        <v>-11142.85977574965</v>
      </c>
      <c r="P637">
        <f t="shared" si="91"/>
        <v>-4.8108599999999546</v>
      </c>
    </row>
    <row r="638" spans="1:44" x14ac:dyDescent="0.25">
      <c r="A638">
        <v>274</v>
      </c>
      <c r="B638">
        <v>255.03</v>
      </c>
      <c r="C638">
        <v>1.355</v>
      </c>
      <c r="D638">
        <v>1.234</v>
      </c>
      <c r="E638">
        <v>1.4750000000000001</v>
      </c>
      <c r="F638">
        <v>1.2509999999999999</v>
      </c>
      <c r="G638">
        <v>1.4610000000000001</v>
      </c>
      <c r="I638">
        <f t="shared" si="84"/>
        <v>-3.5600000000000023</v>
      </c>
      <c r="J638">
        <f t="shared" si="85"/>
        <v>-2.9999999999998916E-3</v>
      </c>
      <c r="K638">
        <f t="shared" si="86"/>
        <v>2.406591270897152</v>
      </c>
      <c r="L638">
        <f t="shared" si="87"/>
        <v>0.13193929521042452</v>
      </c>
      <c r="M638">
        <f t="shared" si="88"/>
        <v>0.15767232682477644</v>
      </c>
      <c r="N638">
        <f t="shared" si="89"/>
        <v>3.7339874330423788E-2</v>
      </c>
      <c r="O638">
        <f t="shared" si="90"/>
        <v>-11130.976100878415</v>
      </c>
      <c r="P638">
        <f t="shared" si="91"/>
        <v>-4.8238000000000287</v>
      </c>
    </row>
    <row r="639" spans="1:44" x14ac:dyDescent="0.25">
      <c r="A639">
        <v>275</v>
      </c>
      <c r="B639">
        <v>251.47</v>
      </c>
      <c r="C639">
        <v>1.3520000000000001</v>
      </c>
      <c r="D639">
        <v>1.2350000000000001</v>
      </c>
      <c r="E639">
        <v>1.4810000000000001</v>
      </c>
      <c r="F639">
        <v>1.2589999999999999</v>
      </c>
      <c r="G639">
        <v>1.4319999999999999</v>
      </c>
      <c r="I639">
        <f t="shared" si="84"/>
        <v>-3.5699999999999932</v>
      </c>
      <c r="J639">
        <f t="shared" si="85"/>
        <v>0</v>
      </c>
      <c r="K639">
        <f t="shared" si="86"/>
        <v>2.4004861817912042</v>
      </c>
      <c r="L639">
        <f t="shared" si="87"/>
        <v>0.13097669160561715</v>
      </c>
      <c r="M639">
        <f t="shared" si="88"/>
        <v>0</v>
      </c>
      <c r="N639">
        <f t="shared" si="89"/>
        <v>3.6632424553337435E-2</v>
      </c>
      <c r="O639">
        <f t="shared" si="90"/>
        <v>-11115.701803969183</v>
      </c>
      <c r="P639">
        <f t="shared" si="91"/>
        <v>-4.8266400000000074</v>
      </c>
    </row>
    <row r="640" spans="1:44" x14ac:dyDescent="0.25">
      <c r="A640">
        <v>276</v>
      </c>
      <c r="B640">
        <v>247.9</v>
      </c>
      <c r="C640">
        <v>1.3520000000000001</v>
      </c>
      <c r="D640">
        <v>1.2330000000000001</v>
      </c>
      <c r="E640">
        <v>1.482</v>
      </c>
      <c r="F640">
        <v>1.268</v>
      </c>
      <c r="G640">
        <v>1.4239999999999999</v>
      </c>
      <c r="I640">
        <f t="shared" si="84"/>
        <v>-3.5800000000000125</v>
      </c>
      <c r="J640">
        <f t="shared" si="85"/>
        <v>2.9999999999998916E-3</v>
      </c>
      <c r="K640">
        <f t="shared" si="86"/>
        <v>2.3942765267678214</v>
      </c>
      <c r="L640">
        <f t="shared" si="87"/>
        <v>0.13097669160561715</v>
      </c>
      <c r="M640">
        <f t="shared" si="88"/>
        <v>-0.15237080012013107</v>
      </c>
      <c r="N640">
        <f t="shared" si="89"/>
        <v>3.5926210577862709E-2</v>
      </c>
      <c r="O640">
        <f t="shared" si="90"/>
        <v>-11097.041533041578</v>
      </c>
      <c r="P640">
        <f t="shared" si="91"/>
        <v>-4.8401599999999858</v>
      </c>
    </row>
    <row r="641" spans="1:16" x14ac:dyDescent="0.25">
      <c r="A641">
        <v>277</v>
      </c>
      <c r="B641">
        <v>244.32</v>
      </c>
      <c r="C641">
        <v>1.355</v>
      </c>
      <c r="D641">
        <v>1.234</v>
      </c>
      <c r="E641">
        <v>1.486</v>
      </c>
      <c r="F641">
        <v>1.2709999999999999</v>
      </c>
      <c r="G641">
        <v>1.429</v>
      </c>
      <c r="I641">
        <f t="shared" si="84"/>
        <v>-3.5900000000000034</v>
      </c>
      <c r="J641">
        <f t="shared" si="85"/>
        <v>9.000000000000119E-3</v>
      </c>
      <c r="K641">
        <f t="shared" si="86"/>
        <v>2.3879590197123459</v>
      </c>
      <c r="L641">
        <f t="shared" si="87"/>
        <v>0.13193929521042452</v>
      </c>
      <c r="M641">
        <f t="shared" si="88"/>
        <v>-0.44721773528277126</v>
      </c>
      <c r="N641">
        <f t="shared" si="89"/>
        <v>3.5221447555201783E-2</v>
      </c>
      <c r="O641">
        <f t="shared" si="90"/>
        <v>-11075.00096754442</v>
      </c>
      <c r="P641">
        <f t="shared" si="91"/>
        <v>-4.8644500000000228</v>
      </c>
    </row>
    <row r="642" spans="1:16" x14ac:dyDescent="0.25">
      <c r="A642">
        <v>278</v>
      </c>
      <c r="B642">
        <v>240.73</v>
      </c>
      <c r="C642">
        <v>1.3640000000000001</v>
      </c>
      <c r="D642">
        <v>1.24</v>
      </c>
      <c r="E642">
        <v>1.4950000000000001</v>
      </c>
      <c r="F642">
        <v>1.2789999999999999</v>
      </c>
      <c r="G642">
        <v>1.444</v>
      </c>
      <c r="I642">
        <f t="shared" si="84"/>
        <v>-3.6099999999999852</v>
      </c>
      <c r="J642">
        <f t="shared" si="85"/>
        <v>2.9999999999998916E-3</v>
      </c>
      <c r="K642">
        <f t="shared" si="86"/>
        <v>2.3815302158362703</v>
      </c>
      <c r="L642">
        <f t="shared" si="87"/>
        <v>0.13481437032046015</v>
      </c>
      <c r="M642">
        <f t="shared" si="88"/>
        <v>-0.14540383306367777</v>
      </c>
      <c r="N642">
        <f t="shared" si="89"/>
        <v>3.4518350200247898E-2</v>
      </c>
      <c r="O642">
        <f t="shared" si="90"/>
        <v>-11049.586816631392</v>
      </c>
      <c r="P642">
        <f t="shared" si="91"/>
        <v>-4.9240399999999793</v>
      </c>
    </row>
    <row r="643" spans="1:16" x14ac:dyDescent="0.25">
      <c r="A643">
        <v>279</v>
      </c>
      <c r="B643">
        <v>237.12</v>
      </c>
      <c r="C643">
        <v>1.367</v>
      </c>
      <c r="D643">
        <v>1.2410000000000001</v>
      </c>
      <c r="E643">
        <v>1.5</v>
      </c>
      <c r="F643">
        <v>1.28</v>
      </c>
      <c r="G643">
        <v>1.448</v>
      </c>
      <c r="I643">
        <f t="shared" si="84"/>
        <v>-3.6100000000000136</v>
      </c>
      <c r="J643">
        <f t="shared" si="85"/>
        <v>3.0000000000001137E-3</v>
      </c>
      <c r="K643">
        <f t="shared" si="86"/>
        <v>2.3749681862992342</v>
      </c>
      <c r="L643">
        <f t="shared" si="87"/>
        <v>0.13576851456782227</v>
      </c>
      <c r="M643">
        <f t="shared" si="88"/>
        <v>-0.14289285681106628</v>
      </c>
      <c r="N643">
        <f t="shared" si="89"/>
        <v>3.3817132726142327E-2</v>
      </c>
      <c r="O643">
        <f t="shared" si="90"/>
        <v>-11020.806817122966</v>
      </c>
      <c r="P643">
        <f t="shared" si="91"/>
        <v>-4.9348699999999788</v>
      </c>
    </row>
    <row r="644" spans="1:16" x14ac:dyDescent="0.25">
      <c r="A644">
        <v>280</v>
      </c>
      <c r="B644">
        <v>233.51</v>
      </c>
      <c r="C644">
        <v>1.37</v>
      </c>
      <c r="D644">
        <v>1.2430000000000001</v>
      </c>
      <c r="E644">
        <v>1.5009999999999999</v>
      </c>
      <c r="F644">
        <v>1.288</v>
      </c>
      <c r="G644">
        <v>1.448</v>
      </c>
      <c r="I644">
        <f t="shared" si="84"/>
        <v>-3.6099999999999852</v>
      </c>
      <c r="J644">
        <f t="shared" si="85"/>
        <v>-1.0000000000001119E-3</v>
      </c>
      <c r="K644">
        <f t="shared" si="86"/>
        <v>2.3683054838392832</v>
      </c>
      <c r="L644">
        <f t="shared" si="87"/>
        <v>0.13672056715640679</v>
      </c>
      <c r="M644">
        <f t="shared" si="88"/>
        <v>4.6865947433923943E-2</v>
      </c>
      <c r="N644">
        <f t="shared" si="89"/>
        <v>3.3118008778978802E-2</v>
      </c>
      <c r="O644">
        <f t="shared" si="90"/>
        <v>-10988.669731155291</v>
      </c>
      <c r="P644">
        <f t="shared" si="91"/>
        <v>-4.9456999999999791</v>
      </c>
    </row>
    <row r="645" spans="1:16" x14ac:dyDescent="0.25">
      <c r="A645">
        <v>281</v>
      </c>
      <c r="B645">
        <v>229.9</v>
      </c>
      <c r="C645">
        <v>1.369</v>
      </c>
      <c r="D645">
        <v>1.2410000000000001</v>
      </c>
      <c r="E645">
        <v>1.508</v>
      </c>
      <c r="F645">
        <v>1.2909999999999999</v>
      </c>
      <c r="G645">
        <v>1.4370000000000001</v>
      </c>
      <c r="I645">
        <f t="shared" ref="I645:I708" si="92">B646-B645</f>
        <v>-3.6299999999999955</v>
      </c>
      <c r="J645">
        <f t="shared" ref="J645:J708" si="93">C646-C645</f>
        <v>-6.0000000000000053E-3</v>
      </c>
      <c r="K645">
        <f t="shared" ref="K645:K708" si="94">LOG(B645)</f>
        <v>2.3615389712692791</v>
      </c>
      <c r="L645">
        <f t="shared" ref="L645:L708" si="95">LOG(C645)</f>
        <v>0.13640344813399</v>
      </c>
      <c r="M645">
        <f t="shared" ref="M645:M708" si="96">(L646-L645)/(K646-K645)</f>
        <v>0.27598290513799723</v>
      </c>
      <c r="N645">
        <f t="shared" ref="N645:N708" si="97">$L$2*((1-COS(RADIANS(A645))+($L$2/$O$2)*(1-SQRT(1-(($L$2/$O$2)^2)*SIN(RADIANS(A645))))))</f>
        <v>3.2421191372674511E-2</v>
      </c>
      <c r="O645">
        <f t="shared" ref="O645:O708" si="98">$L$2*($J$1^2)*((SIN(RADIANS(A645))))+($H$1/2)*(SIN(2*RADIANS(A645)))</f>
        <v>-10953.185343516667</v>
      </c>
      <c r="P645">
        <f t="shared" si="91"/>
        <v>-4.9694699999999949</v>
      </c>
    </row>
    <row r="646" spans="1:16" x14ac:dyDescent="0.25">
      <c r="A646">
        <v>282</v>
      </c>
      <c r="B646">
        <v>226.27</v>
      </c>
      <c r="C646">
        <v>1.363</v>
      </c>
      <c r="D646">
        <v>1.2450000000000001</v>
      </c>
      <c r="E646">
        <v>1.5089999999999999</v>
      </c>
      <c r="F646">
        <v>1.2929999999999999</v>
      </c>
      <c r="G646">
        <v>1.4039999999999999</v>
      </c>
      <c r="I646">
        <f t="shared" si="92"/>
        <v>-3.6200000000000045</v>
      </c>
      <c r="J646">
        <f t="shared" si="93"/>
        <v>-8.999999999999897E-3</v>
      </c>
      <c r="K646">
        <f t="shared" si="94"/>
        <v>2.3546269768529489</v>
      </c>
      <c r="L646">
        <f t="shared" si="95"/>
        <v>0.13449585583467355</v>
      </c>
      <c r="M646">
        <f t="shared" si="96"/>
        <v>0.41077634809540992</v>
      </c>
      <c r="N646">
        <f t="shared" si="97"/>
        <v>3.1726892824028186E-2</v>
      </c>
      <c r="O646">
        <f t="shared" si="98"/>
        <v>-10914.364458672471</v>
      </c>
      <c r="P646">
        <f t="shared" ref="P646:P709" si="99">(C646*100000)*((B647/100000)-(B646/100000))</f>
        <v>-4.9340600000000165</v>
      </c>
    </row>
    <row r="647" spans="1:16" x14ac:dyDescent="0.25">
      <c r="A647">
        <v>283</v>
      </c>
      <c r="B647">
        <v>222.65</v>
      </c>
      <c r="C647">
        <v>1.3540000000000001</v>
      </c>
      <c r="D647">
        <v>1.2450000000000001</v>
      </c>
      <c r="E647">
        <v>1.5069999999999999</v>
      </c>
      <c r="F647">
        <v>1.2929999999999999</v>
      </c>
      <c r="G647">
        <v>1.3720000000000001</v>
      </c>
      <c r="I647">
        <f t="shared" si="92"/>
        <v>-3.6400000000000148</v>
      </c>
      <c r="J647">
        <f t="shared" si="93"/>
        <v>-4.0000000000000036E-3</v>
      </c>
      <c r="K647">
        <f t="shared" si="94"/>
        <v>2.3476226994672418</v>
      </c>
      <c r="L647">
        <f t="shared" si="95"/>
        <v>0.13161866434912553</v>
      </c>
      <c r="M647">
        <f t="shared" si="96"/>
        <v>0.17948595573682546</v>
      </c>
      <c r="N647">
        <f t="shared" si="97"/>
        <v>3.1035324687984447E-2</v>
      </c>
      <c r="O647">
        <f t="shared" si="98"/>
        <v>-10872.218897479392</v>
      </c>
      <c r="P647">
        <f t="shared" si="99"/>
        <v>-4.928560000000032</v>
      </c>
    </row>
    <row r="648" spans="1:16" x14ac:dyDescent="0.25">
      <c r="A648">
        <v>284</v>
      </c>
      <c r="B648">
        <v>219.01</v>
      </c>
      <c r="C648">
        <v>1.35</v>
      </c>
      <c r="D648">
        <v>1.2490000000000001</v>
      </c>
      <c r="E648">
        <v>1.508</v>
      </c>
      <c r="F648">
        <v>1.2949999999999999</v>
      </c>
      <c r="G648">
        <v>1.35</v>
      </c>
      <c r="I648">
        <f t="shared" si="92"/>
        <v>-3.6299999999999955</v>
      </c>
      <c r="J648">
        <f t="shared" si="93"/>
        <v>-8.0000000000000071E-3</v>
      </c>
      <c r="K648">
        <f t="shared" si="94"/>
        <v>2.3404639451856344</v>
      </c>
      <c r="L648">
        <f t="shared" si="95"/>
        <v>0.13033376849500614</v>
      </c>
      <c r="M648">
        <f t="shared" si="96"/>
        <v>0.35561436364969612</v>
      </c>
      <c r="N648">
        <f t="shared" si="97"/>
        <v>3.0346697693124865E-2</v>
      </c>
      <c r="O648">
        <f t="shared" si="98"/>
        <v>-10826.761493590002</v>
      </c>
      <c r="P648">
        <f t="shared" si="99"/>
        <v>-4.9004999999999947</v>
      </c>
    </row>
    <row r="649" spans="1:16" x14ac:dyDescent="0.25">
      <c r="A649">
        <v>285</v>
      </c>
      <c r="B649">
        <v>215.38</v>
      </c>
      <c r="C649">
        <v>1.3420000000000001</v>
      </c>
      <c r="D649">
        <v>1.248</v>
      </c>
      <c r="E649">
        <v>1.51</v>
      </c>
      <c r="F649">
        <v>1.296</v>
      </c>
      <c r="G649">
        <v>1.3149999999999999</v>
      </c>
      <c r="I649">
        <f t="shared" si="92"/>
        <v>-3.6299999999999955</v>
      </c>
      <c r="J649">
        <f t="shared" si="93"/>
        <v>-1.0000000000000009E-2</v>
      </c>
      <c r="K649">
        <f t="shared" si="94"/>
        <v>2.3332053726253439</v>
      </c>
      <c r="L649">
        <f t="shared" si="95"/>
        <v>0.12775251583297328</v>
      </c>
      <c r="M649">
        <f t="shared" si="96"/>
        <v>0.44003134735859806</v>
      </c>
      <c r="N649">
        <f t="shared" si="97"/>
        <v>2.9661221677405002E-2</v>
      </c>
      <c r="O649">
        <f t="shared" si="98"/>
        <v>-10778.00608954873</v>
      </c>
      <c r="P649">
        <f t="shared" si="99"/>
        <v>-4.8714599999999946</v>
      </c>
    </row>
    <row r="650" spans="1:16" x14ac:dyDescent="0.25">
      <c r="A650">
        <v>286</v>
      </c>
      <c r="B650">
        <v>211.75</v>
      </c>
      <c r="C650">
        <v>1.3320000000000001</v>
      </c>
      <c r="D650">
        <v>1.2450000000000001</v>
      </c>
      <c r="E650">
        <v>1.5089999999999999</v>
      </c>
      <c r="F650">
        <v>1.2969999999999999</v>
      </c>
      <c r="G650">
        <v>1.278</v>
      </c>
      <c r="I650">
        <f t="shared" si="92"/>
        <v>-3.6299999999999955</v>
      </c>
      <c r="J650">
        <f t="shared" si="93"/>
        <v>-5.0000000000001155E-3</v>
      </c>
      <c r="K650">
        <f t="shared" si="94"/>
        <v>2.3258234190027447</v>
      </c>
      <c r="L650">
        <f t="shared" si="95"/>
        <v>0.12450422483428228</v>
      </c>
      <c r="M650">
        <f t="shared" si="96"/>
        <v>0.21749515060432109</v>
      </c>
      <c r="N650">
        <f t="shared" si="97"/>
        <v>2.8979105524157119E-2</v>
      </c>
      <c r="O650">
        <f t="shared" si="98"/>
        <v>-10725.967532580427</v>
      </c>
      <c r="P650">
        <f t="shared" si="99"/>
        <v>-4.8351599999999948</v>
      </c>
    </row>
    <row r="651" spans="1:16" x14ac:dyDescent="0.25">
      <c r="A651">
        <v>287</v>
      </c>
      <c r="B651">
        <v>208.12</v>
      </c>
      <c r="C651">
        <v>1.327</v>
      </c>
      <c r="D651">
        <v>1.2450000000000001</v>
      </c>
      <c r="E651">
        <v>1.508</v>
      </c>
      <c r="F651">
        <v>1.296</v>
      </c>
      <c r="G651">
        <v>1.2569999999999999</v>
      </c>
      <c r="I651">
        <f t="shared" si="92"/>
        <v>-3.6299999999999955</v>
      </c>
      <c r="J651">
        <f t="shared" si="93"/>
        <v>4.0000000000000036E-3</v>
      </c>
      <c r="K651">
        <f t="shared" si="94"/>
        <v>2.318313817223999</v>
      </c>
      <c r="L651">
        <f t="shared" si="95"/>
        <v>0.1228709228644355</v>
      </c>
      <c r="M651">
        <f t="shared" si="96"/>
        <v>-0.17105164764418415</v>
      </c>
      <c r="N651">
        <f t="shared" si="97"/>
        <v>2.8300557098378393E-2</v>
      </c>
      <c r="O651">
        <f t="shared" si="98"/>
        <v>-10670.661670072826</v>
      </c>
      <c r="P651">
        <f t="shared" si="99"/>
        <v>-4.8170099999999945</v>
      </c>
    </row>
    <row r="652" spans="1:16" x14ac:dyDescent="0.25">
      <c r="A652">
        <v>288</v>
      </c>
      <c r="B652">
        <v>204.49</v>
      </c>
      <c r="C652">
        <v>1.331</v>
      </c>
      <c r="D652">
        <v>1.248</v>
      </c>
      <c r="E652">
        <v>1.51</v>
      </c>
      <c r="F652">
        <v>1.302</v>
      </c>
      <c r="G652">
        <v>1.262</v>
      </c>
      <c r="I652">
        <f t="shared" si="92"/>
        <v>-3.6299999999999955</v>
      </c>
      <c r="J652">
        <f t="shared" si="93"/>
        <v>-2.0000000000000018E-3</v>
      </c>
      <c r="K652">
        <f t="shared" si="94"/>
        <v>2.3106720749301237</v>
      </c>
      <c r="L652">
        <f t="shared" si="95"/>
        <v>0.12417805547467511</v>
      </c>
      <c r="M652">
        <f t="shared" si="96"/>
        <v>8.3957671105433548E-2</v>
      </c>
      <c r="N652">
        <f t="shared" si="97"/>
        <v>2.7625783183323576E-2</v>
      </c>
      <c r="O652">
        <f t="shared" si="98"/>
        <v>-10612.105344754194</v>
      </c>
      <c r="P652">
        <f t="shared" si="99"/>
        <v>-4.8315299999999946</v>
      </c>
    </row>
    <row r="653" spans="1:16" x14ac:dyDescent="0.25">
      <c r="A653">
        <v>289</v>
      </c>
      <c r="B653">
        <v>200.86</v>
      </c>
      <c r="C653">
        <v>1.329</v>
      </c>
      <c r="D653">
        <v>1.25</v>
      </c>
      <c r="E653">
        <v>1.5089999999999999</v>
      </c>
      <c r="F653">
        <v>1.3069999999999999</v>
      </c>
      <c r="G653">
        <v>1.25</v>
      </c>
      <c r="I653">
        <f t="shared" si="92"/>
        <v>-3.6200000000000045</v>
      </c>
      <c r="J653">
        <f t="shared" si="93"/>
        <v>-6.0000000000000053E-3</v>
      </c>
      <c r="K653">
        <f t="shared" si="94"/>
        <v>2.3028934583565053</v>
      </c>
      <c r="L653">
        <f t="shared" si="95"/>
        <v>0.12352498094273198</v>
      </c>
      <c r="M653">
        <f t="shared" si="96"/>
        <v>0.24879984658748194</v>
      </c>
      <c r="N653">
        <f t="shared" si="97"/>
        <v>2.6954989417422082E-2</v>
      </c>
      <c r="O653">
        <f t="shared" si="98"/>
        <v>-10550.316389567732</v>
      </c>
      <c r="P653">
        <f t="shared" si="99"/>
        <v>-4.8109800000000158</v>
      </c>
    </row>
    <row r="654" spans="1:16" x14ac:dyDescent="0.25">
      <c r="A654">
        <v>290</v>
      </c>
      <c r="B654">
        <v>197.24</v>
      </c>
      <c r="C654">
        <v>1.323</v>
      </c>
      <c r="D654">
        <v>1.252</v>
      </c>
      <c r="E654">
        <v>1.504</v>
      </c>
      <c r="F654">
        <v>1.306</v>
      </c>
      <c r="G654">
        <v>1.23</v>
      </c>
      <c r="I654">
        <f t="shared" si="92"/>
        <v>-3.6200000000000045</v>
      </c>
      <c r="J654">
        <f t="shared" si="93"/>
        <v>-2.0000000000000018E-3</v>
      </c>
      <c r="K654">
        <f t="shared" si="94"/>
        <v>2.2949949938591003</v>
      </c>
      <c r="L654">
        <f t="shared" si="95"/>
        <v>0.12155984418750096</v>
      </c>
      <c r="M654">
        <f t="shared" si="96"/>
        <v>8.1671186840714408E-2</v>
      </c>
      <c r="N654">
        <f t="shared" si="97"/>
        <v>2.62883802315384E-2</v>
      </c>
      <c r="O654">
        <f t="shared" si="98"/>
        <v>-10485.313622244204</v>
      </c>
      <c r="P654">
        <f t="shared" si="99"/>
        <v>-4.7892599999999872</v>
      </c>
    </row>
    <row r="655" spans="1:16" x14ac:dyDescent="0.25">
      <c r="A655">
        <v>291</v>
      </c>
      <c r="B655">
        <v>193.62</v>
      </c>
      <c r="C655">
        <v>1.321</v>
      </c>
      <c r="D655">
        <v>1.2490000000000001</v>
      </c>
      <c r="E655">
        <v>1.508</v>
      </c>
      <c r="F655">
        <v>1.3069999999999999</v>
      </c>
      <c r="G655">
        <v>1.2190000000000001</v>
      </c>
      <c r="I655">
        <f t="shared" si="92"/>
        <v>-3.5999999999999943</v>
      </c>
      <c r="J655">
        <f t="shared" si="93"/>
        <v>-9.9999999999988987E-4</v>
      </c>
      <c r="K655">
        <f t="shared" si="94"/>
        <v>2.2869502157875488</v>
      </c>
      <c r="L655">
        <f t="shared" si="95"/>
        <v>0.12090281761452719</v>
      </c>
      <c r="M655">
        <f t="shared" si="96"/>
        <v>4.0349694719232901E-2</v>
      </c>
      <c r="N655">
        <f t="shared" si="97"/>
        <v>2.5626158786595292E-2</v>
      </c>
      <c r="O655">
        <f t="shared" si="98"/>
        <v>-10417.116839574503</v>
      </c>
      <c r="P655">
        <f t="shared" si="99"/>
        <v>-4.7556000000000012</v>
      </c>
    </row>
    <row r="656" spans="1:16" x14ac:dyDescent="0.25">
      <c r="A656">
        <v>292</v>
      </c>
      <c r="B656">
        <v>190.02</v>
      </c>
      <c r="C656">
        <v>1.32</v>
      </c>
      <c r="D656">
        <v>1.2490000000000001</v>
      </c>
      <c r="E656">
        <v>1.5109999999999999</v>
      </c>
      <c r="F656">
        <v>1.306</v>
      </c>
      <c r="G656">
        <v>1.2150000000000001</v>
      </c>
      <c r="I656">
        <f t="shared" si="92"/>
        <v>-3.6000000000000227</v>
      </c>
      <c r="J656">
        <f t="shared" si="93"/>
        <v>-5.0000000000001155E-3</v>
      </c>
      <c r="K656">
        <f t="shared" si="94"/>
        <v>2.2787993137555556</v>
      </c>
      <c r="L656">
        <f t="shared" si="95"/>
        <v>0.12057393120584989</v>
      </c>
      <c r="M656">
        <f t="shared" si="96"/>
        <v>0.19841291143908329</v>
      </c>
      <c r="N656">
        <f t="shared" si="97"/>
        <v>2.4968526911578439E-2</v>
      </c>
      <c r="O656">
        <f t="shared" si="98"/>
        <v>-10345.746811383824</v>
      </c>
      <c r="P656">
        <f t="shared" si="99"/>
        <v>-4.75200000000003</v>
      </c>
    </row>
    <row r="657" spans="1:16" x14ac:dyDescent="0.25">
      <c r="A657">
        <v>293</v>
      </c>
      <c r="B657">
        <v>186.42</v>
      </c>
      <c r="C657">
        <v>1.3149999999999999</v>
      </c>
      <c r="D657">
        <v>1.248</v>
      </c>
      <c r="E657">
        <v>1.508</v>
      </c>
      <c r="F657">
        <v>1.306</v>
      </c>
      <c r="G657">
        <v>1.196</v>
      </c>
      <c r="I657">
        <f t="shared" si="92"/>
        <v>-3.589999999999975</v>
      </c>
      <c r="J657">
        <f t="shared" si="93"/>
        <v>-2.9999999999998916E-3</v>
      </c>
      <c r="K657">
        <f t="shared" si="94"/>
        <v>2.2704925036386179</v>
      </c>
      <c r="L657">
        <f t="shared" si="95"/>
        <v>0.11892575282577665</v>
      </c>
      <c r="M657">
        <f t="shared" si="96"/>
        <v>0.11745560376379076</v>
      </c>
      <c r="N657">
        <f t="shared" si="97"/>
        <v>2.4315685041942085E-2</v>
      </c>
      <c r="O657">
        <f t="shared" si="98"/>
        <v>-10271.225274209335</v>
      </c>
      <c r="P657">
        <f t="shared" si="99"/>
        <v>-4.7208499999999649</v>
      </c>
    </row>
    <row r="658" spans="1:16" x14ac:dyDescent="0.25">
      <c r="A658">
        <v>294</v>
      </c>
      <c r="B658">
        <v>182.83</v>
      </c>
      <c r="C658">
        <v>1.3120000000000001</v>
      </c>
      <c r="D658">
        <v>1.244</v>
      </c>
      <c r="E658">
        <v>1.5029999999999999</v>
      </c>
      <c r="F658">
        <v>1.306</v>
      </c>
      <c r="G658">
        <v>1.1950000000000001</v>
      </c>
      <c r="I658">
        <f t="shared" si="92"/>
        <v>-3.5700000000000216</v>
      </c>
      <c r="J658">
        <f t="shared" si="93"/>
        <v>4.9999999999998934E-3</v>
      </c>
      <c r="K658">
        <f t="shared" si="94"/>
        <v>2.2620474592614253</v>
      </c>
      <c r="L658">
        <f t="shared" si="95"/>
        <v>0.11793383503964149</v>
      </c>
      <c r="M658">
        <f t="shared" si="96"/>
        <v>-0.19289198560682472</v>
      </c>
      <c r="N658">
        <f t="shared" si="97"/>
        <v>2.366783215843413E-2</v>
      </c>
      <c r="O658">
        <f t="shared" si="98"/>
        <v>-10193.57492468324</v>
      </c>
      <c r="P658">
        <f t="shared" si="99"/>
        <v>-4.6838400000000355</v>
      </c>
    </row>
    <row r="659" spans="1:16" x14ac:dyDescent="0.25">
      <c r="A659">
        <v>295</v>
      </c>
      <c r="B659">
        <v>179.26</v>
      </c>
      <c r="C659">
        <v>1.3169999999999999</v>
      </c>
      <c r="D659">
        <v>1.246</v>
      </c>
      <c r="E659">
        <v>1.5009999999999999</v>
      </c>
      <c r="F659">
        <v>1.3049999999999999</v>
      </c>
      <c r="G659">
        <v>1.2170000000000001</v>
      </c>
      <c r="I659">
        <f t="shared" si="92"/>
        <v>-3.5600000000000023</v>
      </c>
      <c r="J659">
        <f t="shared" si="93"/>
        <v>-2.0000000000000018E-3</v>
      </c>
      <c r="K659">
        <f t="shared" si="94"/>
        <v>2.2534833920870145</v>
      </c>
      <c r="L659">
        <f t="shared" si="95"/>
        <v>0.1195857749617838</v>
      </c>
      <c r="M659">
        <f t="shared" si="96"/>
        <v>7.5763329156139106E-2</v>
      </c>
      <c r="N659">
        <f t="shared" si="97"/>
        <v>2.302516572635948E-2</v>
      </c>
      <c r="O659">
        <f t="shared" si="98"/>
        <v>-10112.819412623245</v>
      </c>
      <c r="P659">
        <f t="shared" si="99"/>
        <v>-4.6885199999999996</v>
      </c>
    </row>
    <row r="660" spans="1:16" x14ac:dyDescent="0.25">
      <c r="A660">
        <v>296</v>
      </c>
      <c r="B660">
        <v>175.7</v>
      </c>
      <c r="C660">
        <v>1.3149999999999999</v>
      </c>
      <c r="D660">
        <v>1.2430000000000001</v>
      </c>
      <c r="E660">
        <v>1.4970000000000001</v>
      </c>
      <c r="F660">
        <v>1.3029999999999999</v>
      </c>
      <c r="G660">
        <v>1.218</v>
      </c>
      <c r="I660">
        <f t="shared" si="92"/>
        <v>-3.539999999999992</v>
      </c>
      <c r="J660">
        <f t="shared" si="93"/>
        <v>1.0000000000001119E-3</v>
      </c>
      <c r="K660">
        <f t="shared" si="94"/>
        <v>2.2447717614952949</v>
      </c>
      <c r="L660">
        <f t="shared" si="95"/>
        <v>0.11892575282577665</v>
      </c>
      <c r="M660">
        <f t="shared" si="96"/>
        <v>-3.7347833216266044E-2</v>
      </c>
      <c r="N660">
        <f t="shared" si="97"/>
        <v>2.2387881635300519E-2</v>
      </c>
      <c r="O660">
        <f t="shared" si="98"/>
        <v>-10028.983333832542</v>
      </c>
      <c r="P660">
        <f t="shared" si="99"/>
        <v>-4.6550999999999849</v>
      </c>
    </row>
    <row r="661" spans="1:16" x14ac:dyDescent="0.25">
      <c r="A661">
        <v>297</v>
      </c>
      <c r="B661">
        <v>172.16</v>
      </c>
      <c r="C661">
        <v>1.3160000000000001</v>
      </c>
      <c r="D661">
        <v>1.2470000000000001</v>
      </c>
      <c r="E661">
        <v>1.4890000000000001</v>
      </c>
      <c r="F661">
        <v>1.3</v>
      </c>
      <c r="G661">
        <v>1.228</v>
      </c>
      <c r="I661">
        <f t="shared" si="92"/>
        <v>-3.5300000000000011</v>
      </c>
      <c r="J661">
        <f t="shared" si="93"/>
        <v>6.9999999999998952E-3</v>
      </c>
      <c r="K661">
        <f t="shared" si="94"/>
        <v>2.2359322539862951</v>
      </c>
      <c r="L661">
        <f t="shared" si="95"/>
        <v>0.11925588927793671</v>
      </c>
      <c r="M661">
        <f t="shared" si="96"/>
        <v>-0.25606856773515019</v>
      </c>
      <c r="N661">
        <f t="shared" si="97"/>
        <v>2.1756174139312589E-2</v>
      </c>
      <c r="O661">
        <f t="shared" si="98"/>
        <v>-9942.0922226114508</v>
      </c>
      <c r="P661">
        <f t="shared" si="99"/>
        <v>-4.6454800000000063</v>
      </c>
    </row>
    <row r="662" spans="1:16" x14ac:dyDescent="0.25">
      <c r="A662">
        <v>298</v>
      </c>
      <c r="B662">
        <v>168.63</v>
      </c>
      <c r="C662">
        <v>1.323</v>
      </c>
      <c r="D662">
        <v>1.2410000000000001</v>
      </c>
      <c r="E662">
        <v>1.4810000000000001</v>
      </c>
      <c r="F662">
        <v>1.296</v>
      </c>
      <c r="G662">
        <v>1.2729999999999999</v>
      </c>
      <c r="I662">
        <f t="shared" si="92"/>
        <v>-3.5099999999999909</v>
      </c>
      <c r="J662">
        <f t="shared" si="93"/>
        <v>4.0000000000000036E-3</v>
      </c>
      <c r="K662">
        <f t="shared" si="94"/>
        <v>2.2269348400126003</v>
      </c>
      <c r="L662">
        <f t="shared" si="95"/>
        <v>0.12155984418750096</v>
      </c>
      <c r="M662">
        <f t="shared" si="96"/>
        <v>-0.14352005520827113</v>
      </c>
      <c r="N662">
        <f t="shared" si="97"/>
        <v>2.1130235797613559E-2</v>
      </c>
      <c r="O662">
        <f t="shared" si="98"/>
        <v>-9852.1725439830843</v>
      </c>
      <c r="P662">
        <f t="shared" si="99"/>
        <v>-4.6437299999999908</v>
      </c>
    </row>
    <row r="663" spans="1:16" x14ac:dyDescent="0.25">
      <c r="A663">
        <v>299</v>
      </c>
      <c r="B663">
        <v>165.12</v>
      </c>
      <c r="C663">
        <v>1.327</v>
      </c>
      <c r="D663">
        <v>1.2390000000000001</v>
      </c>
      <c r="E663">
        <v>1.478</v>
      </c>
      <c r="F663">
        <v>1.2949999999999999</v>
      </c>
      <c r="G663">
        <v>1.296</v>
      </c>
      <c r="I663">
        <f t="shared" si="92"/>
        <v>-3.4900000000000091</v>
      </c>
      <c r="J663">
        <f t="shared" si="93"/>
        <v>-6.0000000000000053E-3</v>
      </c>
      <c r="K663">
        <f t="shared" si="94"/>
        <v>2.2177996799471171</v>
      </c>
      <c r="L663">
        <f t="shared" si="95"/>
        <v>0.1228709228644355</v>
      </c>
      <c r="M663">
        <f t="shared" si="96"/>
        <v>0.21213272272785466</v>
      </c>
      <c r="N663">
        <f t="shared" si="97"/>
        <v>2.0510257415785067E-2</v>
      </c>
      <c r="O663">
        <f t="shared" si="98"/>
        <v>-9759.2516856352922</v>
      </c>
      <c r="P663">
        <f t="shared" si="99"/>
        <v>-4.6312300000000048</v>
      </c>
    </row>
    <row r="664" spans="1:16" x14ac:dyDescent="0.25">
      <c r="A664">
        <v>300</v>
      </c>
      <c r="B664">
        <v>161.63</v>
      </c>
      <c r="C664">
        <v>1.321</v>
      </c>
      <c r="D664">
        <v>1.234</v>
      </c>
      <c r="E664">
        <v>1.474</v>
      </c>
      <c r="F664">
        <v>1.292</v>
      </c>
      <c r="G664">
        <v>1.2849999999999999</v>
      </c>
      <c r="I664">
        <f t="shared" si="92"/>
        <v>-3.4699999999999989</v>
      </c>
      <c r="J664">
        <f t="shared" si="93"/>
        <v>1.0000000000001119E-3</v>
      </c>
      <c r="K664">
        <f t="shared" si="94"/>
        <v>2.2085219729314334</v>
      </c>
      <c r="L664">
        <f t="shared" si="95"/>
        <v>0.12090281761452719</v>
      </c>
      <c r="M664">
        <f t="shared" si="96"/>
        <v>-3.4867532640132169E-2</v>
      </c>
      <c r="N664">
        <f t="shared" si="97"/>
        <v>1.9896427987503906E-2</v>
      </c>
      <c r="O664">
        <f t="shared" si="98"/>
        <v>-9663.3579495814502</v>
      </c>
      <c r="P664">
        <f t="shared" si="99"/>
        <v>-4.5838699999999895</v>
      </c>
    </row>
    <row r="665" spans="1:16" x14ac:dyDescent="0.25">
      <c r="A665">
        <v>301</v>
      </c>
      <c r="B665">
        <v>158.16</v>
      </c>
      <c r="C665">
        <v>1.3220000000000001</v>
      </c>
      <c r="D665">
        <v>1.23</v>
      </c>
      <c r="E665">
        <v>1.4730000000000001</v>
      </c>
      <c r="F665">
        <v>1.2849999999999999</v>
      </c>
      <c r="G665">
        <v>1.2989999999999999</v>
      </c>
      <c r="I665">
        <f t="shared" si="92"/>
        <v>-3.4399999999999977</v>
      </c>
      <c r="J665">
        <f t="shared" si="93"/>
        <v>2.0000000000000018E-3</v>
      </c>
      <c r="K665">
        <f t="shared" si="94"/>
        <v>2.199096656305616</v>
      </c>
      <c r="L665">
        <f t="shared" si="95"/>
        <v>0.12123145514962146</v>
      </c>
      <c r="M665">
        <f t="shared" si="96"/>
        <v>-6.874515547817886E-2</v>
      </c>
      <c r="N665">
        <f t="shared" si="97"/>
        <v>1.9288934636820913E-2</v>
      </c>
      <c r="O665">
        <f t="shared" si="98"/>
        <v>-9564.5205435424996</v>
      </c>
      <c r="P665">
        <f t="shared" si="99"/>
        <v>-4.5476799999999962</v>
      </c>
    </row>
    <row r="666" spans="1:16" x14ac:dyDescent="0.25">
      <c r="A666">
        <v>302</v>
      </c>
      <c r="B666">
        <v>154.72</v>
      </c>
      <c r="C666">
        <v>1.3240000000000001</v>
      </c>
      <c r="D666">
        <v>1.2250000000000001</v>
      </c>
      <c r="E666">
        <v>1.4710000000000001</v>
      </c>
      <c r="F666">
        <v>1.28</v>
      </c>
      <c r="G666">
        <v>1.32</v>
      </c>
      <c r="I666">
        <f t="shared" si="92"/>
        <v>-3.4199999999999875</v>
      </c>
      <c r="J666">
        <f t="shared" si="93"/>
        <v>-1.2000000000000011E-2</v>
      </c>
      <c r="K666">
        <f t="shared" si="94"/>
        <v>2.1895464567389267</v>
      </c>
      <c r="L666">
        <f t="shared" si="95"/>
        <v>0.12188798510368115</v>
      </c>
      <c r="M666">
        <f t="shared" si="96"/>
        <v>0.40732818617661315</v>
      </c>
      <c r="N666">
        <f t="shared" si="97"/>
        <v>1.8687962561005647E-2</v>
      </c>
      <c r="O666">
        <f t="shared" si="98"/>
        <v>-9462.7695720529919</v>
      </c>
      <c r="P666">
        <f t="shared" si="99"/>
        <v>-4.5280800000000099</v>
      </c>
    </row>
    <row r="667" spans="1:16" x14ac:dyDescent="0.25">
      <c r="A667">
        <v>303</v>
      </c>
      <c r="B667">
        <v>151.30000000000001</v>
      </c>
      <c r="C667">
        <v>1.3120000000000001</v>
      </c>
      <c r="D667">
        <v>1.222</v>
      </c>
      <c r="E667">
        <v>1.4550000000000001</v>
      </c>
      <c r="F667">
        <v>1.274</v>
      </c>
      <c r="G667">
        <v>1.296</v>
      </c>
      <c r="I667">
        <f t="shared" si="92"/>
        <v>-3.4000000000000057</v>
      </c>
      <c r="J667">
        <f t="shared" si="93"/>
        <v>-2.100000000000013E-2</v>
      </c>
      <c r="K667">
        <f t="shared" si="94"/>
        <v>2.1798389280231869</v>
      </c>
      <c r="L667">
        <f t="shared" si="95"/>
        <v>0.11793383503964149</v>
      </c>
      <c r="M667">
        <f t="shared" si="96"/>
        <v>0.70993490006475468</v>
      </c>
      <c r="N667">
        <f t="shared" si="97"/>
        <v>1.8093694973974069E-2</v>
      </c>
      <c r="O667">
        <f t="shared" si="98"/>
        <v>-9358.1360272937418</v>
      </c>
      <c r="P667">
        <f t="shared" si="99"/>
        <v>-4.4607999999999945</v>
      </c>
    </row>
    <row r="668" spans="1:16" x14ac:dyDescent="0.25">
      <c r="A668">
        <v>304</v>
      </c>
      <c r="B668">
        <v>147.9</v>
      </c>
      <c r="C668">
        <v>1.2909999999999999</v>
      </c>
      <c r="D668">
        <v>1.2150000000000001</v>
      </c>
      <c r="E668">
        <v>1.44</v>
      </c>
      <c r="F668">
        <v>1.27</v>
      </c>
      <c r="G668">
        <v>1.24</v>
      </c>
      <c r="I668">
        <f t="shared" si="92"/>
        <v>-3.3700000000000045</v>
      </c>
      <c r="J668">
        <f t="shared" si="93"/>
        <v>-9.9999999999988987E-4</v>
      </c>
      <c r="K668">
        <f t="shared" si="94"/>
        <v>2.1699681739968923</v>
      </c>
      <c r="L668">
        <f t="shared" si="95"/>
        <v>0.11092624226642028</v>
      </c>
      <c r="M668">
        <f t="shared" si="96"/>
        <v>3.3619001760099909E-2</v>
      </c>
      <c r="N668">
        <f t="shared" si="97"/>
        <v>1.7506313050316597E-2</v>
      </c>
      <c r="O668">
        <f t="shared" si="98"/>
        <v>-9250.651779653932</v>
      </c>
      <c r="P668">
        <f t="shared" si="99"/>
        <v>-4.35067</v>
      </c>
    </row>
    <row r="669" spans="1:16" x14ac:dyDescent="0.25">
      <c r="A669">
        <v>305</v>
      </c>
      <c r="B669">
        <v>144.53</v>
      </c>
      <c r="C669">
        <v>1.29</v>
      </c>
      <c r="D669">
        <v>1.21</v>
      </c>
      <c r="E669">
        <v>1.444</v>
      </c>
      <c r="F669">
        <v>1.2609999999999999</v>
      </c>
      <c r="G669">
        <v>1.244</v>
      </c>
      <c r="I669">
        <f t="shared" si="92"/>
        <v>-3.3400000000000034</v>
      </c>
      <c r="J669">
        <f t="shared" si="93"/>
        <v>6.0000000000000053E-3</v>
      </c>
      <c r="K669">
        <f t="shared" si="94"/>
        <v>2.1599580026785188</v>
      </c>
      <c r="L669">
        <f t="shared" si="95"/>
        <v>0.11058971029924898</v>
      </c>
      <c r="M669">
        <f t="shared" si="96"/>
        <v>-0.19847138502538642</v>
      </c>
      <c r="N669">
        <f t="shared" si="97"/>
        <v>1.6925995869944001E-2</v>
      </c>
      <c r="O669">
        <f t="shared" si="98"/>
        <v>-9140.3495680255255</v>
      </c>
      <c r="P669">
        <f t="shared" si="99"/>
        <v>-4.3086000000000064</v>
      </c>
    </row>
    <row r="670" spans="1:16" x14ac:dyDescent="0.25">
      <c r="A670">
        <v>306</v>
      </c>
      <c r="B670">
        <v>141.19</v>
      </c>
      <c r="C670">
        <v>1.296</v>
      </c>
      <c r="D670">
        <v>1.2070000000000001</v>
      </c>
      <c r="E670">
        <v>1.4390000000000001</v>
      </c>
      <c r="F670">
        <v>1.254</v>
      </c>
      <c r="G670">
        <v>1.2829999999999999</v>
      </c>
      <c r="I670">
        <f t="shared" si="92"/>
        <v>-3.3000000000000114</v>
      </c>
      <c r="J670">
        <f t="shared" si="93"/>
        <v>-1.0000000000000009E-2</v>
      </c>
      <c r="K670">
        <f t="shared" si="94"/>
        <v>2.1498039382270222</v>
      </c>
      <c r="L670">
        <f t="shared" si="95"/>
        <v>0.11260500153457455</v>
      </c>
      <c r="M670">
        <f t="shared" si="96"/>
        <v>0.32752199120652842</v>
      </c>
      <c r="N670">
        <f t="shared" si="97"/>
        <v>1.635292036336761E-2</v>
      </c>
      <c r="O670">
        <f t="shared" si="98"/>
        <v>-9027.2629898329378</v>
      </c>
      <c r="P670">
        <f t="shared" si="99"/>
        <v>-4.2768000000000059</v>
      </c>
    </row>
    <row r="671" spans="1:16" x14ac:dyDescent="0.25">
      <c r="A671">
        <v>307</v>
      </c>
      <c r="B671">
        <v>137.88999999999999</v>
      </c>
      <c r="C671">
        <v>1.286</v>
      </c>
      <c r="D671">
        <v>1.202</v>
      </c>
      <c r="E671">
        <v>1.425</v>
      </c>
      <c r="F671">
        <v>1.2450000000000001</v>
      </c>
      <c r="G671">
        <v>1.272</v>
      </c>
      <c r="I671">
        <f t="shared" si="92"/>
        <v>-3.2799999999999727</v>
      </c>
      <c r="J671">
        <f t="shared" si="93"/>
        <v>-1.1000000000000121E-2</v>
      </c>
      <c r="K671">
        <f t="shared" si="94"/>
        <v>2.1395327715979393</v>
      </c>
      <c r="L671">
        <f t="shared" si="95"/>
        <v>0.10924096858820327</v>
      </c>
      <c r="M671">
        <f t="shared" si="96"/>
        <v>0.3568267999495206</v>
      </c>
      <c r="N671">
        <f t="shared" si="97"/>
        <v>1.5787261257631306E-2</v>
      </c>
      <c r="O671">
        <f t="shared" si="98"/>
        <v>-8911.4264908009955</v>
      </c>
      <c r="P671">
        <f t="shared" si="99"/>
        <v>-4.2180799999999907</v>
      </c>
    </row>
    <row r="672" spans="1:16" x14ac:dyDescent="0.25">
      <c r="A672">
        <v>308</v>
      </c>
      <c r="B672">
        <v>134.61000000000001</v>
      </c>
      <c r="C672">
        <v>1.2749999999999999</v>
      </c>
      <c r="D672">
        <v>1.1990000000000001</v>
      </c>
      <c r="E672">
        <v>1.415</v>
      </c>
      <c r="F672">
        <v>1.238</v>
      </c>
      <c r="G672">
        <v>1.2470000000000001</v>
      </c>
      <c r="I672">
        <f t="shared" si="92"/>
        <v>-3.2400000000000091</v>
      </c>
      <c r="J672">
        <f t="shared" si="93"/>
        <v>-8.999999999999897E-3</v>
      </c>
      <c r="K672">
        <f t="shared" si="94"/>
        <v>2.1290773242527368</v>
      </c>
      <c r="L672">
        <f t="shared" si="95"/>
        <v>0.10551018476997394</v>
      </c>
      <c r="M672">
        <f t="shared" si="96"/>
        <v>0.29075162426092049</v>
      </c>
      <c r="N672">
        <f t="shared" si="97"/>
        <v>1.5229191022911469E-2</v>
      </c>
      <c r="O672">
        <f t="shared" si="98"/>
        <v>-8792.8753544643187</v>
      </c>
      <c r="P672">
        <f t="shared" si="99"/>
        <v>-4.1309999999999896</v>
      </c>
    </row>
    <row r="673" spans="1:16" x14ac:dyDescent="0.25">
      <c r="A673">
        <v>309</v>
      </c>
      <c r="B673">
        <v>131.37</v>
      </c>
      <c r="C673">
        <v>1.266</v>
      </c>
      <c r="D673">
        <v>1.1910000000000001</v>
      </c>
      <c r="E673">
        <v>1.4039999999999999</v>
      </c>
      <c r="F673">
        <v>1.2310000000000001</v>
      </c>
      <c r="G673">
        <v>1.2370000000000001</v>
      </c>
      <c r="I673">
        <f t="shared" si="92"/>
        <v>-3.210000000000008</v>
      </c>
      <c r="J673">
        <f t="shared" si="93"/>
        <v>-1.8999999999999906E-2</v>
      </c>
      <c r="K673">
        <f t="shared" si="94"/>
        <v>2.1184961999117879</v>
      </c>
      <c r="L673">
        <f t="shared" si="95"/>
        <v>0.10243370568133631</v>
      </c>
      <c r="M673">
        <f t="shared" si="96"/>
        <v>0.61126534495747864</v>
      </c>
      <c r="N673">
        <f t="shared" si="97"/>
        <v>1.4678879819801566E-2</v>
      </c>
      <c r="O673">
        <f t="shared" si="98"/>
        <v>-8671.6456914213177</v>
      </c>
      <c r="P673">
        <f t="shared" si="99"/>
        <v>-4.0638600000000231</v>
      </c>
    </row>
    <row r="674" spans="1:16" x14ac:dyDescent="0.25">
      <c r="A674">
        <v>310</v>
      </c>
      <c r="B674">
        <v>128.16</v>
      </c>
      <c r="C674">
        <v>1.2470000000000001</v>
      </c>
      <c r="D674">
        <v>1.1839999999999999</v>
      </c>
      <c r="E674">
        <v>1.3859999999999999</v>
      </c>
      <c r="F674">
        <v>1.2230000000000001</v>
      </c>
      <c r="G674">
        <v>1.1950000000000001</v>
      </c>
      <c r="I674">
        <f t="shared" si="92"/>
        <v>-3.1700000000000017</v>
      </c>
      <c r="J674">
        <f t="shared" si="93"/>
        <v>-2.6000000000000023E-2</v>
      </c>
      <c r="K674">
        <f t="shared" si="94"/>
        <v>2.1077524987401626</v>
      </c>
      <c r="L674">
        <f t="shared" si="95"/>
        <v>9.5866453478542654E-2</v>
      </c>
      <c r="M674">
        <f t="shared" si="96"/>
        <v>0.84127934788458192</v>
      </c>
      <c r="N674">
        <f t="shared" si="97"/>
        <v>1.4136495447297226E-2</v>
      </c>
      <c r="O674">
        <f t="shared" si="98"/>
        <v>-8547.7744283360244</v>
      </c>
      <c r="P674">
        <f t="shared" si="99"/>
        <v>-3.9529899999999953</v>
      </c>
    </row>
    <row r="675" spans="1:16" x14ac:dyDescent="0.25">
      <c r="A675">
        <v>311</v>
      </c>
      <c r="B675">
        <v>124.99</v>
      </c>
      <c r="C675">
        <v>1.2210000000000001</v>
      </c>
      <c r="D675">
        <v>1.171</v>
      </c>
      <c r="E675">
        <v>1.3779999999999999</v>
      </c>
      <c r="F675">
        <v>1.216</v>
      </c>
      <c r="G675">
        <v>1.1180000000000001</v>
      </c>
      <c r="I675">
        <f t="shared" si="92"/>
        <v>-3.1400000000000006</v>
      </c>
      <c r="J675">
        <f t="shared" si="93"/>
        <v>-1.7000000000000126E-2</v>
      </c>
      <c r="K675">
        <f t="shared" si="94"/>
        <v>2.0968752680596876</v>
      </c>
      <c r="L675">
        <f t="shared" si="95"/>
        <v>8.6715663944882504E-2</v>
      </c>
      <c r="M675">
        <f t="shared" si="96"/>
        <v>0.55106998286841669</v>
      </c>
      <c r="N675">
        <f t="shared" si="97"/>
        <v>1.3602203291498393E-2</v>
      </c>
      <c r="O675">
        <f t="shared" si="98"/>
        <v>-8421.2992966911806</v>
      </c>
      <c r="P675">
        <f t="shared" si="99"/>
        <v>-3.833940000000001</v>
      </c>
    </row>
    <row r="676" spans="1:16" x14ac:dyDescent="0.25">
      <c r="A676">
        <v>312</v>
      </c>
      <c r="B676">
        <v>121.85</v>
      </c>
      <c r="C676">
        <v>1.204</v>
      </c>
      <c r="D676">
        <v>1.163</v>
      </c>
      <c r="E676">
        <v>1.369</v>
      </c>
      <c r="F676">
        <v>1.2030000000000001</v>
      </c>
      <c r="G676">
        <v>1.081</v>
      </c>
      <c r="I676">
        <f t="shared" si="92"/>
        <v>-3.0899999999999892</v>
      </c>
      <c r="J676">
        <f t="shared" si="93"/>
        <v>-1.4000000000000012E-2</v>
      </c>
      <c r="K676">
        <f t="shared" si="94"/>
        <v>2.085825533520743</v>
      </c>
      <c r="L676">
        <f t="shared" si="95"/>
        <v>8.0626486921805726E-2</v>
      </c>
      <c r="M676">
        <f t="shared" si="96"/>
        <v>0.4553445646816866</v>
      </c>
      <c r="N676">
        <f t="shared" si="97"/>
        <v>1.3076166275043835E-2</v>
      </c>
      <c r="O676">
        <f t="shared" si="98"/>
        <v>-8292.2588212959672</v>
      </c>
      <c r="P676">
        <f t="shared" si="99"/>
        <v>-3.7203599999999923</v>
      </c>
    </row>
    <row r="677" spans="1:16" x14ac:dyDescent="0.25">
      <c r="A677">
        <v>313</v>
      </c>
      <c r="B677">
        <v>118.76</v>
      </c>
      <c r="C677">
        <v>1.19</v>
      </c>
      <c r="D677">
        <v>1.155</v>
      </c>
      <c r="E677">
        <v>1.351</v>
      </c>
      <c r="F677">
        <v>1.1990000000000001</v>
      </c>
      <c r="G677">
        <v>1.0549999999999999</v>
      </c>
      <c r="I677">
        <f t="shared" si="92"/>
        <v>-3.0600000000000023</v>
      </c>
      <c r="J677">
        <f t="shared" si="93"/>
        <v>-1.6000000000000014E-2</v>
      </c>
      <c r="K677">
        <f t="shared" si="94"/>
        <v>2.0746701889240069</v>
      </c>
      <c r="L677">
        <f t="shared" si="95"/>
        <v>7.554696139253074E-2</v>
      </c>
      <c r="M677">
        <f t="shared" si="96"/>
        <v>0.51856334577845098</v>
      </c>
      <c r="N677">
        <f t="shared" si="97"/>
        <v>1.2558544807293816E-2</v>
      </c>
      <c r="O677">
        <f t="shared" si="98"/>
        <v>-8160.6923085518711</v>
      </c>
      <c r="P677">
        <f t="shared" si="99"/>
        <v>-3.6413999999999982</v>
      </c>
    </row>
    <row r="678" spans="1:16" x14ac:dyDescent="0.25">
      <c r="A678">
        <v>314</v>
      </c>
      <c r="B678">
        <v>115.7</v>
      </c>
      <c r="C678">
        <v>1.1739999999999999</v>
      </c>
      <c r="D678">
        <v>1.153</v>
      </c>
      <c r="E678">
        <v>1.335</v>
      </c>
      <c r="F678">
        <v>1.1879999999999999</v>
      </c>
      <c r="G678">
        <v>1.0209999999999999</v>
      </c>
      <c r="I678">
        <f t="shared" si="92"/>
        <v>-3.0100000000000051</v>
      </c>
      <c r="J678">
        <f t="shared" si="93"/>
        <v>-1.2999999999999901E-2</v>
      </c>
      <c r="K678">
        <f t="shared" si="94"/>
        <v>2.0633333589517497</v>
      </c>
      <c r="L678">
        <f t="shared" si="95"/>
        <v>6.9668096911595645E-2</v>
      </c>
      <c r="M678">
        <f t="shared" si="96"/>
        <v>0.42242187240746681</v>
      </c>
      <c r="N678">
        <f t="shared" si="97"/>
        <v>1.2049496735276433E-2</v>
      </c>
      <c r="O678">
        <f t="shared" si="98"/>
        <v>-8026.6398344802983</v>
      </c>
      <c r="P678">
        <f t="shared" si="99"/>
        <v>-3.5337400000000159</v>
      </c>
    </row>
    <row r="679" spans="1:16" x14ac:dyDescent="0.25">
      <c r="A679">
        <v>315</v>
      </c>
      <c r="B679">
        <v>112.69</v>
      </c>
      <c r="C679">
        <v>1.161</v>
      </c>
      <c r="D679">
        <v>1.143</v>
      </c>
      <c r="E679">
        <v>1.329</v>
      </c>
      <c r="F679">
        <v>1.173</v>
      </c>
      <c r="G679">
        <v>1</v>
      </c>
      <c r="I679">
        <f t="shared" si="92"/>
        <v>-2.9699999999999989</v>
      </c>
      <c r="J679">
        <f t="shared" si="93"/>
        <v>-3.0000000000001137E-3</v>
      </c>
      <c r="K679">
        <f t="shared" si="94"/>
        <v>2.0518853788898719</v>
      </c>
      <c r="L679">
        <f t="shared" si="95"/>
        <v>6.4832219738573851E-2</v>
      </c>
      <c r="M679">
        <f t="shared" si="96"/>
        <v>9.6870779052783837E-2</v>
      </c>
      <c r="N679">
        <f t="shared" si="97"/>
        <v>1.1549177295412218E-2</v>
      </c>
      <c r="O679">
        <f t="shared" si="98"/>
        <v>-7890.1422325154972</v>
      </c>
      <c r="P679">
        <f t="shared" si="99"/>
        <v>-3.4481699999999895</v>
      </c>
    </row>
    <row r="680" spans="1:16" x14ac:dyDescent="0.25">
      <c r="A680">
        <v>316</v>
      </c>
      <c r="B680">
        <v>109.72</v>
      </c>
      <c r="C680">
        <v>1.1579999999999999</v>
      </c>
      <c r="D680">
        <v>1.1279999999999999</v>
      </c>
      <c r="E680">
        <v>1.3160000000000001</v>
      </c>
      <c r="F680">
        <v>1.1619999999999999</v>
      </c>
      <c r="G680">
        <v>1.0249999999999999</v>
      </c>
      <c r="I680">
        <f t="shared" si="92"/>
        <v>-2.9200000000000017</v>
      </c>
      <c r="J680">
        <f t="shared" si="93"/>
        <v>-6.9999999999998952E-3</v>
      </c>
      <c r="K680">
        <f t="shared" si="94"/>
        <v>2.0402857989324916</v>
      </c>
      <c r="L680">
        <f t="shared" si="95"/>
        <v>6.3708559391417369E-2</v>
      </c>
      <c r="M680">
        <f t="shared" si="96"/>
        <v>0.22478341949298267</v>
      </c>
      <c r="N680">
        <f t="shared" si="97"/>
        <v>1.1057739066032576E-2</v>
      </c>
      <c r="O680">
        <f t="shared" si="98"/>
        <v>-7751.2410810666297</v>
      </c>
      <c r="P680">
        <f t="shared" si="99"/>
        <v>-3.3813600000000066</v>
      </c>
    </row>
    <row r="681" spans="1:16" x14ac:dyDescent="0.25">
      <c r="A681">
        <v>317</v>
      </c>
      <c r="B681">
        <v>106.8</v>
      </c>
      <c r="C681">
        <v>1.151</v>
      </c>
      <c r="D681">
        <v>1.117</v>
      </c>
      <c r="E681">
        <v>1.302</v>
      </c>
      <c r="F681">
        <v>1.1519999999999999</v>
      </c>
      <c r="G681">
        <v>1.0309999999999999</v>
      </c>
      <c r="I681">
        <f t="shared" si="92"/>
        <v>-2.8799999999999955</v>
      </c>
      <c r="J681">
        <f t="shared" si="93"/>
        <v>-1.8000000000000016E-2</v>
      </c>
      <c r="K681">
        <f t="shared" si="94"/>
        <v>2.0285712526925375</v>
      </c>
      <c r="L681">
        <f t="shared" si="95"/>
        <v>6.107532362979181E-2</v>
      </c>
      <c r="M681">
        <f t="shared" si="96"/>
        <v>0.57659599668117434</v>
      </c>
      <c r="N681">
        <f t="shared" si="97"/>
        <v>1.0575331920706213E-2</v>
      </c>
      <c r="O681">
        <f t="shared" si="98"/>
        <v>-7609.978690852663</v>
      </c>
      <c r="P681">
        <f t="shared" si="99"/>
        <v>-3.314879999999981</v>
      </c>
    </row>
    <row r="682" spans="1:16" x14ac:dyDescent="0.25">
      <c r="A682">
        <v>318</v>
      </c>
      <c r="B682">
        <v>103.92</v>
      </c>
      <c r="C682">
        <v>1.133</v>
      </c>
      <c r="D682">
        <v>1.1060000000000001</v>
      </c>
      <c r="E682">
        <v>1.284</v>
      </c>
      <c r="F682">
        <v>1.1379999999999999</v>
      </c>
      <c r="G682">
        <v>1.004</v>
      </c>
      <c r="I682">
        <f t="shared" si="92"/>
        <v>-2.8299999999999983</v>
      </c>
      <c r="J682">
        <f t="shared" si="93"/>
        <v>-8.999999999999897E-3</v>
      </c>
      <c r="K682">
        <f t="shared" si="94"/>
        <v>2.0166991380649715</v>
      </c>
      <c r="L682">
        <f t="shared" si="95"/>
        <v>5.4229909863397249E-2</v>
      </c>
      <c r="M682">
        <f t="shared" si="96"/>
        <v>0.28885126529842786</v>
      </c>
      <c r="N682">
        <f t="shared" si="97"/>
        <v>1.0102102982388249E-2</v>
      </c>
      <c r="O682">
        <f t="shared" si="98"/>
        <v>-7466.3980920140557</v>
      </c>
      <c r="P682">
        <f t="shared" si="99"/>
        <v>-3.2063899999999981</v>
      </c>
    </row>
    <row r="683" spans="1:16" x14ac:dyDescent="0.25">
      <c r="A683">
        <v>319</v>
      </c>
      <c r="B683">
        <v>101.09</v>
      </c>
      <c r="C683">
        <v>1.1240000000000001</v>
      </c>
      <c r="D683">
        <v>1.099</v>
      </c>
      <c r="E683">
        <v>1.272</v>
      </c>
      <c r="F683">
        <v>1.127</v>
      </c>
      <c r="G683">
        <v>0.999</v>
      </c>
      <c r="I683">
        <f t="shared" si="92"/>
        <v>-2.7900000000000063</v>
      </c>
      <c r="J683">
        <f t="shared" si="93"/>
        <v>-3.0000000000001137E-3</v>
      </c>
      <c r="K683">
        <f t="shared" si="94"/>
        <v>2.0047081965443363</v>
      </c>
      <c r="L683">
        <f t="shared" si="95"/>
        <v>5.0766311233042323E-2</v>
      </c>
      <c r="M683">
        <f t="shared" si="96"/>
        <v>9.5493979359905737E-2</v>
      </c>
      <c r="N683">
        <f t="shared" si="97"/>
        <v>9.6381965784058318E-3</v>
      </c>
      <c r="O683">
        <f t="shared" si="98"/>
        <v>-7320.5430210050035</v>
      </c>
      <c r="P683">
        <f t="shared" si="99"/>
        <v>-3.1359600000000216</v>
      </c>
    </row>
    <row r="684" spans="1:16" x14ac:dyDescent="0.25">
      <c r="A684">
        <v>320</v>
      </c>
      <c r="B684">
        <v>98.3</v>
      </c>
      <c r="C684">
        <v>1.121</v>
      </c>
      <c r="D684">
        <v>1.087</v>
      </c>
      <c r="E684">
        <v>1.258</v>
      </c>
      <c r="F684">
        <v>1.1200000000000001</v>
      </c>
      <c r="G684">
        <v>1.018</v>
      </c>
      <c r="I684">
        <f t="shared" si="92"/>
        <v>-2.730000000000004</v>
      </c>
      <c r="J684">
        <f t="shared" si="93"/>
        <v>-4.9999999999998934E-3</v>
      </c>
      <c r="K684">
        <f t="shared" si="94"/>
        <v>1.9925535178321356</v>
      </c>
      <c r="L684">
        <f t="shared" si="95"/>
        <v>4.9605612594973147E-2</v>
      </c>
      <c r="M684">
        <f t="shared" si="96"/>
        <v>0.15871720194699576</v>
      </c>
      <c r="N684">
        <f t="shared" si="97"/>
        <v>9.1837541962946721E-3</v>
      </c>
      <c r="O684">
        <f t="shared" si="98"/>
        <v>-7172.4579072704219</v>
      </c>
      <c r="P684">
        <f t="shared" si="99"/>
        <v>-3.0603299999999956</v>
      </c>
    </row>
    <row r="685" spans="1:16" x14ac:dyDescent="0.25">
      <c r="A685">
        <v>321</v>
      </c>
      <c r="B685">
        <v>95.57</v>
      </c>
      <c r="C685">
        <v>1.1160000000000001</v>
      </c>
      <c r="D685">
        <v>1.075</v>
      </c>
      <c r="E685">
        <v>1.246</v>
      </c>
      <c r="F685">
        <v>1.111</v>
      </c>
      <c r="G685">
        <v>1.032</v>
      </c>
      <c r="I685">
        <f t="shared" si="92"/>
        <v>-2.6799999999999926</v>
      </c>
      <c r="J685">
        <f t="shared" si="93"/>
        <v>0</v>
      </c>
      <c r="K685">
        <f t="shared" si="94"/>
        <v>1.9803215860087564</v>
      </c>
      <c r="L685">
        <f t="shared" si="95"/>
        <v>4.7664194601559982E-2</v>
      </c>
      <c r="M685">
        <f t="shared" si="96"/>
        <v>0</v>
      </c>
      <c r="N685">
        <f t="shared" si="97"/>
        <v>8.7389144404996528E-3</v>
      </c>
      <c r="O685">
        <f t="shared" si="98"/>
        <v>-7022.1878597115956</v>
      </c>
      <c r="P685">
        <f t="shared" si="99"/>
        <v>-2.9908800000000006</v>
      </c>
    </row>
    <row r="686" spans="1:16" x14ac:dyDescent="0.25">
      <c r="A686">
        <v>322</v>
      </c>
      <c r="B686">
        <v>92.89</v>
      </c>
      <c r="C686">
        <v>1.1160000000000001</v>
      </c>
      <c r="D686">
        <v>1.0609999999999999</v>
      </c>
      <c r="E686">
        <v>1.234</v>
      </c>
      <c r="F686">
        <v>1.099</v>
      </c>
      <c r="G686">
        <v>1.0680000000000001</v>
      </c>
      <c r="I686">
        <f t="shared" si="92"/>
        <v>-2.6299999999999955</v>
      </c>
      <c r="J686">
        <f t="shared" si="93"/>
        <v>1.2999999999999901E-2</v>
      </c>
      <c r="K686">
        <f t="shared" si="94"/>
        <v>1.9679689628786923</v>
      </c>
      <c r="L686">
        <f t="shared" si="95"/>
        <v>4.7664194601559982E-2</v>
      </c>
      <c r="M686">
        <f t="shared" si="96"/>
        <v>-0.403230321377751</v>
      </c>
      <c r="N686">
        <f t="shared" si="97"/>
        <v>8.3038129899532451E-3</v>
      </c>
      <c r="O686">
        <f t="shared" si="98"/>
        <v>-6869.7786529446639</v>
      </c>
      <c r="P686">
        <f t="shared" si="99"/>
        <v>-2.935079999999993</v>
      </c>
    </row>
    <row r="687" spans="1:16" x14ac:dyDescent="0.25">
      <c r="A687">
        <v>323</v>
      </c>
      <c r="B687">
        <v>90.26</v>
      </c>
      <c r="C687">
        <v>1.129</v>
      </c>
      <c r="D687">
        <v>1.0549999999999999</v>
      </c>
      <c r="E687">
        <v>1.2210000000000001</v>
      </c>
      <c r="F687">
        <v>1.0840000000000001</v>
      </c>
      <c r="G687">
        <v>1.1559999999999999</v>
      </c>
      <c r="I687">
        <f t="shared" si="92"/>
        <v>-2.5700000000000074</v>
      </c>
      <c r="J687">
        <f t="shared" si="93"/>
        <v>1.2999999999999901E-2</v>
      </c>
      <c r="K687">
        <f t="shared" si="94"/>
        <v>1.9554953291841271</v>
      </c>
      <c r="L687">
        <f t="shared" si="95"/>
        <v>5.269394192496786E-2</v>
      </c>
      <c r="M687">
        <f t="shared" si="96"/>
        <v>-0.39633792673726154</v>
      </c>
      <c r="N687">
        <f t="shared" si="97"/>
        <v>7.8785825565447151E-3</v>
      </c>
      <c r="O687">
        <f t="shared" si="98"/>
        <v>-6715.2767133561501</v>
      </c>
      <c r="P687">
        <f t="shared" si="99"/>
        <v>-2.9015300000000033</v>
      </c>
    </row>
    <row r="688" spans="1:16" x14ac:dyDescent="0.25">
      <c r="A688">
        <v>324</v>
      </c>
      <c r="B688">
        <v>87.69</v>
      </c>
      <c r="C688">
        <v>1.1419999999999999</v>
      </c>
      <c r="D688">
        <v>1.048</v>
      </c>
      <c r="E688">
        <v>1.2090000000000001</v>
      </c>
      <c r="F688">
        <v>1.077</v>
      </c>
      <c r="G688">
        <v>1.2350000000000001</v>
      </c>
      <c r="I688">
        <f t="shared" si="92"/>
        <v>-2.519999999999996</v>
      </c>
      <c r="J688">
        <f t="shared" si="93"/>
        <v>9.000000000000119E-3</v>
      </c>
      <c r="K688">
        <f t="shared" si="94"/>
        <v>1.9429500700770987</v>
      </c>
      <c r="L688">
        <f t="shared" si="95"/>
        <v>5.7666103909829208E-2</v>
      </c>
      <c r="M688">
        <f t="shared" si="96"/>
        <v>-0.26921786986855745</v>
      </c>
      <c r="N688">
        <f t="shared" si="97"/>
        <v>7.4633528444928996E-3</v>
      </c>
      <c r="O688">
        <f t="shared" si="98"/>
        <v>-6558.7291049596988</v>
      </c>
      <c r="P688">
        <f t="shared" si="99"/>
        <v>-2.8778399999999955</v>
      </c>
    </row>
    <row r="689" spans="1:16" x14ac:dyDescent="0.25">
      <c r="A689">
        <v>325</v>
      </c>
      <c r="B689">
        <v>85.17</v>
      </c>
      <c r="C689">
        <v>1.151</v>
      </c>
      <c r="D689">
        <v>1.0409999999999999</v>
      </c>
      <c r="E689">
        <v>1.2</v>
      </c>
      <c r="F689">
        <v>1.0780000000000001</v>
      </c>
      <c r="G689">
        <v>1.2849999999999999</v>
      </c>
      <c r="I689">
        <f t="shared" si="92"/>
        <v>-2.460000000000008</v>
      </c>
      <c r="J689">
        <f t="shared" si="93"/>
        <v>4.0000000000000036E-3</v>
      </c>
      <c r="K689">
        <f t="shared" si="94"/>
        <v>1.9302866472455196</v>
      </c>
      <c r="L689">
        <f t="shared" si="95"/>
        <v>6.107532362979181E-2</v>
      </c>
      <c r="M689">
        <f t="shared" si="96"/>
        <v>-0.11836788579120189</v>
      </c>
      <c r="N689">
        <f t="shared" si="97"/>
        <v>7.0582505106353841E-3</v>
      </c>
      <c r="O689">
        <f t="shared" si="98"/>
        <v>-6400.1835150584493</v>
      </c>
      <c r="P689">
        <f t="shared" si="99"/>
        <v>-2.831460000000019</v>
      </c>
    </row>
    <row r="690" spans="1:16" x14ac:dyDescent="0.25">
      <c r="A690">
        <v>326</v>
      </c>
      <c r="B690">
        <v>82.71</v>
      </c>
      <c r="C690">
        <v>1.155</v>
      </c>
      <c r="D690">
        <v>1.028</v>
      </c>
      <c r="E690">
        <v>1.1890000000000001</v>
      </c>
      <c r="F690">
        <v>1.073</v>
      </c>
      <c r="G690">
        <v>1.329</v>
      </c>
      <c r="I690">
        <f t="shared" si="92"/>
        <v>-2.3999999999999915</v>
      </c>
      <c r="J690">
        <f t="shared" si="93"/>
        <v>-2.0000000000000018E-3</v>
      </c>
      <c r="K690">
        <f t="shared" si="94"/>
        <v>1.9175580208254361</v>
      </c>
      <c r="L690">
        <f t="shared" si="95"/>
        <v>6.2581984228163121E-2</v>
      </c>
      <c r="M690">
        <f t="shared" si="96"/>
        <v>5.8856247264868392E-2</v>
      </c>
      <c r="N690">
        <f t="shared" si="97"/>
        <v>6.6633991256461224E-3</v>
      </c>
      <c r="O690">
        <f t="shared" si="98"/>
        <v>-6239.6882397173249</v>
      </c>
      <c r="P690">
        <f t="shared" si="99"/>
        <v>-2.7719999999999798</v>
      </c>
    </row>
    <row r="691" spans="1:16" x14ac:dyDescent="0.25">
      <c r="A691">
        <v>327</v>
      </c>
      <c r="B691">
        <v>80.31</v>
      </c>
      <c r="C691">
        <v>1.153</v>
      </c>
      <c r="D691">
        <v>1.018</v>
      </c>
      <c r="E691">
        <v>1.1739999999999999</v>
      </c>
      <c r="F691">
        <v>1.0589999999999999</v>
      </c>
      <c r="G691">
        <v>1.36</v>
      </c>
      <c r="I691">
        <f t="shared" si="92"/>
        <v>-2.3500000000000085</v>
      </c>
      <c r="J691">
        <f t="shared" si="93"/>
        <v>-1.4000000000000012E-2</v>
      </c>
      <c r="K691">
        <f t="shared" si="94"/>
        <v>1.9047696259065952</v>
      </c>
      <c r="L691">
        <f t="shared" si="95"/>
        <v>6.1829307294699029E-2</v>
      </c>
      <c r="M691">
        <f t="shared" si="96"/>
        <v>0.41135581903410007</v>
      </c>
      <c r="N691">
        <f t="shared" si="97"/>
        <v>6.278919136193788E-3</v>
      </c>
      <c r="O691">
        <f t="shared" si="98"/>
        <v>-6077.2921690497369</v>
      </c>
      <c r="P691">
        <f t="shared" si="99"/>
        <v>-2.7095500000000095</v>
      </c>
    </row>
    <row r="692" spans="1:16" x14ac:dyDescent="0.25">
      <c r="A692">
        <v>328</v>
      </c>
      <c r="B692">
        <v>77.959999999999994</v>
      </c>
      <c r="C692">
        <v>1.139</v>
      </c>
      <c r="D692">
        <v>1.0049999999999999</v>
      </c>
      <c r="E692">
        <v>1.1559999999999999</v>
      </c>
      <c r="F692">
        <v>1.0429999999999999</v>
      </c>
      <c r="G692">
        <v>1.351</v>
      </c>
      <c r="I692">
        <f t="shared" si="92"/>
        <v>-2.289999999999992</v>
      </c>
      <c r="J692">
        <f t="shared" si="93"/>
        <v>-1.3000000000000123E-2</v>
      </c>
      <c r="K692">
        <f t="shared" si="94"/>
        <v>1.8918718304455837</v>
      </c>
      <c r="L692">
        <f t="shared" si="95"/>
        <v>5.6523724079100369E-2</v>
      </c>
      <c r="M692">
        <f t="shared" si="96"/>
        <v>0.38502443754857729</v>
      </c>
      <c r="N692">
        <f t="shared" si="97"/>
        <v>5.9049278280522473E-3</v>
      </c>
      <c r="O692">
        <f t="shared" si="98"/>
        <v>-5913.04477232306</v>
      </c>
      <c r="P692">
        <f t="shared" si="99"/>
        <v>-2.6083099999999955</v>
      </c>
    </row>
    <row r="693" spans="1:16" x14ac:dyDescent="0.25">
      <c r="A693">
        <v>329</v>
      </c>
      <c r="B693">
        <v>75.67</v>
      </c>
      <c r="C693">
        <v>1.1259999999999999</v>
      </c>
      <c r="D693">
        <v>0.997</v>
      </c>
      <c r="E693">
        <v>1.1359999999999999</v>
      </c>
      <c r="F693">
        <v>1.034</v>
      </c>
      <c r="G693">
        <v>1.337</v>
      </c>
      <c r="I693">
        <f t="shared" si="92"/>
        <v>-2.2199999999999989</v>
      </c>
      <c r="J693">
        <f t="shared" si="93"/>
        <v>-9.9999999999997868E-3</v>
      </c>
      <c r="K693">
        <f t="shared" si="94"/>
        <v>1.8789237339675673</v>
      </c>
      <c r="L693">
        <f t="shared" si="95"/>
        <v>5.1538390515327381E-2</v>
      </c>
      <c r="M693">
        <f t="shared" si="96"/>
        <v>0.2995836478374973</v>
      </c>
      <c r="N693">
        <f t="shared" si="97"/>
        <v>5.541539290175041E-3</v>
      </c>
      <c r="O693">
        <f t="shared" si="98"/>
        <v>-5746.9960828875955</v>
      </c>
      <c r="P693">
        <f t="shared" si="99"/>
        <v>-2.4997199999999995</v>
      </c>
    </row>
    <row r="694" spans="1:16" x14ac:dyDescent="0.25">
      <c r="A694">
        <v>330</v>
      </c>
      <c r="B694">
        <v>73.45</v>
      </c>
      <c r="C694">
        <v>1.1160000000000001</v>
      </c>
      <c r="D694">
        <v>0.98899999999999999</v>
      </c>
      <c r="E694">
        <v>1.125</v>
      </c>
      <c r="F694">
        <v>1.026</v>
      </c>
      <c r="G694">
        <v>1.3260000000000001</v>
      </c>
      <c r="I694">
        <f t="shared" si="92"/>
        <v>-2.1599999999999966</v>
      </c>
      <c r="J694">
        <f t="shared" si="93"/>
        <v>-1.0000000000000009E-2</v>
      </c>
      <c r="K694">
        <f t="shared" si="94"/>
        <v>1.8659918001262754</v>
      </c>
      <c r="L694">
        <f t="shared" si="95"/>
        <v>4.7664194601559982E-2</v>
      </c>
      <c r="M694">
        <f t="shared" si="96"/>
        <v>0.30155147120507736</v>
      </c>
      <c r="N694">
        <f t="shared" si="97"/>
        <v>5.1888643797446668E-3</v>
      </c>
      <c r="O694">
        <f t="shared" si="98"/>
        <v>-5579.1966829334779</v>
      </c>
      <c r="P694">
        <f t="shared" si="99"/>
        <v>-2.4105599999999985</v>
      </c>
    </row>
    <row r="695" spans="1:16" x14ac:dyDescent="0.25">
      <c r="A695">
        <v>331</v>
      </c>
      <c r="B695">
        <v>71.290000000000006</v>
      </c>
      <c r="C695">
        <v>1.1060000000000001</v>
      </c>
      <c r="D695">
        <v>0.98299999999999998</v>
      </c>
      <c r="E695">
        <v>1.121</v>
      </c>
      <c r="F695">
        <v>1.0209999999999999</v>
      </c>
      <c r="G695">
        <v>1.298</v>
      </c>
      <c r="I695">
        <f t="shared" si="92"/>
        <v>-2.1000000000000085</v>
      </c>
      <c r="J695">
        <f t="shared" si="93"/>
        <v>-1.1000000000000121E-2</v>
      </c>
      <c r="K695">
        <f t="shared" si="94"/>
        <v>1.8530286147129897</v>
      </c>
      <c r="L695">
        <f t="shared" si="95"/>
        <v>4.3755126968679489E-2</v>
      </c>
      <c r="M695">
        <f t="shared" si="96"/>
        <v>0.33430210351484846</v>
      </c>
      <c r="N695">
        <f t="shared" si="97"/>
        <v>4.8470106882077231E-3</v>
      </c>
      <c r="O695">
        <f t="shared" si="98"/>
        <v>-5409.6976880802249</v>
      </c>
      <c r="P695">
        <f t="shared" si="99"/>
        <v>-2.3226000000000089</v>
      </c>
    </row>
    <row r="696" spans="1:16" x14ac:dyDescent="0.25">
      <c r="A696">
        <v>332</v>
      </c>
      <c r="B696">
        <v>69.19</v>
      </c>
      <c r="C696">
        <v>1.095</v>
      </c>
      <c r="D696">
        <v>0.97699999999999998</v>
      </c>
      <c r="E696">
        <v>1.1140000000000001</v>
      </c>
      <c r="F696">
        <v>1.016</v>
      </c>
      <c r="G696">
        <v>1.2709999999999999</v>
      </c>
      <c r="I696">
        <f t="shared" si="92"/>
        <v>-2.039999999999992</v>
      </c>
      <c r="J696">
        <f t="shared" si="93"/>
        <v>-8.999999999999897E-3</v>
      </c>
      <c r="K696">
        <f t="shared" si="94"/>
        <v>1.840043330603494</v>
      </c>
      <c r="L696">
        <f t="shared" si="95"/>
        <v>3.941411917613713E-2</v>
      </c>
      <c r="M696">
        <f t="shared" si="96"/>
        <v>0.27577190440730603</v>
      </c>
      <c r="N696">
        <f t="shared" si="97"/>
        <v>4.5160825083065161E-3</v>
      </c>
      <c r="O696">
        <f t="shared" si="98"/>
        <v>-5238.5507318036553</v>
      </c>
      <c r="P696">
        <f t="shared" si="99"/>
        <v>-2.2337999999999951</v>
      </c>
    </row>
    <row r="697" spans="1:16" x14ac:dyDescent="0.25">
      <c r="A697">
        <v>333</v>
      </c>
      <c r="B697">
        <v>67.150000000000006</v>
      </c>
      <c r="C697">
        <v>1.0860000000000001</v>
      </c>
      <c r="D697">
        <v>0.97199999999999998</v>
      </c>
      <c r="E697">
        <v>1.109</v>
      </c>
      <c r="F697">
        <v>1.0069999999999999</v>
      </c>
      <c r="G697">
        <v>1.254</v>
      </c>
      <c r="I697">
        <f t="shared" si="92"/>
        <v>-1.9699999999999989</v>
      </c>
      <c r="J697">
        <f t="shared" si="93"/>
        <v>-9.000000000000119E-3</v>
      </c>
      <c r="K697">
        <f t="shared" si="94"/>
        <v>1.8270460170047342</v>
      </c>
      <c r="L697">
        <f t="shared" si="95"/>
        <v>3.5829825252828171E-2</v>
      </c>
      <c r="M697">
        <f t="shared" si="96"/>
        <v>0.27947855960740864</v>
      </c>
      <c r="N697">
        <f t="shared" si="97"/>
        <v>4.1961808021171122E-3</v>
      </c>
      <c r="O697">
        <f t="shared" si="98"/>
        <v>-5065.8079497048138</v>
      </c>
      <c r="P697">
        <f t="shared" si="99"/>
        <v>-2.1394199999999874</v>
      </c>
    </row>
    <row r="698" spans="1:16" x14ac:dyDescent="0.25">
      <c r="A698">
        <v>334</v>
      </c>
      <c r="B698">
        <v>65.180000000000007</v>
      </c>
      <c r="C698">
        <v>1.077</v>
      </c>
      <c r="D698">
        <v>0.96499999999999997</v>
      </c>
      <c r="E698">
        <v>1.105</v>
      </c>
      <c r="F698">
        <v>1.002</v>
      </c>
      <c r="G698">
        <v>1.236</v>
      </c>
      <c r="I698">
        <f t="shared" si="92"/>
        <v>-1.9000000000000057</v>
      </c>
      <c r="J698">
        <f t="shared" si="93"/>
        <v>-1.0000000000000009E-2</v>
      </c>
      <c r="K698">
        <f t="shared" si="94"/>
        <v>1.8141143561291255</v>
      </c>
      <c r="L698">
        <f t="shared" si="95"/>
        <v>3.2215703297981568E-2</v>
      </c>
      <c r="M698">
        <f t="shared" si="96"/>
        <v>0.31532689402640696</v>
      </c>
      <c r="N698">
        <f t="shared" si="97"/>
        <v>3.8874031701042209E-3</v>
      </c>
      <c r="O698">
        <f t="shared" si="98"/>
        <v>-4891.521963625848</v>
      </c>
      <c r="P698">
        <f t="shared" si="99"/>
        <v>-2.0463000000000147</v>
      </c>
    </row>
    <row r="699" spans="1:16" x14ac:dyDescent="0.25">
      <c r="A699">
        <v>335</v>
      </c>
      <c r="B699">
        <v>63.28</v>
      </c>
      <c r="C699">
        <v>1.0669999999999999</v>
      </c>
      <c r="D699">
        <v>0.95899999999999996</v>
      </c>
      <c r="E699">
        <v>1.097</v>
      </c>
      <c r="F699">
        <v>0.996</v>
      </c>
      <c r="G699">
        <v>1.2150000000000001</v>
      </c>
      <c r="I699">
        <f t="shared" si="92"/>
        <v>-1.8400000000000034</v>
      </c>
      <c r="J699">
        <f t="shared" si="93"/>
        <v>-4.9999999999998934E-3</v>
      </c>
      <c r="K699">
        <f t="shared" si="94"/>
        <v>1.8012664704896202</v>
      </c>
      <c r="L699">
        <f t="shared" si="95"/>
        <v>2.8164419424469872E-2</v>
      </c>
      <c r="M699">
        <f t="shared" si="96"/>
        <v>0.1591775841679271</v>
      </c>
      <c r="N699">
        <f t="shared" si="97"/>
        <v>3.5898438212021494E-3</v>
      </c>
      <c r="O699">
        <f t="shared" si="98"/>
        <v>-4715.7458656175586</v>
      </c>
      <c r="P699">
        <f t="shared" si="99"/>
        <v>-1.9632800000000015</v>
      </c>
    </row>
    <row r="700" spans="1:16" x14ac:dyDescent="0.25">
      <c r="A700">
        <v>336</v>
      </c>
      <c r="B700">
        <v>61.44</v>
      </c>
      <c r="C700">
        <v>1.0620000000000001</v>
      </c>
      <c r="D700">
        <v>0.95899999999999996</v>
      </c>
      <c r="E700">
        <v>1.0900000000000001</v>
      </c>
      <c r="F700">
        <v>0.99299999999999999</v>
      </c>
      <c r="G700">
        <v>1.208</v>
      </c>
      <c r="I700">
        <f t="shared" si="92"/>
        <v>-1.769999999999996</v>
      </c>
      <c r="J700">
        <f t="shared" si="93"/>
        <v>-6.0000000000000053E-3</v>
      </c>
      <c r="K700">
        <f t="shared" si="94"/>
        <v>1.7884512070234555</v>
      </c>
      <c r="L700">
        <f t="shared" si="95"/>
        <v>2.6124516745450282E-2</v>
      </c>
      <c r="M700">
        <f t="shared" si="96"/>
        <v>0.19382164293310586</v>
      </c>
      <c r="N700">
        <f t="shared" si="97"/>
        <v>3.303593543931511E-3</v>
      </c>
      <c r="O700">
        <f t="shared" si="98"/>
        <v>-4538.5332017636092</v>
      </c>
      <c r="P700">
        <f t="shared" si="99"/>
        <v>-1.879739999999994</v>
      </c>
    </row>
    <row r="701" spans="1:16" x14ac:dyDescent="0.25">
      <c r="A701">
        <v>337</v>
      </c>
      <c r="B701">
        <v>59.67</v>
      </c>
      <c r="C701">
        <v>1.056</v>
      </c>
      <c r="D701">
        <v>0.95499999999999996</v>
      </c>
      <c r="E701">
        <v>1.0840000000000001</v>
      </c>
      <c r="F701">
        <v>0.98799999999999999</v>
      </c>
      <c r="G701">
        <v>1.1970000000000001</v>
      </c>
      <c r="I701">
        <f t="shared" si="92"/>
        <v>-1.7000000000000028</v>
      </c>
      <c r="J701">
        <f t="shared" si="93"/>
        <v>-7.0000000000001172E-3</v>
      </c>
      <c r="K701">
        <f t="shared" si="94"/>
        <v>1.775756037844098</v>
      </c>
      <c r="L701">
        <f t="shared" si="95"/>
        <v>2.3663918197793475E-2</v>
      </c>
      <c r="M701">
        <f t="shared" si="96"/>
        <v>0.2301035937677624</v>
      </c>
      <c r="N701">
        <f t="shared" si="97"/>
        <v>3.0287396785603788E-3</v>
      </c>
      <c r="O701">
        <f t="shared" si="98"/>
        <v>-4359.9379558661831</v>
      </c>
      <c r="P701">
        <f t="shared" si="99"/>
        <v>-1.7952000000000092</v>
      </c>
    </row>
    <row r="702" spans="1:16" x14ac:dyDescent="0.25">
      <c r="A702">
        <v>338</v>
      </c>
      <c r="B702">
        <v>57.97</v>
      </c>
      <c r="C702">
        <v>1.0489999999999999</v>
      </c>
      <c r="D702">
        <v>0.95599999999999996</v>
      </c>
      <c r="E702">
        <v>1.08</v>
      </c>
      <c r="F702">
        <v>0.98199999999999998</v>
      </c>
      <c r="G702">
        <v>1.1779999999999999</v>
      </c>
      <c r="I702">
        <f t="shared" si="92"/>
        <v>-1.6299999999999955</v>
      </c>
      <c r="J702">
        <f t="shared" si="93"/>
        <v>-9.9999999999988987E-4</v>
      </c>
      <c r="K702">
        <f t="shared" si="94"/>
        <v>1.7632033003707717</v>
      </c>
      <c r="L702">
        <f t="shared" si="95"/>
        <v>2.0775488193557831E-2</v>
      </c>
      <c r="M702">
        <f t="shared" si="96"/>
        <v>3.3440193732478571E-2</v>
      </c>
      <c r="N702">
        <f t="shared" si="97"/>
        <v>2.7653660903188466E-3</v>
      </c>
      <c r="O702">
        <f t="shared" si="98"/>
        <v>-4180.0145329982461</v>
      </c>
      <c r="P702">
        <f t="shared" si="99"/>
        <v>-1.7098699999999905</v>
      </c>
    </row>
    <row r="703" spans="1:16" x14ac:dyDescent="0.25">
      <c r="A703">
        <v>339</v>
      </c>
      <c r="B703">
        <v>56.34</v>
      </c>
      <c r="C703">
        <v>1.048</v>
      </c>
      <c r="D703">
        <v>0.94599999999999995</v>
      </c>
      <c r="E703">
        <v>1.0740000000000001</v>
      </c>
      <c r="F703">
        <v>0.97699999999999998</v>
      </c>
      <c r="G703">
        <v>1.1950000000000001</v>
      </c>
      <c r="I703">
        <f t="shared" si="92"/>
        <v>-1.5600000000000023</v>
      </c>
      <c r="J703">
        <f t="shared" si="93"/>
        <v>-2.0000000000000018E-3</v>
      </c>
      <c r="K703">
        <f t="shared" si="94"/>
        <v>1.7508168426497546</v>
      </c>
      <c r="L703">
        <f t="shared" si="95"/>
        <v>2.0361282647707864E-2</v>
      </c>
      <c r="M703">
        <f t="shared" si="96"/>
        <v>6.8028759329018751E-2</v>
      </c>
      <c r="N703">
        <f t="shared" si="97"/>
        <v>2.5135531436752947E-3</v>
      </c>
      <c r="O703">
        <f t="shared" si="98"/>
        <v>-3998.8177429272841</v>
      </c>
      <c r="P703">
        <f t="shared" si="99"/>
        <v>-1.6348800000000057</v>
      </c>
    </row>
    <row r="704" spans="1:16" x14ac:dyDescent="0.25">
      <c r="A704">
        <v>340</v>
      </c>
      <c r="B704">
        <v>54.78</v>
      </c>
      <c r="C704">
        <v>1.046</v>
      </c>
      <c r="D704">
        <v>0.94099999999999995</v>
      </c>
      <c r="E704">
        <v>1.0660000000000001</v>
      </c>
      <c r="F704">
        <v>0.97399999999999998</v>
      </c>
      <c r="G704">
        <v>1.202</v>
      </c>
      <c r="I704">
        <f t="shared" si="92"/>
        <v>-1.490000000000002</v>
      </c>
      <c r="J704">
        <f t="shared" si="93"/>
        <v>-3.0000000000001137E-3</v>
      </c>
      <c r="K704">
        <f t="shared" si="94"/>
        <v>1.7386220279179425</v>
      </c>
      <c r="L704">
        <f t="shared" si="95"/>
        <v>1.953168453125545E-2</v>
      </c>
      <c r="M704">
        <f t="shared" si="96"/>
        <v>0.10415364554443986</v>
      </c>
      <c r="N704">
        <f t="shared" si="97"/>
        <v>2.2733776776823261E-3</v>
      </c>
      <c r="O704">
        <f t="shared" si="98"/>
        <v>-3816.4027834156313</v>
      </c>
      <c r="P704">
        <f t="shared" si="99"/>
        <v>-1.5585399999999983</v>
      </c>
    </row>
    <row r="705" spans="1:16" x14ac:dyDescent="0.25">
      <c r="A705">
        <v>341</v>
      </c>
      <c r="B705">
        <v>53.29</v>
      </c>
      <c r="C705">
        <v>1.0429999999999999</v>
      </c>
      <c r="D705">
        <v>0.93500000000000005</v>
      </c>
      <c r="E705">
        <v>1.0580000000000001</v>
      </c>
      <c r="F705">
        <v>0.97</v>
      </c>
      <c r="G705">
        <v>1.208</v>
      </c>
      <c r="I705">
        <f t="shared" si="92"/>
        <v>-1.4200000000000017</v>
      </c>
      <c r="J705">
        <f t="shared" si="93"/>
        <v>7.0000000000001172E-3</v>
      </c>
      <c r="K705">
        <f t="shared" si="94"/>
        <v>1.7266457202409118</v>
      </c>
      <c r="L705">
        <f t="shared" si="95"/>
        <v>1.8284308426530838E-2</v>
      </c>
      <c r="M705">
        <f t="shared" si="96"/>
        <v>-0.24766592922109434</v>
      </c>
      <c r="N705">
        <f t="shared" si="97"/>
        <v>2.0449129824003025E-3</v>
      </c>
      <c r="O705">
        <f t="shared" si="98"/>
        <v>-3632.8252234025108</v>
      </c>
      <c r="P705">
        <f t="shared" si="99"/>
        <v>-1.4810600000000018</v>
      </c>
    </row>
    <row r="706" spans="1:16" x14ac:dyDescent="0.25">
      <c r="A706">
        <v>342</v>
      </c>
      <c r="B706">
        <v>51.87</v>
      </c>
      <c r="C706">
        <v>1.05</v>
      </c>
      <c r="D706">
        <v>0.93600000000000005</v>
      </c>
      <c r="E706">
        <v>1.05</v>
      </c>
      <c r="F706">
        <v>0.97</v>
      </c>
      <c r="G706">
        <v>1.242</v>
      </c>
      <c r="I706">
        <f t="shared" si="92"/>
        <v>-1.3399999999999963</v>
      </c>
      <c r="J706">
        <f t="shared" si="93"/>
        <v>4.0000000000000036E-3</v>
      </c>
      <c r="K706">
        <f t="shared" si="94"/>
        <v>1.7149162479935849</v>
      </c>
      <c r="L706">
        <f t="shared" si="95"/>
        <v>2.1189299069938092E-2</v>
      </c>
      <c r="M706">
        <f t="shared" si="96"/>
        <v>-0.14527308047718682</v>
      </c>
      <c r="N706">
        <f t="shared" si="97"/>
        <v>1.8282287764056161E-3</v>
      </c>
      <c r="O706">
        <f t="shared" si="98"/>
        <v>-3448.1409860727836</v>
      </c>
      <c r="P706">
        <f t="shared" si="99"/>
        <v>-1.407</v>
      </c>
    </row>
    <row r="707" spans="1:16" x14ac:dyDescent="0.25">
      <c r="A707">
        <v>343</v>
      </c>
      <c r="B707">
        <v>50.53</v>
      </c>
      <c r="C707">
        <v>1.054</v>
      </c>
      <c r="D707">
        <v>0.93600000000000005</v>
      </c>
      <c r="E707">
        <v>1.048</v>
      </c>
      <c r="F707">
        <v>0.96799999999999997</v>
      </c>
      <c r="G707">
        <v>1.2649999999999999</v>
      </c>
      <c r="I707">
        <f t="shared" si="92"/>
        <v>-1.2700000000000031</v>
      </c>
      <c r="J707">
        <f t="shared" si="93"/>
        <v>-1.2000000000000011E-2</v>
      </c>
      <c r="K707">
        <f t="shared" si="94"/>
        <v>1.7035492982382305</v>
      </c>
      <c r="L707">
        <f t="shared" si="95"/>
        <v>2.2840610876527823E-2</v>
      </c>
      <c r="M707">
        <f t="shared" si="96"/>
        <v>0.44983636945520372</v>
      </c>
      <c r="N707">
        <f t="shared" si="97"/>
        <v>1.6233911853910125E-3</v>
      </c>
      <c r="O707">
        <f t="shared" si="98"/>
        <v>-3262.4063318177618</v>
      </c>
      <c r="P707">
        <f t="shared" si="99"/>
        <v>-1.3385800000000039</v>
      </c>
    </row>
    <row r="708" spans="1:16" x14ac:dyDescent="0.25">
      <c r="A708">
        <v>344</v>
      </c>
      <c r="B708">
        <v>49.26</v>
      </c>
      <c r="C708">
        <v>1.042</v>
      </c>
      <c r="D708">
        <v>0.93300000000000005</v>
      </c>
      <c r="E708">
        <v>1.0449999999999999</v>
      </c>
      <c r="F708">
        <v>0.96599999999999997</v>
      </c>
      <c r="G708">
        <v>1.2250000000000001</v>
      </c>
      <c r="I708">
        <f t="shared" si="92"/>
        <v>-1.1999999999999957</v>
      </c>
      <c r="J708">
        <f t="shared" si="93"/>
        <v>9.9999999999988987E-4</v>
      </c>
      <c r="K708">
        <f t="shared" si="94"/>
        <v>1.6924944075030843</v>
      </c>
      <c r="L708">
        <f t="shared" si="95"/>
        <v>1.7867718963505686E-2</v>
      </c>
      <c r="M708">
        <f t="shared" si="96"/>
        <v>-3.8894914100466721E-2</v>
      </c>
      <c r="N708">
        <f t="shared" si="97"/>
        <v>1.4304627218645531E-3</v>
      </c>
      <c r="O708">
        <f t="shared" si="98"/>
        <v>-3075.6778410931115</v>
      </c>
      <c r="P708">
        <f t="shared" si="99"/>
        <v>-1.2503999999999909</v>
      </c>
    </row>
    <row r="709" spans="1:16" x14ac:dyDescent="0.25">
      <c r="A709">
        <v>345</v>
      </c>
      <c r="B709">
        <v>48.06</v>
      </c>
      <c r="C709">
        <v>1.0429999999999999</v>
      </c>
      <c r="D709">
        <v>0.93200000000000005</v>
      </c>
      <c r="E709">
        <v>1.038</v>
      </c>
      <c r="F709">
        <v>0.96799999999999997</v>
      </c>
      <c r="G709">
        <v>1.2330000000000001</v>
      </c>
      <c r="I709">
        <f t="shared" ref="I709:I722" si="100">B710-B709</f>
        <v>-1.1300000000000026</v>
      </c>
      <c r="J709">
        <f t="shared" ref="J709:J722" si="101">C710-C709</f>
        <v>0</v>
      </c>
      <c r="K709">
        <f t="shared" ref="K709:K723" si="102">LOG(B709)</f>
        <v>1.6817837664678814</v>
      </c>
      <c r="L709">
        <f t="shared" ref="L709:L723" si="103">LOG(C709)</f>
        <v>1.8284308426530838E-2</v>
      </c>
      <c r="M709">
        <f t="shared" ref="M709:M723" si="104">(L710-L709)/(K710-K709)</f>
        <v>0</v>
      </c>
      <c r="N709">
        <f t="shared" ref="N709:N723" si="105">$L$2*((1-COS(RADIANS(A709))+($L$2/$O$2)*(1-SQRT(1-(($L$2/$O$2)^2)*SIN(RADIANS(A709))))))</f>
        <v>1.2495022659537094E-3</v>
      </c>
      <c r="O709">
        <f t="shared" ref="O709:O723" si="106">$L$2*($J$1^2)*((SIN(RADIANS(A709))))+($H$1/2)*(SIN(2*RADIANS(A709)))</f>
        <v>-2888.0123971792159</v>
      </c>
      <c r="P709">
        <f t="shared" si="99"/>
        <v>-1.1785900000000002</v>
      </c>
    </row>
    <row r="710" spans="1:16" x14ac:dyDescent="0.25">
      <c r="A710">
        <v>346</v>
      </c>
      <c r="B710">
        <v>46.93</v>
      </c>
      <c r="C710">
        <v>1.0429999999999999</v>
      </c>
      <c r="D710">
        <v>0.92800000000000005</v>
      </c>
      <c r="E710">
        <v>1.0329999999999999</v>
      </c>
      <c r="F710">
        <v>0.96299999999999997</v>
      </c>
      <c r="G710">
        <v>1.25</v>
      </c>
      <c r="I710">
        <f t="shared" si="100"/>
        <v>-1.0399999999999991</v>
      </c>
      <c r="J710">
        <f t="shared" si="101"/>
        <v>-2.0000000000000018E-3</v>
      </c>
      <c r="K710">
        <f t="shared" si="102"/>
        <v>1.6714505542124947</v>
      </c>
      <c r="L710">
        <f t="shared" si="103"/>
        <v>1.8284308426530838E-2</v>
      </c>
      <c r="M710">
        <f t="shared" si="104"/>
        <v>8.5649033058180946E-2</v>
      </c>
      <c r="N710">
        <f t="shared" si="105"/>
        <v>1.0805650473204866E-3</v>
      </c>
      <c r="O710">
        <f t="shared" si="106"/>
        <v>-2699.4671688490762</v>
      </c>
      <c r="P710">
        <f t="shared" ref="P710:P723" si="107">(C710*100000)*((B711/100000)-(B710/100000))</f>
        <v>-1.0847200000000037</v>
      </c>
    </row>
    <row r="711" spans="1:16" x14ac:dyDescent="0.25">
      <c r="A711">
        <v>347</v>
      </c>
      <c r="B711">
        <v>45.89</v>
      </c>
      <c r="C711">
        <v>1.0409999999999999</v>
      </c>
      <c r="D711">
        <v>0.93899999999999995</v>
      </c>
      <c r="E711">
        <v>1.0309999999999999</v>
      </c>
      <c r="F711">
        <v>0.96699999999999997</v>
      </c>
      <c r="G711">
        <v>1.226</v>
      </c>
      <c r="I711">
        <f t="shared" si="100"/>
        <v>-0.98000000000000398</v>
      </c>
      <c r="J711">
        <f t="shared" si="101"/>
        <v>3.0000000000001137E-3</v>
      </c>
      <c r="K711">
        <f t="shared" si="102"/>
        <v>1.6617180576946593</v>
      </c>
      <c r="L711">
        <f t="shared" si="103"/>
        <v>1.7450729510536125E-2</v>
      </c>
      <c r="M711">
        <f t="shared" si="104"/>
        <v>-0.13330867251692868</v>
      </c>
      <c r="N711">
        <f t="shared" si="105"/>
        <v>9.2370262819352572E-4</v>
      </c>
      <c r="O711">
        <f t="shared" si="106"/>
        <v>-2510.0995929492374</v>
      </c>
      <c r="P711">
        <f t="shared" si="107"/>
        <v>-1.0201800000000021</v>
      </c>
    </row>
    <row r="712" spans="1:16" x14ac:dyDescent="0.25">
      <c r="A712">
        <v>348</v>
      </c>
      <c r="B712">
        <v>44.91</v>
      </c>
      <c r="C712">
        <v>1.044</v>
      </c>
      <c r="D712">
        <v>0.92600000000000005</v>
      </c>
      <c r="E712">
        <v>1.034</v>
      </c>
      <c r="F712">
        <v>0.97199999999999998</v>
      </c>
      <c r="G712">
        <v>1.244</v>
      </c>
      <c r="I712">
        <f t="shared" si="100"/>
        <v>-0.88999999999999346</v>
      </c>
      <c r="J712">
        <f t="shared" si="101"/>
        <v>2.4999999999999911E-2</v>
      </c>
      <c r="K712">
        <f t="shared" si="102"/>
        <v>1.6523430550627147</v>
      </c>
      <c r="L712">
        <f t="shared" si="103"/>
        <v>1.8700498666243369E-2</v>
      </c>
      <c r="M712">
        <f t="shared" si="104"/>
        <v>-1.1822370444375652</v>
      </c>
      <c r="N712">
        <f t="shared" si="105"/>
        <v>7.7896288752232832E-4</v>
      </c>
      <c r="O712">
        <f t="shared" si="106"/>
        <v>-2319.967356898916</v>
      </c>
      <c r="P712">
        <f t="shared" si="107"/>
        <v>-0.92915999999999432</v>
      </c>
    </row>
    <row r="713" spans="1:16" x14ac:dyDescent="0.25">
      <c r="A713">
        <v>349</v>
      </c>
      <c r="B713">
        <v>44.02</v>
      </c>
      <c r="C713">
        <v>1.069</v>
      </c>
      <c r="D713">
        <v>0.92500000000000004</v>
      </c>
      <c r="E713">
        <v>1.032</v>
      </c>
      <c r="F713">
        <v>0.96799999999999997</v>
      </c>
      <c r="G713">
        <v>1.349</v>
      </c>
      <c r="I713">
        <f t="shared" si="100"/>
        <v>-0.82000000000000028</v>
      </c>
      <c r="J713">
        <f t="shared" si="101"/>
        <v>8.0000000000000071E-3</v>
      </c>
      <c r="K713">
        <f t="shared" si="102"/>
        <v>1.6436500382173291</v>
      </c>
      <c r="L713">
        <f t="shared" si="103"/>
        <v>2.8977705208777998E-2</v>
      </c>
      <c r="M713">
        <f t="shared" si="104"/>
        <v>-0.39650778176311696</v>
      </c>
      <c r="N713">
        <f t="shared" si="105"/>
        <v>6.463900062588366E-4</v>
      </c>
      <c r="O713">
        <f t="shared" si="106"/>
        <v>-2129.1283811126955</v>
      </c>
      <c r="P713">
        <f t="shared" si="107"/>
        <v>-0.87657999999999814</v>
      </c>
    </row>
    <row r="714" spans="1:16" x14ac:dyDescent="0.25">
      <c r="A714">
        <v>350</v>
      </c>
      <c r="B714">
        <v>43.2</v>
      </c>
      <c r="C714">
        <v>1.077</v>
      </c>
      <c r="D714">
        <v>0.92400000000000004</v>
      </c>
      <c r="E714">
        <v>1.026</v>
      </c>
      <c r="F714">
        <v>0.96099999999999997</v>
      </c>
      <c r="G714">
        <v>1.395</v>
      </c>
      <c r="I714">
        <f t="shared" si="100"/>
        <v>-0.75</v>
      </c>
      <c r="J714">
        <f t="shared" si="101"/>
        <v>-1.0000000000000009E-2</v>
      </c>
      <c r="K714">
        <f t="shared" si="102"/>
        <v>1.6354837468149122</v>
      </c>
      <c r="L714">
        <f t="shared" si="103"/>
        <v>3.2215703297981568E-2</v>
      </c>
      <c r="M714">
        <f t="shared" si="104"/>
        <v>0.53263950185629205</v>
      </c>
      <c r="N714">
        <f t="shared" si="105"/>
        <v>5.2602445377087812E-4</v>
      </c>
      <c r="O714">
        <f t="shared" si="106"/>
        <v>-1937.6408013522193</v>
      </c>
      <c r="P714">
        <f t="shared" si="107"/>
        <v>-0.80775000000000208</v>
      </c>
    </row>
    <row r="715" spans="1:16" x14ac:dyDescent="0.25">
      <c r="A715">
        <v>351</v>
      </c>
      <c r="B715">
        <v>42.45</v>
      </c>
      <c r="C715">
        <v>1.0669999999999999</v>
      </c>
      <c r="D715">
        <v>0.92100000000000004</v>
      </c>
      <c r="E715">
        <v>1.0229999999999999</v>
      </c>
      <c r="F715">
        <v>0.95799999999999996</v>
      </c>
      <c r="G715">
        <v>1.365</v>
      </c>
      <c r="I715">
        <f t="shared" si="100"/>
        <v>-0.66000000000000369</v>
      </c>
      <c r="J715">
        <f t="shared" si="101"/>
        <v>0</v>
      </c>
      <c r="K715">
        <f t="shared" si="102"/>
        <v>1.6278776945799716</v>
      </c>
      <c r="L715">
        <f t="shared" si="103"/>
        <v>2.8164419424469872E-2</v>
      </c>
      <c r="M715">
        <f t="shared" si="104"/>
        <v>0</v>
      </c>
      <c r="N715">
        <f t="shared" si="105"/>
        <v>4.1790297539188765E-4</v>
      </c>
      <c r="O715">
        <f t="shared" si="106"/>
        <v>-1745.5629510121</v>
      </c>
      <c r="P715">
        <f t="shared" si="107"/>
        <v>-0.70422000000000551</v>
      </c>
    </row>
    <row r="716" spans="1:16" x14ac:dyDescent="0.25">
      <c r="A716">
        <v>352</v>
      </c>
      <c r="B716">
        <v>41.79</v>
      </c>
      <c r="C716">
        <v>1.0669999999999999</v>
      </c>
      <c r="D716">
        <v>0.91400000000000003</v>
      </c>
      <c r="E716">
        <v>1.016</v>
      </c>
      <c r="F716">
        <v>0.95799999999999996</v>
      </c>
      <c r="G716">
        <v>1.379</v>
      </c>
      <c r="I716">
        <f t="shared" si="100"/>
        <v>-0.58999999999999631</v>
      </c>
      <c r="J716">
        <f t="shared" si="101"/>
        <v>0</v>
      </c>
      <c r="K716">
        <f t="shared" si="102"/>
        <v>1.6210723711436259</v>
      </c>
      <c r="L716">
        <f t="shared" si="103"/>
        <v>2.8164419424469872E-2</v>
      </c>
      <c r="M716">
        <f t="shared" si="104"/>
        <v>0</v>
      </c>
      <c r="N716">
        <f t="shared" si="105"/>
        <v>3.2205858111095288E-4</v>
      </c>
      <c r="O716">
        <f t="shared" si="106"/>
        <v>-1552.9533433456525</v>
      </c>
      <c r="P716">
        <f t="shared" si="107"/>
        <v>-0.62952999999999215</v>
      </c>
    </row>
    <row r="717" spans="1:16" x14ac:dyDescent="0.25">
      <c r="A717">
        <v>353</v>
      </c>
      <c r="B717">
        <v>41.2</v>
      </c>
      <c r="C717">
        <v>1.0669999999999999</v>
      </c>
      <c r="D717">
        <v>0.90900000000000003</v>
      </c>
      <c r="E717">
        <v>1.0069999999999999</v>
      </c>
      <c r="F717">
        <v>0.95099999999999996</v>
      </c>
      <c r="G717">
        <v>1.4</v>
      </c>
      <c r="I717">
        <f t="shared" si="100"/>
        <v>-0.51000000000000512</v>
      </c>
      <c r="J717">
        <f t="shared" si="101"/>
        <v>-4.0000000000000036E-3</v>
      </c>
      <c r="K717">
        <f t="shared" si="102"/>
        <v>1.6148972160331345</v>
      </c>
      <c r="L717">
        <f t="shared" si="103"/>
        <v>2.8164419424469872E-2</v>
      </c>
      <c r="M717">
        <f t="shared" si="104"/>
        <v>0.30153378446512974</v>
      </c>
      <c r="N717">
        <f t="shared" si="105"/>
        <v>2.3852053540665755E-4</v>
      </c>
      <c r="O717">
        <f t="shared" si="106"/>
        <v>-1359.8706536357165</v>
      </c>
      <c r="P717">
        <f t="shared" si="107"/>
        <v>-0.54417000000000748</v>
      </c>
    </row>
    <row r="718" spans="1:16" x14ac:dyDescent="0.25">
      <c r="A718">
        <v>354</v>
      </c>
      <c r="B718">
        <v>40.69</v>
      </c>
      <c r="C718">
        <v>1.0629999999999999</v>
      </c>
      <c r="D718">
        <v>0.89800000000000002</v>
      </c>
      <c r="E718">
        <v>1</v>
      </c>
      <c r="F718">
        <v>0.94099999999999995</v>
      </c>
      <c r="G718">
        <v>1.4139999999999999</v>
      </c>
      <c r="I718">
        <f t="shared" si="100"/>
        <v>-0.42999999999999972</v>
      </c>
      <c r="J718">
        <f t="shared" si="101"/>
        <v>8.0000000000000071E-3</v>
      </c>
      <c r="K718">
        <f t="shared" si="102"/>
        <v>1.6094876898532853</v>
      </c>
      <c r="L718">
        <f t="shared" si="103"/>
        <v>2.6533264523296733E-2</v>
      </c>
      <c r="M718">
        <f t="shared" si="104"/>
        <v>-0.70573542716719107</v>
      </c>
      <c r="N718">
        <f t="shared" si="105"/>
        <v>1.6731434822818211E-4</v>
      </c>
      <c r="O718">
        <f t="shared" si="106"/>
        <v>-1166.3737013161131</v>
      </c>
      <c r="P718">
        <f t="shared" si="107"/>
        <v>-0.45708999999999961</v>
      </c>
    </row>
    <row r="719" spans="1:16" x14ac:dyDescent="0.25">
      <c r="A719">
        <v>355</v>
      </c>
      <c r="B719">
        <v>40.26</v>
      </c>
      <c r="C719">
        <v>1.071</v>
      </c>
      <c r="D719">
        <v>0.88800000000000001</v>
      </c>
      <c r="E719">
        <v>0.98599999999999999</v>
      </c>
      <c r="F719">
        <v>0.92700000000000005</v>
      </c>
      <c r="G719">
        <v>1.4850000000000001</v>
      </c>
      <c r="I719">
        <f t="shared" si="100"/>
        <v>-0.35999999999999943</v>
      </c>
      <c r="J719">
        <f t="shared" si="101"/>
        <v>1.1000000000000121E-2</v>
      </c>
      <c r="K719">
        <f t="shared" si="102"/>
        <v>1.6048737705526357</v>
      </c>
      <c r="L719">
        <f t="shared" si="103"/>
        <v>2.9789470831855614E-2</v>
      </c>
      <c r="M719">
        <f t="shared" si="104"/>
        <v>-1.1376396555302883</v>
      </c>
      <c r="N719">
        <f t="shared" si="105"/>
        <v>1.0846176712639259E-4</v>
      </c>
      <c r="O719">
        <f t="shared" si="106"/>
        <v>-972.52143204904314</v>
      </c>
      <c r="P719">
        <f t="shared" si="107"/>
        <v>-0.38555999999999774</v>
      </c>
    </row>
    <row r="720" spans="1:16" x14ac:dyDescent="0.25">
      <c r="A720">
        <v>356</v>
      </c>
      <c r="B720">
        <v>39.9</v>
      </c>
      <c r="C720">
        <v>1.0820000000000001</v>
      </c>
      <c r="D720">
        <v>0.874</v>
      </c>
      <c r="E720">
        <v>0.96599999999999997</v>
      </c>
      <c r="F720">
        <v>0.91100000000000003</v>
      </c>
      <c r="G720">
        <v>1.5780000000000001</v>
      </c>
      <c r="I720">
        <f t="shared" si="100"/>
        <v>-0.26999999999999602</v>
      </c>
      <c r="J720">
        <f t="shared" si="101"/>
        <v>-1.7000000000000126E-2</v>
      </c>
      <c r="K720">
        <f t="shared" si="102"/>
        <v>1.6009728956867482</v>
      </c>
      <c r="L720">
        <f t="shared" si="103"/>
        <v>3.422726077055066E-2</v>
      </c>
      <c r="M720">
        <f t="shared" si="104"/>
        <v>2.3323380798062399</v>
      </c>
      <c r="N720">
        <f t="shared" si="105"/>
        <v>6.1980770537687353E-5</v>
      </c>
      <c r="O720">
        <f t="shared" si="106"/>
        <v>-778.37289976408147</v>
      </c>
      <c r="P720">
        <f t="shared" si="107"/>
        <v>-0.2921399999999954</v>
      </c>
    </row>
    <row r="721" spans="1:16" x14ac:dyDescent="0.25">
      <c r="A721">
        <v>357</v>
      </c>
      <c r="B721">
        <v>39.630000000000003</v>
      </c>
      <c r="C721">
        <v>1.0649999999999999</v>
      </c>
      <c r="D721">
        <v>0.85599999999999998</v>
      </c>
      <c r="E721">
        <v>0.94699999999999995</v>
      </c>
      <c r="F721">
        <v>0.89700000000000002</v>
      </c>
      <c r="G721">
        <v>1.5609999999999999</v>
      </c>
      <c r="I721">
        <f t="shared" si="100"/>
        <v>-0.20000000000000284</v>
      </c>
      <c r="J721">
        <f t="shared" si="101"/>
        <v>-4.6000000000000041E-2</v>
      </c>
      <c r="K721">
        <f t="shared" si="102"/>
        <v>1.5980240723341896</v>
      </c>
      <c r="L721">
        <f t="shared" si="103"/>
        <v>2.7349607774756507E-2</v>
      </c>
      <c r="M721">
        <f t="shared" si="104"/>
        <v>8.7268307127259099</v>
      </c>
      <c r="N721">
        <f t="shared" si="105"/>
        <v>2.7885562222642453E-5</v>
      </c>
      <c r="O721">
        <f t="shared" si="106"/>
        <v>-583.9872486641035</v>
      </c>
      <c r="P721">
        <f t="shared" si="107"/>
        <v>-0.21300000000000519</v>
      </c>
    </row>
    <row r="722" spans="1:16" x14ac:dyDescent="0.25">
      <c r="A722">
        <v>358</v>
      </c>
      <c r="B722">
        <v>39.43</v>
      </c>
      <c r="C722">
        <v>1.0189999999999999</v>
      </c>
      <c r="D722">
        <v>0.83099999999999996</v>
      </c>
      <c r="E722">
        <v>0.92700000000000005</v>
      </c>
      <c r="F722">
        <v>0.874</v>
      </c>
      <c r="G722">
        <v>1.446</v>
      </c>
      <c r="I722">
        <f t="shared" si="100"/>
        <v>-0.11999999999999744</v>
      </c>
      <c r="J722">
        <f t="shared" si="101"/>
        <v>-4.9999999999999933E-2</v>
      </c>
      <c r="K722">
        <f t="shared" si="102"/>
        <v>1.5958267770732231</v>
      </c>
      <c r="L722">
        <f t="shared" si="103"/>
        <v>8.1741840064263552E-3</v>
      </c>
      <c r="M722">
        <f t="shared" si="104"/>
        <v>16.506654119272127</v>
      </c>
      <c r="N722">
        <f t="shared" si="105"/>
        <v>6.1865668614134005E-6</v>
      </c>
      <c r="O722">
        <f t="shared" si="106"/>
        <v>-389.42369520367646</v>
      </c>
      <c r="P722">
        <f t="shared" si="107"/>
        <v>-0.12227999999999743</v>
      </c>
    </row>
    <row r="723" spans="1:16" x14ac:dyDescent="0.25">
      <c r="A723">
        <v>359</v>
      </c>
      <c r="B723">
        <v>39.31</v>
      </c>
      <c r="C723">
        <v>0.96899999999999997</v>
      </c>
      <c r="D723">
        <v>0.80800000000000005</v>
      </c>
      <c r="E723">
        <v>0.90300000000000002</v>
      </c>
      <c r="F723">
        <v>0.84699999999999998</v>
      </c>
      <c r="G723">
        <v>1.319</v>
      </c>
      <c r="K723">
        <f t="shared" si="102"/>
        <v>1.5945030438200891</v>
      </c>
      <c r="L723">
        <f t="shared" si="103"/>
        <v>-1.3676222949234686E-2</v>
      </c>
      <c r="M723">
        <f t="shared" si="104"/>
        <v>-8.5771068310220178E-3</v>
      </c>
      <c r="N723">
        <f t="shared" si="105"/>
        <v>-3.1095731926375054E-6</v>
      </c>
      <c r="O723">
        <f t="shared" si="106"/>
        <v>-194.74151004546482</v>
      </c>
      <c r="P723">
        <f t="shared" si="107"/>
        <v>-38.091390000000004</v>
      </c>
    </row>
  </sheetData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9F667-54A3-4F2B-8856-978F56C0FC7A}">
  <dimension ref="A1:AC723"/>
  <sheetViews>
    <sheetView topLeftCell="Y1" zoomScaleNormal="100" workbookViewId="0">
      <selection activeCell="AA27" sqref="AA27"/>
    </sheetView>
  </sheetViews>
  <sheetFormatPr defaultRowHeight="15" x14ac:dyDescent="0.25"/>
  <cols>
    <col min="9" max="9" width="13.28515625" bestFit="1" customWidth="1"/>
    <col min="10" max="10" width="11.28515625" bestFit="1" customWidth="1"/>
    <col min="13" max="13" width="17.28515625" bestFit="1" customWidth="1"/>
    <col min="14" max="14" width="14.42578125" bestFit="1" customWidth="1"/>
    <col min="15" max="15" width="14.140625" bestFit="1" customWidth="1"/>
    <col min="16" max="16" width="14.140625" customWidth="1"/>
    <col min="17" max="17" width="15.42578125" bestFit="1" customWidth="1"/>
    <col min="18" max="19" width="14.140625" customWidth="1"/>
    <col min="20" max="20" width="16.28515625" bestFit="1" customWidth="1"/>
    <col min="21" max="21" width="14.140625" customWidth="1"/>
    <col min="22" max="22" width="20.42578125" bestFit="1" customWidth="1"/>
    <col min="23" max="23" width="24.7109375" bestFit="1" customWidth="1"/>
    <col min="24" max="28" width="24.7109375" customWidth="1"/>
  </cols>
  <sheetData>
    <row r="1" spans="1:29" x14ac:dyDescent="0.25">
      <c r="A1" t="s">
        <v>13</v>
      </c>
      <c r="G1" t="s">
        <v>334</v>
      </c>
      <c r="H1">
        <f>L2/O2</f>
        <v>0.29708029197080288</v>
      </c>
      <c r="J1">
        <f>(2*(PI()*4000)/60)</f>
        <v>418.87902047863906</v>
      </c>
      <c r="M1" t="s">
        <v>36</v>
      </c>
      <c r="N1" t="s">
        <v>37</v>
      </c>
      <c r="O1" t="s">
        <v>38</v>
      </c>
      <c r="P1" t="s">
        <v>21</v>
      </c>
      <c r="Q1" t="s">
        <v>376</v>
      </c>
    </row>
    <row r="2" spans="1:29" x14ac:dyDescent="0.25">
      <c r="L2">
        <f>N2/2</f>
        <v>4.07E-2</v>
      </c>
      <c r="M2">
        <v>7.9000000000000001E-2</v>
      </c>
      <c r="N2">
        <v>8.14E-2</v>
      </c>
      <c r="O2">
        <v>0.13700000000000001</v>
      </c>
      <c r="P2">
        <f>SUM(P4:P722)</f>
        <v>5267.0092099999974</v>
      </c>
      <c r="Q2">
        <f>1/((4000/60)*360)</f>
        <v>4.1666666666666665E-5</v>
      </c>
    </row>
    <row r="3" spans="1:29" x14ac:dyDescent="0.25">
      <c r="A3" t="s">
        <v>0</v>
      </c>
      <c r="B3" t="s">
        <v>1</v>
      </c>
      <c r="C3" t="s">
        <v>8</v>
      </c>
      <c r="D3" t="s">
        <v>6</v>
      </c>
      <c r="E3" t="s">
        <v>2</v>
      </c>
      <c r="F3" t="s">
        <v>3</v>
      </c>
      <c r="G3" t="s">
        <v>4</v>
      </c>
      <c r="I3" t="s">
        <v>9</v>
      </c>
      <c r="J3" t="s">
        <v>10</v>
      </c>
      <c r="K3" t="s">
        <v>11</v>
      </c>
      <c r="L3" t="s">
        <v>12</v>
      </c>
      <c r="M3" t="s">
        <v>17</v>
      </c>
      <c r="N3" t="s">
        <v>15</v>
      </c>
      <c r="O3" t="s">
        <v>16</v>
      </c>
      <c r="P3" t="s">
        <v>20</v>
      </c>
      <c r="Q3" t="s">
        <v>0</v>
      </c>
      <c r="R3" t="s">
        <v>19</v>
      </c>
      <c r="S3" t="s">
        <v>329</v>
      </c>
      <c r="T3" t="s">
        <v>330</v>
      </c>
      <c r="U3" s="1" t="s">
        <v>331</v>
      </c>
      <c r="V3" s="1" t="s">
        <v>332</v>
      </c>
      <c r="W3" t="s">
        <v>333</v>
      </c>
      <c r="Y3" t="s">
        <v>19</v>
      </c>
      <c r="Z3" t="s">
        <v>22</v>
      </c>
      <c r="AA3" t="s">
        <v>297</v>
      </c>
      <c r="AB3">
        <v>1.2709999999999999</v>
      </c>
    </row>
    <row r="4" spans="1:29" x14ac:dyDescent="0.25">
      <c r="A4">
        <v>-360</v>
      </c>
      <c r="B4">
        <v>39.270000000000003</v>
      </c>
      <c r="C4">
        <v>0.90100000000000002</v>
      </c>
      <c r="D4">
        <v>0.88200000000000001</v>
      </c>
      <c r="E4">
        <v>0.96799999999999997</v>
      </c>
      <c r="F4">
        <v>0.88200000000000001</v>
      </c>
      <c r="G4">
        <v>0.871</v>
      </c>
      <c r="I4">
        <f>B5-B4</f>
        <v>3.9999999999999147E-2</v>
      </c>
      <c r="J4">
        <f>C5-C4</f>
        <v>-7.0000000000000062E-3</v>
      </c>
      <c r="K4">
        <f>LOG(B4)</f>
        <v>1.5940609012704183</v>
      </c>
      <c r="L4">
        <f>LOG(C4)</f>
        <v>-4.5275209020937013E-2</v>
      </c>
      <c r="M4">
        <f>(L5-L4)/(K5-K4)</f>
        <v>-7.6610409599062974</v>
      </c>
      <c r="N4">
        <f>$L$2*((1-COS(RADIANS(A4))+($L$2/$O$2)*(1-SQRT(1-(($L$2/$O$2)^2)*SIN(RADIANS(A4))))))</f>
        <v>0</v>
      </c>
      <c r="O4">
        <f>$L$2*($J$1^2)*((SIN(RADIANS(A4))))+($H$1/2)*(SIN(2*RADIANS(A4)))</f>
        <v>1.7498805613497221E-12</v>
      </c>
      <c r="P4">
        <f>(C4*100000)*((B5/100000)-(B4/100000))</f>
        <v>3.6040000000000877E-2</v>
      </c>
      <c r="Q4">
        <v>-13</v>
      </c>
      <c r="Y4">
        <v>0</v>
      </c>
      <c r="Z4">
        <v>-8</v>
      </c>
      <c r="AA4" t="s">
        <v>298</v>
      </c>
      <c r="AB4">
        <v>1.3001</v>
      </c>
    </row>
    <row r="5" spans="1:29" x14ac:dyDescent="0.25">
      <c r="A5">
        <v>-359</v>
      </c>
      <c r="B5">
        <v>39.31</v>
      </c>
      <c r="C5">
        <v>0.89400000000000002</v>
      </c>
      <c r="D5">
        <v>0.872</v>
      </c>
      <c r="E5">
        <v>0.96199999999999997</v>
      </c>
      <c r="F5">
        <v>0.878</v>
      </c>
      <c r="G5">
        <v>0.86499999999999999</v>
      </c>
      <c r="I5">
        <f t="shared" ref="I5:I68" si="0">B6-B5</f>
        <v>0.11999999999999744</v>
      </c>
      <c r="J5">
        <f t="shared" ref="J5:J68" si="1">C6-C5</f>
        <v>3.0000000000000027E-3</v>
      </c>
      <c r="K5">
        <f t="shared" ref="K5:K68" si="2">LOG(B5)</f>
        <v>1.5945030438200891</v>
      </c>
      <c r="L5">
        <f t="shared" ref="L5:L68" si="3">LOG(C5)</f>
        <v>-4.8662481204082321E-2</v>
      </c>
      <c r="M5">
        <f t="shared" ref="M5:M68" si="4">(L6-L5)/(K6-K5)</f>
        <v>1.099106821355335</v>
      </c>
      <c r="N5">
        <f t="shared" ref="N5:N68" si="5">$L$2*((1-COS(RADIANS(A5))+($L$2/$O$2)*(1-SQRT(1-(($L$2/$O$2)^2)*SIN(RADIANS(A5))))))</f>
        <v>1.5514359038088066E-5</v>
      </c>
      <c r="O5">
        <f t="shared" ref="O5:O68" si="6">$L$2*($J$1^2)*((SIN(RADIANS(A5))))+($H$1/2)*(SIN(2*RADIANS(A5)))</f>
        <v>124.63643266057805</v>
      </c>
      <c r="P5">
        <f t="shared" ref="P5:P68" si="7">(C5*100000)*((B6/100000)-(B5/100000))</f>
        <v>0.10727999999999777</v>
      </c>
      <c r="Q5">
        <v>-12</v>
      </c>
      <c r="R5">
        <f>1-EXP((-$AB$5)*((Q5-$AB$7)/$AB$8)^($AB$6+1))</f>
        <v>0</v>
      </c>
      <c r="S5">
        <f>R6-R5</f>
        <v>2.3147880231833007E-5</v>
      </c>
      <c r="T5">
        <f>S5*$AB$13*$AB$14*$AB$16</f>
        <v>3.1873814762151599E-2</v>
      </c>
      <c r="U5">
        <f>T5/(($AB$11+$AB$13)*1007)</f>
        <v>5.7979876987241358E-2</v>
      </c>
      <c r="V5">
        <f>$AB$15+U5</f>
        <v>298.05797987698725</v>
      </c>
      <c r="W5">
        <f>(B5*C5*$AB$15)/(B4*C4)</f>
        <v>295.98597602697618</v>
      </c>
      <c r="Y5">
        <v>2</v>
      </c>
      <c r="Z5">
        <v>-2.3279999999999998</v>
      </c>
      <c r="AA5" t="s">
        <v>299</v>
      </c>
      <c r="AB5">
        <v>5</v>
      </c>
    </row>
    <row r="6" spans="1:29" x14ac:dyDescent="0.25">
      <c r="A6">
        <v>-358</v>
      </c>
      <c r="B6">
        <v>39.43</v>
      </c>
      <c r="C6">
        <v>0.89700000000000002</v>
      </c>
      <c r="D6">
        <v>0.86699999999999999</v>
      </c>
      <c r="E6">
        <v>0.95799999999999996</v>
      </c>
      <c r="F6">
        <v>0.878</v>
      </c>
      <c r="G6">
        <v>0.88500000000000001</v>
      </c>
      <c r="I6">
        <f t="shared" si="0"/>
        <v>0.20000000000000284</v>
      </c>
      <c r="J6">
        <f t="shared" si="1"/>
        <v>4.0000000000000036E-3</v>
      </c>
      <c r="K6">
        <f t="shared" si="2"/>
        <v>1.5958267770732231</v>
      </c>
      <c r="L6">
        <f t="shared" si="3"/>
        <v>-4.7207556955907906E-2</v>
      </c>
      <c r="M6">
        <f t="shared" si="4"/>
        <v>0.87942115440638213</v>
      </c>
      <c r="N6">
        <f t="shared" si="5"/>
        <v>4.342879141329577E-5</v>
      </c>
      <c r="O6">
        <f t="shared" si="6"/>
        <v>249.23489511959852</v>
      </c>
      <c r="P6">
        <f t="shared" si="7"/>
        <v>0.17940000000000436</v>
      </c>
      <c r="Q6">
        <v>-11</v>
      </c>
      <c r="R6">
        <f t="shared" ref="R6:R69" si="8">1-EXP((-$AB$5)*((Q6-$AB$7)/$AB$8)^($AB$6+1))</f>
        <v>2.3147880231833007E-5</v>
      </c>
      <c r="S6">
        <f t="shared" ref="S6:S69" si="9">R7-R6</f>
        <v>1.620201592353876E-4</v>
      </c>
      <c r="T6">
        <f t="shared" ref="T6:T69" si="10">S6*$AB$13*$AB$14*$AB$16</f>
        <v>0.22309604557661533</v>
      </c>
      <c r="U6">
        <f t="shared" ref="U6:U69" si="11">T6/(($AB$11+$AB$13)*1007)</f>
        <v>0.40582156153557891</v>
      </c>
      <c r="V6">
        <f t="shared" ref="V6:V69" si="12">$AB$15+U6</f>
        <v>298.40582156153556</v>
      </c>
      <c r="W6">
        <f t="shared" ref="W6:W69" si="13">(B6*C6*$AB$15)/(B5*C5)</f>
        <v>299.91274484863902</v>
      </c>
      <c r="Y6">
        <v>5</v>
      </c>
      <c r="Z6">
        <v>0.28399999999999997</v>
      </c>
      <c r="AA6" t="s">
        <v>300</v>
      </c>
      <c r="AB6">
        <v>2</v>
      </c>
    </row>
    <row r="7" spans="1:29" x14ac:dyDescent="0.25">
      <c r="A7">
        <v>-357</v>
      </c>
      <c r="B7">
        <v>39.630000000000003</v>
      </c>
      <c r="C7">
        <v>0.90100000000000002</v>
      </c>
      <c r="D7">
        <v>0.86199999999999999</v>
      </c>
      <c r="E7">
        <v>0.95299999999999996</v>
      </c>
      <c r="F7">
        <v>0.88</v>
      </c>
      <c r="G7">
        <v>0.91</v>
      </c>
      <c r="I7">
        <f t="shared" si="0"/>
        <v>0.26999999999999602</v>
      </c>
      <c r="J7">
        <f t="shared" si="1"/>
        <v>-3.0000000000000027E-3</v>
      </c>
      <c r="K7">
        <f t="shared" si="2"/>
        <v>1.5980240723341896</v>
      </c>
      <c r="L7">
        <f t="shared" si="3"/>
        <v>-4.5275209020937013E-2</v>
      </c>
      <c r="M7">
        <f t="shared" si="4"/>
        <v>-0.49119738233959148</v>
      </c>
      <c r="N7">
        <f t="shared" si="5"/>
        <v>8.3734800904415265E-5</v>
      </c>
      <c r="O7">
        <f t="shared" si="6"/>
        <v>373.75742874737574</v>
      </c>
      <c r="P7">
        <f t="shared" si="7"/>
        <v>0.24326999999999616</v>
      </c>
      <c r="Q7">
        <v>-10</v>
      </c>
      <c r="R7">
        <f t="shared" si="8"/>
        <v>1.851680394672206E-4</v>
      </c>
      <c r="S7">
        <f t="shared" si="9"/>
        <v>4.3963668871649375E-4</v>
      </c>
      <c r="T7">
        <f t="shared" si="10"/>
        <v>0.60536421644020166</v>
      </c>
      <c r="U7">
        <f t="shared" si="11"/>
        <v>1.1011842499429567</v>
      </c>
      <c r="V7">
        <f t="shared" si="12"/>
        <v>299.10118424994295</v>
      </c>
      <c r="W7">
        <f t="shared" si="13"/>
        <v>300.8471538826268</v>
      </c>
      <c r="Y7">
        <v>10</v>
      </c>
      <c r="Z7">
        <v>2.8109999999999999</v>
      </c>
      <c r="AA7" t="s">
        <v>301</v>
      </c>
      <c r="AB7">
        <v>-12</v>
      </c>
    </row>
    <row r="8" spans="1:29" x14ac:dyDescent="0.25">
      <c r="A8">
        <v>-356</v>
      </c>
      <c r="B8">
        <v>39.9</v>
      </c>
      <c r="C8">
        <v>0.89800000000000002</v>
      </c>
      <c r="D8">
        <v>0.86099999999999999</v>
      </c>
      <c r="E8">
        <v>0.94699999999999995</v>
      </c>
      <c r="F8">
        <v>0.876</v>
      </c>
      <c r="G8">
        <v>0.90900000000000003</v>
      </c>
      <c r="I8">
        <f t="shared" si="0"/>
        <v>0.35999999999999943</v>
      </c>
      <c r="J8">
        <f t="shared" si="1"/>
        <v>-1.0000000000000009E-2</v>
      </c>
      <c r="K8">
        <f t="shared" si="2"/>
        <v>1.6009728956867482</v>
      </c>
      <c r="L8">
        <f t="shared" si="3"/>
        <v>-4.672366333269562E-2</v>
      </c>
      <c r="M8">
        <f t="shared" si="4"/>
        <v>-1.2467385024915016</v>
      </c>
      <c r="N8">
        <f t="shared" si="5"/>
        <v>1.3642011013189286E-4</v>
      </c>
      <c r="O8">
        <f t="shared" si="6"/>
        <v>498.16609805439623</v>
      </c>
      <c r="P8">
        <f t="shared" si="7"/>
        <v>0.32327999999999812</v>
      </c>
      <c r="Q8">
        <v>-9</v>
      </c>
      <c r="R8">
        <f t="shared" si="8"/>
        <v>6.2480472818371435E-4</v>
      </c>
      <c r="S8">
        <f t="shared" si="9"/>
        <v>8.5557990132989481E-4</v>
      </c>
      <c r="T8">
        <f t="shared" si="10"/>
        <v>1.1781033518441328</v>
      </c>
      <c r="U8">
        <f t="shared" si="11"/>
        <v>2.1430220363610042</v>
      </c>
      <c r="V8">
        <f t="shared" si="12"/>
        <v>300.143022036361</v>
      </c>
      <c r="W8">
        <f t="shared" si="13"/>
        <v>299.03128914714154</v>
      </c>
      <c r="Y8">
        <v>50</v>
      </c>
      <c r="Z8">
        <v>13.234999999999999</v>
      </c>
      <c r="AA8" t="s">
        <v>302</v>
      </c>
      <c r="AB8">
        <v>60</v>
      </c>
      <c r="AC8" t="s">
        <v>303</v>
      </c>
    </row>
    <row r="9" spans="1:29" x14ac:dyDescent="0.25">
      <c r="A9">
        <v>-355</v>
      </c>
      <c r="B9">
        <v>40.26</v>
      </c>
      <c r="C9">
        <v>0.88800000000000001</v>
      </c>
      <c r="D9">
        <v>0.85199999999999998</v>
      </c>
      <c r="E9">
        <v>0.94</v>
      </c>
      <c r="F9">
        <v>0.872</v>
      </c>
      <c r="G9">
        <v>0.89</v>
      </c>
      <c r="I9">
        <f t="shared" si="0"/>
        <v>0.42999999999999972</v>
      </c>
      <c r="J9">
        <f t="shared" si="1"/>
        <v>-1.0000000000000009E-2</v>
      </c>
      <c r="K9">
        <f t="shared" si="2"/>
        <v>1.6048737705526357</v>
      </c>
      <c r="L9">
        <f t="shared" si="3"/>
        <v>-5.1587034221398972E-2</v>
      </c>
      <c r="M9">
        <f t="shared" si="4"/>
        <v>-1.0660025787200058</v>
      </c>
      <c r="N9">
        <f t="shared" si="5"/>
        <v>2.0146866427198432E-4</v>
      </c>
      <c r="O9">
        <f t="shared" si="6"/>
        <v>622.42300225262545</v>
      </c>
      <c r="P9">
        <f t="shared" si="7"/>
        <v>0.38183999999999968</v>
      </c>
      <c r="Q9">
        <v>-8</v>
      </c>
      <c r="R9">
        <f t="shared" si="8"/>
        <v>1.4803846295136092E-3</v>
      </c>
      <c r="S9">
        <f t="shared" si="9"/>
        <v>1.4089516990168915E-3</v>
      </c>
      <c r="T9">
        <f t="shared" si="10"/>
        <v>1.9400768024332826</v>
      </c>
      <c r="U9">
        <f t="shared" si="11"/>
        <v>3.5290854009872872</v>
      </c>
      <c r="V9">
        <f t="shared" si="12"/>
        <v>301.5290854009873</v>
      </c>
      <c r="W9">
        <f t="shared" si="13"/>
        <v>297.34029505835861</v>
      </c>
      <c r="Y9">
        <v>90</v>
      </c>
      <c r="Z9">
        <v>25.864000000000001</v>
      </c>
      <c r="AA9" t="s">
        <v>304</v>
      </c>
      <c r="AB9">
        <v>4.3800000000000002E-4</v>
      </c>
      <c r="AC9" t="s">
        <v>305</v>
      </c>
    </row>
    <row r="10" spans="1:29" x14ac:dyDescent="0.25">
      <c r="A10">
        <v>-354</v>
      </c>
      <c r="B10">
        <v>40.69</v>
      </c>
      <c r="C10">
        <v>0.878</v>
      </c>
      <c r="D10">
        <v>0.84799999999999998</v>
      </c>
      <c r="E10">
        <v>0.92900000000000005</v>
      </c>
      <c r="F10">
        <v>0.86799999999999999</v>
      </c>
      <c r="G10">
        <v>0.86499999999999999</v>
      </c>
      <c r="I10">
        <f t="shared" si="0"/>
        <v>0.51000000000000512</v>
      </c>
      <c r="J10">
        <f t="shared" si="1"/>
        <v>-4.0000000000000036E-3</v>
      </c>
      <c r="K10">
        <f t="shared" si="2"/>
        <v>1.6094876898532853</v>
      </c>
      <c r="L10">
        <f t="shared" si="3"/>
        <v>-5.6505484093897433E-2</v>
      </c>
      <c r="M10">
        <f t="shared" si="4"/>
        <v>-0.36659093712987634</v>
      </c>
      <c r="N10">
        <f t="shared" si="5"/>
        <v>2.788606359294929E-4</v>
      </c>
      <c r="O10">
        <f t="shared" si="6"/>
        <v>746.49028680615857</v>
      </c>
      <c r="P10">
        <f t="shared" si="7"/>
        <v>0.44778000000000612</v>
      </c>
      <c r="Q10">
        <v>-7</v>
      </c>
      <c r="R10">
        <f t="shared" si="8"/>
        <v>2.8893363285305007E-3</v>
      </c>
      <c r="S10">
        <f t="shared" si="9"/>
        <v>2.0981844787871795E-3</v>
      </c>
      <c r="T10">
        <f t="shared" si="10"/>
        <v>2.8891260341720009</v>
      </c>
      <c r="U10">
        <f t="shared" si="11"/>
        <v>5.2554478750638722</v>
      </c>
      <c r="V10">
        <f t="shared" si="12"/>
        <v>303.25544787506385</v>
      </c>
      <c r="W10">
        <f t="shared" si="13"/>
        <v>297.7911133935724</v>
      </c>
      <c r="Y10">
        <v>100</v>
      </c>
      <c r="Z10">
        <v>40</v>
      </c>
      <c r="AA10" t="s">
        <v>306</v>
      </c>
      <c r="AB10">
        <v>1.167</v>
      </c>
      <c r="AC10" t="s">
        <v>328</v>
      </c>
    </row>
    <row r="11" spans="1:29" x14ac:dyDescent="0.25">
      <c r="A11">
        <v>-353</v>
      </c>
      <c r="B11">
        <v>41.2</v>
      </c>
      <c r="C11">
        <v>0.874</v>
      </c>
      <c r="D11">
        <v>0.84199999999999997</v>
      </c>
      <c r="E11">
        <v>0.91600000000000004</v>
      </c>
      <c r="F11">
        <v>0.86299999999999999</v>
      </c>
      <c r="G11">
        <v>0.874</v>
      </c>
      <c r="I11">
        <f t="shared" si="0"/>
        <v>0.58999999999999631</v>
      </c>
      <c r="J11">
        <f t="shared" si="1"/>
        <v>4.0000000000000036E-3</v>
      </c>
      <c r="K11">
        <f t="shared" si="2"/>
        <v>1.6148972160331345</v>
      </c>
      <c r="L11">
        <f t="shared" si="3"/>
        <v>-5.8488567365596968E-2</v>
      </c>
      <c r="M11">
        <f t="shared" si="4"/>
        <v>0.32113902180859272</v>
      </c>
      <c r="N11">
        <f t="shared" si="5"/>
        <v>3.6857243116767438E-4</v>
      </c>
      <c r="O11">
        <f t="shared" si="6"/>
        <v>870.3301549677866</v>
      </c>
      <c r="P11">
        <f t="shared" si="7"/>
        <v>0.51565999999999357</v>
      </c>
      <c r="Q11">
        <v>-6</v>
      </c>
      <c r="R11">
        <f t="shared" si="8"/>
        <v>4.9875208073176802E-3</v>
      </c>
      <c r="S11">
        <f t="shared" si="9"/>
        <v>2.9208569343844859E-3</v>
      </c>
      <c r="T11">
        <f t="shared" si="10"/>
        <v>4.0219169937335071</v>
      </c>
      <c r="U11">
        <f t="shared" si="11"/>
        <v>7.316044668317045</v>
      </c>
      <c r="V11">
        <f t="shared" si="12"/>
        <v>305.31604466831703</v>
      </c>
      <c r="W11">
        <f t="shared" si="13"/>
        <v>300.36042279785323</v>
      </c>
      <c r="AA11" t="s">
        <v>307</v>
      </c>
      <c r="AB11">
        <f>AB10*AB9</f>
        <v>5.1114600000000008E-4</v>
      </c>
      <c r="AC11" t="s">
        <v>308</v>
      </c>
    </row>
    <row r="12" spans="1:29" x14ac:dyDescent="0.25">
      <c r="A12">
        <v>-352</v>
      </c>
      <c r="B12">
        <v>41.79</v>
      </c>
      <c r="C12">
        <v>0.878</v>
      </c>
      <c r="D12">
        <v>0.83499999999999996</v>
      </c>
      <c r="E12">
        <v>0.90300000000000002</v>
      </c>
      <c r="F12">
        <v>0.86299999999999999</v>
      </c>
      <c r="G12">
        <v>0.91300000000000003</v>
      </c>
      <c r="I12">
        <f t="shared" si="0"/>
        <v>0.66000000000000369</v>
      </c>
      <c r="J12">
        <f t="shared" si="1"/>
        <v>-5.0000000000000044E-3</v>
      </c>
      <c r="K12">
        <f t="shared" si="2"/>
        <v>1.6210723711436259</v>
      </c>
      <c r="L12">
        <f t="shared" si="3"/>
        <v>-5.6505484093897433E-2</v>
      </c>
      <c r="M12">
        <f t="shared" si="4"/>
        <v>-0.36446059084955162</v>
      </c>
      <c r="N12">
        <f t="shared" si="5"/>
        <v>4.7057669669366299E-4</v>
      </c>
      <c r="O12">
        <f t="shared" si="6"/>
        <v>993.90487929792346</v>
      </c>
      <c r="P12">
        <f t="shared" si="7"/>
        <v>0.57948000000000455</v>
      </c>
      <c r="Q12">
        <v>-5</v>
      </c>
      <c r="R12">
        <f t="shared" si="8"/>
        <v>7.9083777417021661E-3</v>
      </c>
      <c r="S12">
        <f t="shared" si="9"/>
        <v>3.8735175582971237E-3</v>
      </c>
      <c r="T12">
        <f t="shared" si="10"/>
        <v>5.333697076992677</v>
      </c>
      <c r="U12">
        <f t="shared" si="11"/>
        <v>9.7022305839104686</v>
      </c>
      <c r="V12">
        <f t="shared" si="12"/>
        <v>307.70223058391048</v>
      </c>
      <c r="W12">
        <f t="shared" si="13"/>
        <v>303.65085090311254</v>
      </c>
      <c r="AA12" t="s">
        <v>309</v>
      </c>
      <c r="AB12">
        <v>14.7</v>
      </c>
    </row>
    <row r="13" spans="1:29" x14ac:dyDescent="0.25">
      <c r="A13">
        <v>-351</v>
      </c>
      <c r="B13">
        <v>42.45</v>
      </c>
      <c r="C13">
        <v>0.873</v>
      </c>
      <c r="D13">
        <v>0.82599999999999996</v>
      </c>
      <c r="E13">
        <v>0.89300000000000002</v>
      </c>
      <c r="F13">
        <v>0.85699999999999998</v>
      </c>
      <c r="G13">
        <v>0.91500000000000004</v>
      </c>
      <c r="I13">
        <f t="shared" si="0"/>
        <v>0.75</v>
      </c>
      <c r="J13">
        <f t="shared" si="1"/>
        <v>-1.5000000000000013E-2</v>
      </c>
      <c r="K13">
        <f t="shared" si="2"/>
        <v>1.6278776945799716</v>
      </c>
      <c r="L13">
        <f t="shared" si="3"/>
        <v>-5.8985756294430272E-2</v>
      </c>
      <c r="M13">
        <f t="shared" si="4"/>
        <v>-0.98960086315040607</v>
      </c>
      <c r="N13">
        <f t="shared" si="5"/>
        <v>5.8484232819710743E-4</v>
      </c>
      <c r="O13">
        <f t="shared" si="6"/>
        <v>1117.1768131623483</v>
      </c>
      <c r="P13">
        <f t="shared" si="7"/>
        <v>0.65475000000000172</v>
      </c>
      <c r="Q13">
        <v>-4</v>
      </c>
      <c r="R13">
        <f t="shared" si="8"/>
        <v>1.178189529999929E-2</v>
      </c>
      <c r="S13">
        <f t="shared" si="9"/>
        <v>4.9515194233816784E-3</v>
      </c>
      <c r="T13">
        <f t="shared" si="10"/>
        <v>6.8180676291483362</v>
      </c>
      <c r="U13">
        <f t="shared" si="11"/>
        <v>12.402366186118476</v>
      </c>
      <c r="V13">
        <f t="shared" si="12"/>
        <v>310.40236618611846</v>
      </c>
      <c r="W13">
        <f t="shared" si="13"/>
        <v>300.98254860374112</v>
      </c>
      <c r="AA13" t="s">
        <v>310</v>
      </c>
      <c r="AB13">
        <f>AB11/AB12</f>
        <v>3.4771836734693884E-5</v>
      </c>
      <c r="AC13" t="s">
        <v>308</v>
      </c>
    </row>
    <row r="14" spans="1:29" x14ac:dyDescent="0.25">
      <c r="A14">
        <v>-350</v>
      </c>
      <c r="B14">
        <v>43.2</v>
      </c>
      <c r="C14">
        <v>0.85799999999999998</v>
      </c>
      <c r="D14">
        <v>0.82399999999999995</v>
      </c>
      <c r="E14">
        <v>0.875</v>
      </c>
      <c r="F14">
        <v>0.85199999999999998</v>
      </c>
      <c r="G14">
        <v>0.88200000000000001</v>
      </c>
      <c r="I14">
        <f t="shared" si="0"/>
        <v>0.82000000000000028</v>
      </c>
      <c r="J14">
        <f t="shared" si="1"/>
        <v>-2.300000000000002E-2</v>
      </c>
      <c r="K14">
        <f t="shared" si="2"/>
        <v>1.6354837468149122</v>
      </c>
      <c r="L14">
        <f t="shared" si="3"/>
        <v>-6.6512712151294562E-2</v>
      </c>
      <c r="M14">
        <f t="shared" si="4"/>
        <v>-1.4450638341916968</v>
      </c>
      <c r="N14">
        <f t="shared" si="5"/>
        <v>7.1133447983976709E-4</v>
      </c>
      <c r="O14">
        <f t="shared" si="6"/>
        <v>1240.1084022053471</v>
      </c>
      <c r="P14">
        <f t="shared" si="7"/>
        <v>0.70355999999999852</v>
      </c>
      <c r="Q14">
        <v>-3</v>
      </c>
      <c r="R14">
        <f t="shared" si="8"/>
        <v>1.6733414723380968E-2</v>
      </c>
      <c r="S14">
        <f t="shared" si="9"/>
        <v>6.148870406680329E-3</v>
      </c>
      <c r="T14">
        <f t="shared" si="10"/>
        <v>8.4667777082016169</v>
      </c>
      <c r="U14">
        <f t="shared" si="11"/>
        <v>15.401442646983286</v>
      </c>
      <c r="V14">
        <f t="shared" si="12"/>
        <v>313.4014426469833</v>
      </c>
      <c r="W14">
        <f t="shared" si="13"/>
        <v>298.0542785326582</v>
      </c>
      <c r="AA14" t="s">
        <v>311</v>
      </c>
      <c r="AB14">
        <v>44000000</v>
      </c>
      <c r="AC14" t="s">
        <v>312</v>
      </c>
    </row>
    <row r="15" spans="1:29" x14ac:dyDescent="0.25">
      <c r="A15">
        <v>-349</v>
      </c>
      <c r="B15">
        <v>44.02</v>
      </c>
      <c r="C15">
        <v>0.83499999999999996</v>
      </c>
      <c r="D15">
        <v>0.82099999999999995</v>
      </c>
      <c r="E15">
        <v>0.86099999999999999</v>
      </c>
      <c r="F15">
        <v>0.84699999999999998</v>
      </c>
      <c r="G15">
        <v>0.81100000000000005</v>
      </c>
      <c r="I15">
        <f t="shared" si="0"/>
        <v>0.88999999999999346</v>
      </c>
      <c r="J15">
        <f t="shared" si="1"/>
        <v>-3.0999999999999917E-2</v>
      </c>
      <c r="K15">
        <f t="shared" si="2"/>
        <v>1.6436500382173291</v>
      </c>
      <c r="L15">
        <f t="shared" si="3"/>
        <v>-7.8313524516397934E-2</v>
      </c>
      <c r="M15">
        <f t="shared" si="4"/>
        <v>-1.890071884983443</v>
      </c>
      <c r="N15">
        <f t="shared" si="5"/>
        <v>8.5001457489306096E-4</v>
      </c>
      <c r="O15">
        <f t="shared" si="6"/>
        <v>1362.6621957946315</v>
      </c>
      <c r="P15">
        <f t="shared" si="7"/>
        <v>0.74314999999999543</v>
      </c>
      <c r="Q15">
        <v>-2</v>
      </c>
      <c r="R15">
        <f t="shared" si="8"/>
        <v>2.2882285130061297E-2</v>
      </c>
      <c r="S15">
        <f t="shared" si="9"/>
        <v>7.4581035014972263E-3</v>
      </c>
      <c r="T15">
        <f t="shared" si="10"/>
        <v>10.269545509258609</v>
      </c>
      <c r="U15">
        <f t="shared" si="11"/>
        <v>18.680756909233466</v>
      </c>
      <c r="V15">
        <f t="shared" si="12"/>
        <v>316.68075690923348</v>
      </c>
      <c r="W15">
        <f t="shared" si="13"/>
        <v>295.51650587067252</v>
      </c>
      <c r="AA15" t="s">
        <v>313</v>
      </c>
      <c r="AB15">
        <v>298</v>
      </c>
      <c r="AC15" t="s">
        <v>314</v>
      </c>
    </row>
    <row r="16" spans="1:29" x14ac:dyDescent="0.25">
      <c r="A16">
        <v>-348</v>
      </c>
      <c r="B16">
        <v>44.91</v>
      </c>
      <c r="C16">
        <v>0.80400000000000005</v>
      </c>
      <c r="D16">
        <v>0.80900000000000005</v>
      </c>
      <c r="E16">
        <v>0.84699999999999998</v>
      </c>
      <c r="F16">
        <v>0.84299999999999997</v>
      </c>
      <c r="G16">
        <v>0.71899999999999997</v>
      </c>
      <c r="I16">
        <f t="shared" si="0"/>
        <v>0.98000000000000398</v>
      </c>
      <c r="J16">
        <f t="shared" si="1"/>
        <v>-2.1000000000000019E-2</v>
      </c>
      <c r="K16">
        <f t="shared" si="2"/>
        <v>1.6523430550627147</v>
      </c>
      <c r="L16">
        <f t="shared" si="3"/>
        <v>-9.4743951251548705E-2</v>
      </c>
      <c r="M16">
        <f t="shared" si="4"/>
        <v>-1.2260569027833672</v>
      </c>
      <c r="N16">
        <f t="shared" si="5"/>
        <v>1.000840317520444E-3</v>
      </c>
      <c r="O16">
        <f t="shared" si="6"/>
        <v>1484.8008584346285</v>
      </c>
      <c r="P16">
        <f t="shared" si="7"/>
        <v>0.78792000000000173</v>
      </c>
      <c r="Q16">
        <v>-1</v>
      </c>
      <c r="R16">
        <f t="shared" si="8"/>
        <v>3.0340388631558524E-2</v>
      </c>
      <c r="S16">
        <f t="shared" si="9"/>
        <v>8.8701722161182994E-3</v>
      </c>
      <c r="T16">
        <f t="shared" si="10"/>
        <v>12.213914332256341</v>
      </c>
      <c r="U16">
        <f t="shared" si="11"/>
        <v>22.217649685215257</v>
      </c>
      <c r="V16">
        <f t="shared" si="12"/>
        <v>320.21764968521524</v>
      </c>
      <c r="W16">
        <f t="shared" si="13"/>
        <v>292.7378333745956</v>
      </c>
      <c r="AA16" t="s">
        <v>315</v>
      </c>
      <c r="AB16">
        <v>0.9</v>
      </c>
    </row>
    <row r="17" spans="1:29" x14ac:dyDescent="0.25">
      <c r="A17">
        <v>-347</v>
      </c>
      <c r="B17">
        <v>45.89</v>
      </c>
      <c r="C17">
        <v>0.78300000000000003</v>
      </c>
      <c r="D17">
        <v>0.8</v>
      </c>
      <c r="E17">
        <v>0.83399999999999996</v>
      </c>
      <c r="F17">
        <v>0.83699999999999997</v>
      </c>
      <c r="G17">
        <v>0.66</v>
      </c>
      <c r="I17">
        <f t="shared" si="0"/>
        <v>1.0399999999999991</v>
      </c>
      <c r="J17">
        <f t="shared" si="1"/>
        <v>-1.100000000000001E-2</v>
      </c>
      <c r="K17">
        <f t="shared" si="2"/>
        <v>1.6617180576946593</v>
      </c>
      <c r="L17">
        <f t="shared" si="3"/>
        <v>-0.10623823794205658</v>
      </c>
      <c r="M17">
        <f t="shared" si="4"/>
        <v>-0.631334592408759</v>
      </c>
      <c r="N17">
        <f t="shared" si="5"/>
        <v>1.1637657057010202E-3</v>
      </c>
      <c r="O17">
        <f t="shared" si="6"/>
        <v>1606.4871811446023</v>
      </c>
      <c r="P17">
        <f t="shared" si="7"/>
        <v>0.81432000000000282</v>
      </c>
      <c r="Q17">
        <v>0</v>
      </c>
      <c r="R17">
        <f t="shared" si="8"/>
        <v>3.9210560847676823E-2</v>
      </c>
      <c r="S17">
        <f t="shared" si="9"/>
        <v>1.0374376245740113E-2</v>
      </c>
      <c r="T17">
        <f t="shared" si="10"/>
        <v>14.285150234830004</v>
      </c>
      <c r="U17">
        <f t="shared" si="11"/>
        <v>25.98531928293718</v>
      </c>
      <c r="V17">
        <f t="shared" si="12"/>
        <v>323.98531928293716</v>
      </c>
      <c r="W17">
        <f t="shared" si="13"/>
        <v>296.54935243621577</v>
      </c>
      <c r="AA17" t="s">
        <v>316</v>
      </c>
      <c r="AB17">
        <v>0.9</v>
      </c>
    </row>
    <row r="18" spans="1:29" x14ac:dyDescent="0.25">
      <c r="A18">
        <v>-346</v>
      </c>
      <c r="B18">
        <v>46.93</v>
      </c>
      <c r="C18">
        <v>0.77200000000000002</v>
      </c>
      <c r="D18">
        <v>0.80300000000000005</v>
      </c>
      <c r="E18">
        <v>0.81799999999999995</v>
      </c>
      <c r="F18">
        <v>0.82699999999999996</v>
      </c>
      <c r="G18">
        <v>0.64</v>
      </c>
      <c r="I18">
        <f t="shared" si="0"/>
        <v>1.1300000000000026</v>
      </c>
      <c r="J18">
        <f t="shared" si="1"/>
        <v>-5.0000000000000044E-3</v>
      </c>
      <c r="K18">
        <f t="shared" si="2"/>
        <v>1.6714505542124947</v>
      </c>
      <c r="L18">
        <f t="shared" si="3"/>
        <v>-0.11238269966426384</v>
      </c>
      <c r="M18">
        <f t="shared" si="4"/>
        <v>-0.27309381797360321</v>
      </c>
      <c r="N18">
        <f t="shared" si="5"/>
        <v>1.3387410452905398E-3</v>
      </c>
      <c r="O18">
        <f t="shared" si="6"/>
        <v>1727.6840927982184</v>
      </c>
      <c r="P18">
        <f t="shared" si="7"/>
        <v>0.87236000000000025</v>
      </c>
      <c r="Q18">
        <v>1</v>
      </c>
      <c r="R18">
        <f t="shared" si="8"/>
        <v>4.9584937093416936E-2</v>
      </c>
      <c r="S18">
        <f t="shared" si="9"/>
        <v>1.195832259535945E-2</v>
      </c>
      <c r="T18">
        <f t="shared" si="10"/>
        <v>16.46618849990293</v>
      </c>
      <c r="U18">
        <f t="shared" si="11"/>
        <v>29.952724228251554</v>
      </c>
      <c r="V18">
        <f t="shared" si="12"/>
        <v>327.95272422825155</v>
      </c>
      <c r="W18">
        <f t="shared" si="13"/>
        <v>300.47220141896315</v>
      </c>
      <c r="AA18" t="s">
        <v>317</v>
      </c>
      <c r="AB18">
        <f>P2</f>
        <v>5267.0092099999974</v>
      </c>
      <c r="AC18" t="s">
        <v>318</v>
      </c>
    </row>
    <row r="19" spans="1:29" x14ac:dyDescent="0.25">
      <c r="A19">
        <v>-345</v>
      </c>
      <c r="B19">
        <v>48.06</v>
      </c>
      <c r="C19">
        <v>0.76700000000000002</v>
      </c>
      <c r="D19">
        <v>0.79600000000000004</v>
      </c>
      <c r="E19">
        <v>0.80200000000000005</v>
      </c>
      <c r="F19">
        <v>0.82099999999999995</v>
      </c>
      <c r="G19">
        <v>0.65100000000000002</v>
      </c>
      <c r="I19">
        <f t="shared" si="0"/>
        <v>1.1999999999999957</v>
      </c>
      <c r="J19">
        <f t="shared" si="1"/>
        <v>-4.0000000000000036E-3</v>
      </c>
      <c r="K19">
        <f t="shared" si="2"/>
        <v>1.6817837664678814</v>
      </c>
      <c r="L19">
        <f t="shared" si="3"/>
        <v>-0.11520463605101904</v>
      </c>
      <c r="M19">
        <f t="shared" si="4"/>
        <v>-0.21201588090170412</v>
      </c>
      <c r="N19">
        <f t="shared" si="5"/>
        <v>1.5257129652154558E-3</v>
      </c>
      <c r="O19">
        <f t="shared" si="6"/>
        <v>1848.3546714209754</v>
      </c>
      <c r="P19">
        <f t="shared" si="7"/>
        <v>0.92039999999999322</v>
      </c>
      <c r="Q19">
        <v>2</v>
      </c>
      <c r="R19">
        <f t="shared" si="8"/>
        <v>6.1543259688776386E-2</v>
      </c>
      <c r="S19">
        <f t="shared" si="9"/>
        <v>1.360792709501879E-2</v>
      </c>
      <c r="T19">
        <f t="shared" si="10"/>
        <v>18.737635722126178</v>
      </c>
      <c r="U19">
        <f t="shared" si="11"/>
        <v>34.084587060180269</v>
      </c>
      <c r="V19">
        <f t="shared" si="12"/>
        <v>332.0845870601803</v>
      </c>
      <c r="W19">
        <f t="shared" si="13"/>
        <v>303.19884316736761</v>
      </c>
      <c r="AA19" t="s">
        <v>319</v>
      </c>
      <c r="AB19">
        <f>((AB18/(60/AB22)))/1000</f>
        <v>351.1339473333332</v>
      </c>
      <c r="AC19" t="s">
        <v>320</v>
      </c>
    </row>
    <row r="20" spans="1:29" x14ac:dyDescent="0.25">
      <c r="A20">
        <v>-344</v>
      </c>
      <c r="B20">
        <v>49.26</v>
      </c>
      <c r="C20">
        <v>0.76300000000000001</v>
      </c>
      <c r="D20">
        <v>0.78</v>
      </c>
      <c r="E20">
        <v>0.79100000000000004</v>
      </c>
      <c r="F20">
        <v>0.80800000000000005</v>
      </c>
      <c r="G20">
        <v>0.67200000000000004</v>
      </c>
      <c r="I20">
        <f t="shared" si="0"/>
        <v>1.2700000000000031</v>
      </c>
      <c r="J20">
        <f t="shared" si="1"/>
        <v>-2.0000000000000018E-3</v>
      </c>
      <c r="K20">
        <f t="shared" si="2"/>
        <v>1.6924944075030843</v>
      </c>
      <c r="L20">
        <f t="shared" si="3"/>
        <v>-0.11747546204511952</v>
      </c>
      <c r="M20">
        <f t="shared" si="4"/>
        <v>-0.1031110312726734</v>
      </c>
      <c r="N20">
        <f t="shared" si="5"/>
        <v>1.7246244337953821E-3</v>
      </c>
      <c r="O20">
        <f t="shared" si="6"/>
        <v>1968.4621554421442</v>
      </c>
      <c r="P20">
        <f t="shared" si="7"/>
        <v>0.96901000000000292</v>
      </c>
      <c r="Q20">
        <v>3</v>
      </c>
      <c r="R20">
        <f t="shared" si="8"/>
        <v>7.5151186783795176E-2</v>
      </c>
      <c r="S20">
        <f t="shared" si="9"/>
        <v>1.5307460758924529E-2</v>
      </c>
      <c r="T20">
        <f t="shared" si="10"/>
        <v>21.077833642749461</v>
      </c>
      <c r="U20">
        <f t="shared" si="11"/>
        <v>38.341510449364726</v>
      </c>
      <c r="V20">
        <f t="shared" si="12"/>
        <v>336.3415104493647</v>
      </c>
      <c r="W20">
        <f t="shared" si="13"/>
        <v>303.84778804851175</v>
      </c>
      <c r="AA20" t="s">
        <v>321</v>
      </c>
      <c r="AC20" t="s">
        <v>322</v>
      </c>
    </row>
    <row r="21" spans="1:29" x14ac:dyDescent="0.25">
      <c r="A21">
        <v>-343</v>
      </c>
      <c r="B21">
        <v>50.53</v>
      </c>
      <c r="C21">
        <v>0.76100000000000001</v>
      </c>
      <c r="D21">
        <v>0.77600000000000002</v>
      </c>
      <c r="E21">
        <v>0.77800000000000002</v>
      </c>
      <c r="F21">
        <v>0.80300000000000005</v>
      </c>
      <c r="G21">
        <v>0.68700000000000006</v>
      </c>
      <c r="I21">
        <f t="shared" si="0"/>
        <v>1.3399999999999963</v>
      </c>
      <c r="J21">
        <f t="shared" si="1"/>
        <v>5.0000000000000044E-3</v>
      </c>
      <c r="K21">
        <f t="shared" si="2"/>
        <v>1.7035492982382305</v>
      </c>
      <c r="L21">
        <f t="shared" si="3"/>
        <v>-0.11861534322942717</v>
      </c>
      <c r="M21">
        <f t="shared" si="4"/>
        <v>0.25020897630794953</v>
      </c>
      <c r="N21">
        <f t="shared" si="5"/>
        <v>1.9354147761890704E-3</v>
      </c>
      <c r="O21">
        <f t="shared" si="6"/>
        <v>2087.9699548977528</v>
      </c>
      <c r="P21">
        <f t="shared" si="7"/>
        <v>1.0197400000000001</v>
      </c>
      <c r="Q21">
        <v>4</v>
      </c>
      <c r="R21">
        <f t="shared" si="8"/>
        <v>9.0458647542719706E-2</v>
      </c>
      <c r="S21">
        <f t="shared" si="9"/>
        <v>1.7039644677878107E-2</v>
      </c>
      <c r="T21">
        <f t="shared" si="10"/>
        <v>23.46298981315238</v>
      </c>
      <c r="U21">
        <f t="shared" si="11"/>
        <v>42.68021488080084</v>
      </c>
      <c r="V21">
        <f t="shared" si="12"/>
        <v>340.68021488080086</v>
      </c>
      <c r="W21">
        <f t="shared" si="13"/>
        <v>304.88164121262048</v>
      </c>
      <c r="AA21" t="s">
        <v>323</v>
      </c>
      <c r="AB21">
        <f>(AB22*81.4)/30000</f>
        <v>10.853333333333333</v>
      </c>
      <c r="AC21" t="s">
        <v>324</v>
      </c>
    </row>
    <row r="22" spans="1:29" x14ac:dyDescent="0.25">
      <c r="A22">
        <v>-342</v>
      </c>
      <c r="B22">
        <v>51.87</v>
      </c>
      <c r="C22">
        <v>0.76600000000000001</v>
      </c>
      <c r="D22">
        <v>0.77500000000000002</v>
      </c>
      <c r="E22">
        <v>0.76800000000000002</v>
      </c>
      <c r="F22">
        <v>0.79800000000000004</v>
      </c>
      <c r="G22">
        <v>0.72199999999999998</v>
      </c>
      <c r="I22">
        <f t="shared" si="0"/>
        <v>1.4200000000000017</v>
      </c>
      <c r="J22">
        <f t="shared" si="1"/>
        <v>1.0000000000000009E-2</v>
      </c>
      <c r="K22">
        <f t="shared" si="2"/>
        <v>1.7149162479935849</v>
      </c>
      <c r="L22">
        <f t="shared" si="3"/>
        <v>-0.11577123036739606</v>
      </c>
      <c r="M22">
        <f t="shared" si="4"/>
        <v>0.48023913666433193</v>
      </c>
      <c r="N22">
        <f t="shared" si="5"/>
        <v>2.158019692958433E-3</v>
      </c>
      <c r="O22">
        <f t="shared" si="6"/>
        <v>2206.8416625811674</v>
      </c>
      <c r="P22">
        <f t="shared" si="7"/>
        <v>1.0877200000000016</v>
      </c>
      <c r="Q22">
        <v>5</v>
      </c>
      <c r="R22">
        <f t="shared" si="8"/>
        <v>0.10749829222059781</v>
      </c>
      <c r="S22">
        <f t="shared" si="9"/>
        <v>1.8785796091367768E-2</v>
      </c>
      <c r="T22">
        <f t="shared" si="10"/>
        <v>25.867378730963505</v>
      </c>
      <c r="U22">
        <f t="shared" si="11"/>
        <v>47.053904529324257</v>
      </c>
      <c r="V22">
        <f t="shared" si="12"/>
        <v>345.05390452932426</v>
      </c>
      <c r="W22">
        <f t="shared" si="13"/>
        <v>307.91250484678437</v>
      </c>
      <c r="AA22" t="s">
        <v>325</v>
      </c>
      <c r="AB22">
        <v>4000</v>
      </c>
    </row>
    <row r="23" spans="1:29" x14ac:dyDescent="0.25">
      <c r="A23">
        <v>-341</v>
      </c>
      <c r="B23">
        <v>53.29</v>
      </c>
      <c r="C23">
        <v>0.77600000000000002</v>
      </c>
      <c r="D23">
        <v>0.76800000000000002</v>
      </c>
      <c r="E23">
        <v>0.75800000000000001</v>
      </c>
      <c r="F23">
        <v>0.79200000000000004</v>
      </c>
      <c r="G23">
        <v>0.78700000000000003</v>
      </c>
      <c r="I23">
        <f t="shared" si="0"/>
        <v>1.490000000000002</v>
      </c>
      <c r="J23">
        <f t="shared" si="1"/>
        <v>1.100000000000001E-2</v>
      </c>
      <c r="K23">
        <f t="shared" si="2"/>
        <v>1.7266457202409118</v>
      </c>
      <c r="L23">
        <f t="shared" si="3"/>
        <v>-0.11013827874181155</v>
      </c>
      <c r="M23">
        <f t="shared" si="4"/>
        <v>0.51042535527040833</v>
      </c>
      <c r="N23">
        <f t="shared" si="5"/>
        <v>2.3923712797451063E-3</v>
      </c>
      <c r="O23">
        <f t="shared" si="6"/>
        <v>2325.0410651379589</v>
      </c>
      <c r="P23">
        <f t="shared" si="7"/>
        <v>1.1562399999999986</v>
      </c>
      <c r="Q23">
        <v>6</v>
      </c>
      <c r="R23">
        <f t="shared" si="8"/>
        <v>0.12628408831196558</v>
      </c>
      <c r="S23">
        <f t="shared" si="9"/>
        <v>2.0526026965239974E-2</v>
      </c>
      <c r="T23">
        <f t="shared" si="10"/>
        <v>28.263615274511043</v>
      </c>
      <c r="U23">
        <f t="shared" si="11"/>
        <v>51.412764648954322</v>
      </c>
      <c r="V23">
        <f t="shared" si="12"/>
        <v>349.41276464895429</v>
      </c>
      <c r="W23">
        <f t="shared" si="13"/>
        <v>310.15492940022284</v>
      </c>
      <c r="AA23" t="s">
        <v>326</v>
      </c>
      <c r="AB23">
        <v>1.4</v>
      </c>
    </row>
    <row r="24" spans="1:29" x14ac:dyDescent="0.25">
      <c r="A24">
        <v>-340</v>
      </c>
      <c r="B24">
        <v>54.78</v>
      </c>
      <c r="C24">
        <v>0.78700000000000003</v>
      </c>
      <c r="D24">
        <v>0.75600000000000001</v>
      </c>
      <c r="E24">
        <v>0.75</v>
      </c>
      <c r="F24">
        <v>0.78600000000000003</v>
      </c>
      <c r="G24">
        <v>0.85399999999999998</v>
      </c>
      <c r="I24">
        <f t="shared" si="0"/>
        <v>1.5600000000000023</v>
      </c>
      <c r="J24">
        <f t="shared" si="1"/>
        <v>1.100000000000001E-2</v>
      </c>
      <c r="K24">
        <f t="shared" si="2"/>
        <v>1.7386220279179425</v>
      </c>
      <c r="L24">
        <f t="shared" si="3"/>
        <v>-0.10402526764093542</v>
      </c>
      <c r="M24">
        <f t="shared" si="4"/>
        <v>0.49432149025925626</v>
      </c>
      <c r="N24">
        <f t="shared" si="5"/>
        <v>2.6383980480532937E-3</v>
      </c>
      <c r="O24">
        <f t="shared" si="6"/>
        <v>2442.5321541015405</v>
      </c>
      <c r="P24">
        <f t="shared" si="7"/>
        <v>1.2277200000000041</v>
      </c>
      <c r="Q24">
        <v>7</v>
      </c>
      <c r="R24">
        <f t="shared" si="8"/>
        <v>0.14681011527720556</v>
      </c>
      <c r="S24">
        <f t="shared" si="9"/>
        <v>2.2239494821502448E-2</v>
      </c>
      <c r="T24">
        <f t="shared" si="10"/>
        <v>30.623000086615988</v>
      </c>
      <c r="U24">
        <f t="shared" si="11"/>
        <v>55.704589841270149</v>
      </c>
      <c r="V24">
        <f t="shared" si="12"/>
        <v>353.70458984127015</v>
      </c>
      <c r="W24">
        <f t="shared" si="13"/>
        <v>310.67448197278844</v>
      </c>
      <c r="AA24" t="s">
        <v>327</v>
      </c>
      <c r="AB24">
        <v>1377.8768810372135</v>
      </c>
      <c r="AC24" t="s">
        <v>318</v>
      </c>
    </row>
    <row r="25" spans="1:29" x14ac:dyDescent="0.25">
      <c r="A25">
        <v>-339</v>
      </c>
      <c r="B25">
        <v>56.34</v>
      </c>
      <c r="C25">
        <v>0.79800000000000004</v>
      </c>
      <c r="D25">
        <v>0.749</v>
      </c>
      <c r="E25">
        <v>0.73699999999999999</v>
      </c>
      <c r="F25">
        <v>0.77800000000000002</v>
      </c>
      <c r="G25">
        <v>0.92600000000000005</v>
      </c>
      <c r="I25">
        <f t="shared" si="0"/>
        <v>1.6299999999999955</v>
      </c>
      <c r="J25">
        <f t="shared" si="1"/>
        <v>6.0000000000000053E-3</v>
      </c>
      <c r="K25">
        <f t="shared" si="2"/>
        <v>1.7508168426497546</v>
      </c>
      <c r="L25">
        <f t="shared" si="3"/>
        <v>-9.7997108649270553E-2</v>
      </c>
      <c r="M25">
        <f t="shared" si="4"/>
        <v>0.26263823532065628</v>
      </c>
      <c r="N25">
        <f t="shared" si="5"/>
        <v>2.8960249471326719E-3</v>
      </c>
      <c r="O25">
        <f t="shared" si="6"/>
        <v>2559.2791368663243</v>
      </c>
      <c r="P25">
        <f t="shared" si="7"/>
        <v>1.3007399999999927</v>
      </c>
      <c r="Q25">
        <v>8</v>
      </c>
      <c r="R25">
        <f t="shared" si="8"/>
        <v>0.169049610098708</v>
      </c>
      <c r="S25">
        <f t="shared" si="9"/>
        <v>2.390470376340581E-2</v>
      </c>
      <c r="T25">
        <f t="shared" si="10"/>
        <v>32.915934075513825</v>
      </c>
      <c r="U25">
        <f t="shared" si="11"/>
        <v>59.875538050896594</v>
      </c>
      <c r="V25">
        <f t="shared" si="12"/>
        <v>357.87553805089658</v>
      </c>
      <c r="W25">
        <f t="shared" si="13"/>
        <v>310.77010734401165</v>
      </c>
    </row>
    <row r="26" spans="1:29" x14ac:dyDescent="0.25">
      <c r="A26">
        <v>-338</v>
      </c>
      <c r="B26">
        <v>57.97</v>
      </c>
      <c r="C26">
        <v>0.80400000000000005</v>
      </c>
      <c r="D26">
        <v>0.746</v>
      </c>
      <c r="E26">
        <v>0.72799999999999998</v>
      </c>
      <c r="F26">
        <v>0.77100000000000002</v>
      </c>
      <c r="G26">
        <v>0.97</v>
      </c>
      <c r="I26">
        <f t="shared" si="0"/>
        <v>1.7000000000000028</v>
      </c>
      <c r="J26">
        <f t="shared" si="1"/>
        <v>-6.0000000000000053E-3</v>
      </c>
      <c r="K26">
        <f t="shared" si="2"/>
        <v>1.7632033003707717</v>
      </c>
      <c r="L26">
        <f t="shared" si="3"/>
        <v>-9.4743951251548705E-2</v>
      </c>
      <c r="M26">
        <f t="shared" si="4"/>
        <v>-0.25915919970720186</v>
      </c>
      <c r="N26">
        <f t="shared" si="5"/>
        <v>3.1651733869544965E-3</v>
      </c>
      <c r="O26">
        <f t="shared" si="6"/>
        <v>2675.2464475949496</v>
      </c>
      <c r="P26">
        <f t="shared" si="7"/>
        <v>1.3668000000000071</v>
      </c>
      <c r="Q26">
        <v>9</v>
      </c>
      <c r="R26">
        <f t="shared" si="8"/>
        <v>0.19295431386211381</v>
      </c>
      <c r="S26">
        <f t="shared" si="9"/>
        <v>2.5499851663881801E-2</v>
      </c>
      <c r="T26">
        <f t="shared" si="10"/>
        <v>35.112396481090244</v>
      </c>
      <c r="U26">
        <f t="shared" si="11"/>
        <v>63.871000189104251</v>
      </c>
      <c r="V26">
        <f t="shared" si="12"/>
        <v>361.87100018910428</v>
      </c>
      <c r="W26">
        <f t="shared" si="13"/>
        <v>308.92700868251563</v>
      </c>
    </row>
    <row r="27" spans="1:29" x14ac:dyDescent="0.25">
      <c r="A27">
        <v>-337</v>
      </c>
      <c r="B27">
        <v>59.67</v>
      </c>
      <c r="C27">
        <v>0.79800000000000004</v>
      </c>
      <c r="D27">
        <v>0.73699999999999999</v>
      </c>
      <c r="E27">
        <v>0.72199999999999998</v>
      </c>
      <c r="F27">
        <v>0.76100000000000001</v>
      </c>
      <c r="G27">
        <v>0.97199999999999998</v>
      </c>
      <c r="I27">
        <f t="shared" si="0"/>
        <v>1.769999999999996</v>
      </c>
      <c r="J27">
        <f t="shared" si="1"/>
        <v>-1.4000000000000012E-2</v>
      </c>
      <c r="K27">
        <f t="shared" si="2"/>
        <v>1.775756037844098</v>
      </c>
      <c r="L27">
        <f t="shared" si="3"/>
        <v>-9.7997108649270553E-2</v>
      </c>
      <c r="M27">
        <f t="shared" si="4"/>
        <v>-0.60549241665797127</v>
      </c>
      <c r="N27">
        <f t="shared" si="5"/>
        <v>3.445761262274027E-3</v>
      </c>
      <c r="O27">
        <f t="shared" si="6"/>
        <v>2790.3987580563808</v>
      </c>
      <c r="P27">
        <f t="shared" si="7"/>
        <v>1.4124599999999954</v>
      </c>
      <c r="Q27">
        <v>10</v>
      </c>
      <c r="R27">
        <f t="shared" si="8"/>
        <v>0.21845416552599561</v>
      </c>
      <c r="S27">
        <f t="shared" si="9"/>
        <v>2.7003217408524849E-2</v>
      </c>
      <c r="T27">
        <f t="shared" si="10"/>
        <v>37.18247809481052</v>
      </c>
      <c r="U27">
        <f t="shared" si="11"/>
        <v>67.636570084414444</v>
      </c>
      <c r="V27">
        <f t="shared" si="12"/>
        <v>365.63657008441442</v>
      </c>
      <c r="W27">
        <f t="shared" si="13"/>
        <v>304.44990589574121</v>
      </c>
    </row>
    <row r="28" spans="1:29" x14ac:dyDescent="0.25">
      <c r="A28">
        <v>-336</v>
      </c>
      <c r="B28">
        <v>61.44</v>
      </c>
      <c r="C28">
        <v>0.78400000000000003</v>
      </c>
      <c r="D28">
        <v>0.72599999999999998</v>
      </c>
      <c r="E28">
        <v>0.71699999999999997</v>
      </c>
      <c r="F28">
        <v>0.753</v>
      </c>
      <c r="G28">
        <v>0.94</v>
      </c>
      <c r="I28">
        <f t="shared" si="0"/>
        <v>1.8400000000000034</v>
      </c>
      <c r="J28">
        <f t="shared" si="1"/>
        <v>-1.3000000000000012E-2</v>
      </c>
      <c r="K28">
        <f t="shared" si="2"/>
        <v>1.7884512070234555</v>
      </c>
      <c r="L28">
        <f t="shared" si="3"/>
        <v>-0.10568393731556154</v>
      </c>
      <c r="M28">
        <f t="shared" si="4"/>
        <v>-0.56664341335268209</v>
      </c>
      <c r="N28">
        <f t="shared" si="5"/>
        <v>3.7377029777715242E-3</v>
      </c>
      <c r="O28">
        <f t="shared" si="6"/>
        <v>2904.7009883914207</v>
      </c>
      <c r="P28">
        <f t="shared" si="7"/>
        <v>1.4425600000000012</v>
      </c>
      <c r="Q28">
        <v>11</v>
      </c>
      <c r="R28">
        <f t="shared" si="8"/>
        <v>0.24545738293452046</v>
      </c>
      <c r="S28">
        <f t="shared" si="9"/>
        <v>2.8393579991788709E-2</v>
      </c>
      <c r="T28">
        <f t="shared" si="10"/>
        <v>39.096958340402736</v>
      </c>
      <c r="U28">
        <f t="shared" si="11"/>
        <v>71.119094217852918</v>
      </c>
      <c r="V28">
        <f t="shared" si="12"/>
        <v>369.11909421785293</v>
      </c>
      <c r="W28">
        <f t="shared" si="13"/>
        <v>301.45646670724068</v>
      </c>
    </row>
    <row r="29" spans="1:29" x14ac:dyDescent="0.25">
      <c r="A29">
        <v>-335</v>
      </c>
      <c r="B29">
        <v>63.28</v>
      </c>
      <c r="C29">
        <v>0.77100000000000002</v>
      </c>
      <c r="D29">
        <v>0.72699999999999998</v>
      </c>
      <c r="E29">
        <v>0.71</v>
      </c>
      <c r="F29">
        <v>0.748</v>
      </c>
      <c r="G29">
        <v>0.89800000000000002</v>
      </c>
      <c r="I29">
        <f t="shared" si="0"/>
        <v>1.9000000000000057</v>
      </c>
      <c r="J29">
        <f t="shared" si="1"/>
        <v>-1.3000000000000012E-2</v>
      </c>
      <c r="K29">
        <f t="shared" si="2"/>
        <v>1.8012664704896202</v>
      </c>
      <c r="L29">
        <f t="shared" si="3"/>
        <v>-0.11294562194904302</v>
      </c>
      <c r="M29">
        <f t="shared" si="4"/>
        <v>-0.57481617023388865</v>
      </c>
      <c r="N29">
        <f t="shared" si="5"/>
        <v>4.0409094742643826E-3</v>
      </c>
      <c r="O29">
        <f t="shared" si="6"/>
        <v>3018.1183178024658</v>
      </c>
      <c r="P29">
        <f t="shared" si="7"/>
        <v>1.4649000000000105</v>
      </c>
      <c r="Q29">
        <v>12</v>
      </c>
      <c r="R29">
        <f t="shared" si="8"/>
        <v>0.27385096292630917</v>
      </c>
      <c r="S29">
        <f t="shared" si="9"/>
        <v>2.9650659256894585E-2</v>
      </c>
      <c r="T29">
        <f t="shared" si="10"/>
        <v>40.827912157168427</v>
      </c>
      <c r="U29">
        <f t="shared" si="11"/>
        <v>74.267775670499219</v>
      </c>
      <c r="V29">
        <f t="shared" si="12"/>
        <v>372.26777567049919</v>
      </c>
      <c r="W29">
        <f t="shared" si="13"/>
        <v>301.83517020089289</v>
      </c>
    </row>
    <row r="30" spans="1:29" x14ac:dyDescent="0.25">
      <c r="A30">
        <v>-334</v>
      </c>
      <c r="B30">
        <v>65.180000000000007</v>
      </c>
      <c r="C30">
        <v>0.75800000000000001</v>
      </c>
      <c r="D30">
        <v>0.72399999999999998</v>
      </c>
      <c r="E30">
        <v>0.70599999999999996</v>
      </c>
      <c r="F30">
        <v>0.74299999999999999</v>
      </c>
      <c r="G30">
        <v>0.85799999999999998</v>
      </c>
      <c r="I30">
        <f t="shared" si="0"/>
        <v>1.9699999999999989</v>
      </c>
      <c r="J30">
        <f t="shared" si="1"/>
        <v>-1.2000000000000011E-2</v>
      </c>
      <c r="K30">
        <f t="shared" si="2"/>
        <v>1.8141143561291255</v>
      </c>
      <c r="L30">
        <f t="shared" si="3"/>
        <v>-0.12033079436794646</v>
      </c>
      <c r="M30">
        <f t="shared" si="4"/>
        <v>-0.53592328364074393</v>
      </c>
      <c r="N30">
        <f t="shared" si="5"/>
        <v>4.3552882559820547E-3</v>
      </c>
      <c r="O30">
        <f t="shared" si="6"/>
        <v>3130.6161951641989</v>
      </c>
      <c r="P30">
        <f t="shared" si="7"/>
        <v>1.4932599999999911</v>
      </c>
      <c r="Q30">
        <v>13</v>
      </c>
      <c r="R30">
        <f t="shared" si="8"/>
        <v>0.30350162218320376</v>
      </c>
      <c r="S30">
        <f t="shared" si="9"/>
        <v>3.0755566256058242E-2</v>
      </c>
      <c r="T30">
        <f t="shared" si="10"/>
        <v>42.349330130133218</v>
      </c>
      <c r="U30">
        <f t="shared" si="11"/>
        <v>77.035302167623229</v>
      </c>
      <c r="V30">
        <f t="shared" si="12"/>
        <v>375.03530216762323</v>
      </c>
      <c r="W30">
        <f t="shared" si="13"/>
        <v>301.77202510080167</v>
      </c>
    </row>
    <row r="31" spans="1:29" x14ac:dyDescent="0.25">
      <c r="A31">
        <v>-333</v>
      </c>
      <c r="B31">
        <v>67.150000000000006</v>
      </c>
      <c r="C31">
        <v>0.746</v>
      </c>
      <c r="D31">
        <v>0.71599999999999997</v>
      </c>
      <c r="E31">
        <v>0.70599999999999996</v>
      </c>
      <c r="F31">
        <v>0.73399999999999999</v>
      </c>
      <c r="G31">
        <v>0.82799999999999996</v>
      </c>
      <c r="I31">
        <f t="shared" si="0"/>
        <v>2.039999999999992</v>
      </c>
      <c r="J31">
        <f t="shared" si="1"/>
        <v>-1.5000000000000013E-2</v>
      </c>
      <c r="K31">
        <f t="shared" si="2"/>
        <v>1.8270460170047342</v>
      </c>
      <c r="L31">
        <f t="shared" si="3"/>
        <v>-0.12726117252733121</v>
      </c>
      <c r="M31">
        <f t="shared" si="4"/>
        <v>-0.67871337009596355</v>
      </c>
      <c r="N31">
        <f t="shared" si="5"/>
        <v>4.6807434188954281E-3</v>
      </c>
      <c r="O31">
        <f t="shared" si="6"/>
        <v>3242.1603495519621</v>
      </c>
      <c r="P31">
        <f t="shared" si="7"/>
        <v>1.5218399999999965</v>
      </c>
      <c r="Q31">
        <v>14</v>
      </c>
      <c r="R31">
        <f t="shared" si="8"/>
        <v>0.334257188439262</v>
      </c>
      <c r="S31">
        <f t="shared" si="9"/>
        <v>3.1691249702670454E-2</v>
      </c>
      <c r="T31">
        <f t="shared" si="10"/>
        <v>43.637733238955057</v>
      </c>
      <c r="U31">
        <f t="shared" si="11"/>
        <v>79.378964334103955</v>
      </c>
      <c r="V31">
        <f t="shared" si="12"/>
        <v>377.37896433410396</v>
      </c>
      <c r="W31">
        <f t="shared" si="13"/>
        <v>302.14648535696966</v>
      </c>
    </row>
    <row r="32" spans="1:29" x14ac:dyDescent="0.25">
      <c r="A32">
        <v>-332</v>
      </c>
      <c r="B32">
        <v>69.19</v>
      </c>
      <c r="C32">
        <v>0.73099999999999998</v>
      </c>
      <c r="D32">
        <v>0.71</v>
      </c>
      <c r="E32">
        <v>0.70099999999999996</v>
      </c>
      <c r="F32">
        <v>0.72</v>
      </c>
      <c r="G32">
        <v>0.79100000000000004</v>
      </c>
      <c r="I32">
        <f t="shared" si="0"/>
        <v>2.1000000000000085</v>
      </c>
      <c r="J32">
        <f t="shared" si="1"/>
        <v>-2.1000000000000019E-2</v>
      </c>
      <c r="K32">
        <f t="shared" si="2"/>
        <v>1.840043330603494</v>
      </c>
      <c r="L32">
        <f t="shared" si="3"/>
        <v>-0.13608262304213956</v>
      </c>
      <c r="M32">
        <f t="shared" si="4"/>
        <v>-0.97487495321939266</v>
      </c>
      <c r="N32">
        <f t="shared" si="5"/>
        <v>5.0171756800919563E-3</v>
      </c>
      <c r="O32">
        <f t="shared" si="6"/>
        <v>3352.7168006846787</v>
      </c>
      <c r="P32">
        <f t="shared" si="7"/>
        <v>1.5351000000000057</v>
      </c>
      <c r="Q32">
        <v>15</v>
      </c>
      <c r="R32">
        <f t="shared" si="8"/>
        <v>0.36594843814193245</v>
      </c>
      <c r="S32">
        <f t="shared" si="9"/>
        <v>3.2442923903922338E-2</v>
      </c>
      <c r="T32">
        <f t="shared" si="10"/>
        <v>44.672762106058094</v>
      </c>
      <c r="U32">
        <f t="shared" si="11"/>
        <v>81.261727562813476</v>
      </c>
      <c r="V32">
        <f t="shared" si="12"/>
        <v>379.26172756281346</v>
      </c>
      <c r="W32">
        <f t="shared" si="13"/>
        <v>300.87917331251907</v>
      </c>
    </row>
    <row r="33" spans="1:23" x14ac:dyDescent="0.25">
      <c r="A33">
        <v>-331</v>
      </c>
      <c r="B33">
        <v>71.290000000000006</v>
      </c>
      <c r="C33">
        <v>0.71</v>
      </c>
      <c r="D33">
        <v>0.71299999999999997</v>
      </c>
      <c r="E33">
        <v>0.69499999999999995</v>
      </c>
      <c r="F33">
        <v>0.69399999999999995</v>
      </c>
      <c r="G33">
        <v>0.73799999999999999</v>
      </c>
      <c r="I33">
        <f t="shared" si="0"/>
        <v>2.1599999999999966</v>
      </c>
      <c r="J33">
        <f t="shared" si="1"/>
        <v>-1.4000000000000012E-2</v>
      </c>
      <c r="K33">
        <f t="shared" si="2"/>
        <v>1.8530286147129897</v>
      </c>
      <c r="L33">
        <f t="shared" si="3"/>
        <v>-0.14874165128092473</v>
      </c>
      <c r="M33">
        <f t="shared" si="4"/>
        <v>-0.66720553882141598</v>
      </c>
      <c r="N33">
        <f t="shared" si="5"/>
        <v>5.3644824081872065E-3</v>
      </c>
      <c r="O33">
        <f t="shared" si="6"/>
        <v>3462.2518692790254</v>
      </c>
      <c r="P33">
        <f t="shared" si="7"/>
        <v>1.5335999999999987</v>
      </c>
      <c r="Q33">
        <v>16</v>
      </c>
      <c r="R33">
        <f t="shared" si="8"/>
        <v>0.39839136204585479</v>
      </c>
      <c r="S33">
        <f t="shared" si="9"/>
        <v>3.29984630048894E-2</v>
      </c>
      <c r="T33">
        <f t="shared" si="10"/>
        <v>45.437719856833283</v>
      </c>
      <c r="U33">
        <f t="shared" si="11"/>
        <v>82.653219501301109</v>
      </c>
      <c r="V33">
        <f t="shared" si="12"/>
        <v>380.65321950130112</v>
      </c>
      <c r="W33">
        <f t="shared" si="13"/>
        <v>298.22395121662851</v>
      </c>
    </row>
    <row r="34" spans="1:23" x14ac:dyDescent="0.25">
      <c r="A34">
        <v>-330</v>
      </c>
      <c r="B34">
        <v>73.45</v>
      </c>
      <c r="C34">
        <v>0.69599999999999995</v>
      </c>
      <c r="D34">
        <v>0.71</v>
      </c>
      <c r="E34">
        <v>0.68500000000000005</v>
      </c>
      <c r="F34">
        <v>0.68700000000000006</v>
      </c>
      <c r="G34">
        <v>0.70299999999999996</v>
      </c>
      <c r="I34">
        <f t="shared" si="0"/>
        <v>2.2199999999999989</v>
      </c>
      <c r="J34">
        <f t="shared" si="1"/>
        <v>-6.0000000000000053E-3</v>
      </c>
      <c r="K34">
        <f t="shared" si="2"/>
        <v>1.8659918001262754</v>
      </c>
      <c r="L34">
        <f t="shared" si="3"/>
        <v>-0.15739076038943792</v>
      </c>
      <c r="M34">
        <f t="shared" si="4"/>
        <v>-0.29076462340849518</v>
      </c>
      <c r="N34">
        <f t="shared" si="5"/>
        <v>5.7225576547636596E-3</v>
      </c>
      <c r="O34">
        <f t="shared" si="6"/>
        <v>3570.7321873117912</v>
      </c>
      <c r="P34">
        <f t="shared" si="7"/>
        <v>1.5451199999999998</v>
      </c>
      <c r="Q34">
        <v>17</v>
      </c>
      <c r="R34">
        <f t="shared" si="8"/>
        <v>0.43138982505074419</v>
      </c>
      <c r="S34">
        <f t="shared" si="9"/>
        <v>3.334874643026553E-2</v>
      </c>
      <c r="T34">
        <f t="shared" si="10"/>
        <v>45.920047780723984</v>
      </c>
      <c r="U34">
        <f t="shared" si="11"/>
        <v>83.530595300319106</v>
      </c>
      <c r="V34">
        <f t="shared" si="12"/>
        <v>381.53059530031908</v>
      </c>
      <c r="W34">
        <f t="shared" si="13"/>
        <v>300.97494265635896</v>
      </c>
    </row>
    <row r="35" spans="1:23" x14ac:dyDescent="0.25">
      <c r="A35">
        <v>-329</v>
      </c>
      <c r="B35">
        <v>75.67</v>
      </c>
      <c r="C35">
        <v>0.69</v>
      </c>
      <c r="D35">
        <v>0.7</v>
      </c>
      <c r="E35">
        <v>0.67400000000000004</v>
      </c>
      <c r="F35">
        <v>0.70799999999999996</v>
      </c>
      <c r="G35">
        <v>0.67700000000000005</v>
      </c>
      <c r="I35">
        <f t="shared" si="0"/>
        <v>2.289999999999992</v>
      </c>
      <c r="J35">
        <f t="shared" si="1"/>
        <v>-5.9999999999998943E-3</v>
      </c>
      <c r="K35">
        <f t="shared" si="2"/>
        <v>1.8789237339675673</v>
      </c>
      <c r="L35">
        <f t="shared" si="3"/>
        <v>-0.16115090926274472</v>
      </c>
      <c r="M35">
        <f t="shared" si="4"/>
        <v>-0.29293796378323511</v>
      </c>
      <c r="N35">
        <f t="shared" si="5"/>
        <v>6.0912921868267128E-3</v>
      </c>
      <c r="O35">
        <f t="shared" si="6"/>
        <v>3678.124708187223</v>
      </c>
      <c r="P35">
        <f t="shared" si="7"/>
        <v>1.5800999999999972</v>
      </c>
      <c r="Q35">
        <v>18</v>
      </c>
      <c r="R35">
        <f t="shared" si="8"/>
        <v>0.46473857148100972</v>
      </c>
      <c r="S35">
        <f t="shared" si="9"/>
        <v>3.3487941139978217E-2</v>
      </c>
      <c r="T35">
        <f t="shared" si="10"/>
        <v>46.111713987254305</v>
      </c>
      <c r="U35">
        <f t="shared" si="11"/>
        <v>83.879244596305952</v>
      </c>
      <c r="V35">
        <f t="shared" si="12"/>
        <v>381.87924459630597</v>
      </c>
      <c r="W35">
        <f t="shared" si="13"/>
        <v>304.36033191709112</v>
      </c>
    </row>
    <row r="36" spans="1:23" x14ac:dyDescent="0.25">
      <c r="A36">
        <v>-328</v>
      </c>
      <c r="B36">
        <v>77.959999999999994</v>
      </c>
      <c r="C36">
        <v>0.68400000000000005</v>
      </c>
      <c r="D36">
        <v>0.69699999999999995</v>
      </c>
      <c r="E36">
        <v>0.67100000000000004</v>
      </c>
      <c r="F36">
        <v>0.70199999999999996</v>
      </c>
      <c r="G36">
        <v>0.66800000000000004</v>
      </c>
      <c r="I36">
        <f t="shared" si="0"/>
        <v>2.3500000000000085</v>
      </c>
      <c r="J36">
        <f t="shared" si="1"/>
        <v>5.9999999999998943E-3</v>
      </c>
      <c r="K36">
        <f t="shared" si="2"/>
        <v>1.8918718304455837</v>
      </c>
      <c r="L36">
        <f t="shared" si="3"/>
        <v>-0.16494389827988373</v>
      </c>
      <c r="M36">
        <f t="shared" si="4"/>
        <v>0.29408041309111937</v>
      </c>
      <c r="N36">
        <f t="shared" si="5"/>
        <v>6.4705735202681804E-3</v>
      </c>
      <c r="O36">
        <f t="shared" si="6"/>
        <v>3784.3967168063436</v>
      </c>
      <c r="P36">
        <f t="shared" si="7"/>
        <v>1.6074000000000057</v>
      </c>
      <c r="Q36">
        <v>19</v>
      </c>
      <c r="R36">
        <f t="shared" si="8"/>
        <v>0.49822651262098794</v>
      </c>
      <c r="S36">
        <f t="shared" si="9"/>
        <v>3.3413707750257982E-2</v>
      </c>
      <c r="T36">
        <f t="shared" si="10"/>
        <v>46.00949722747275</v>
      </c>
      <c r="U36">
        <f t="shared" si="11"/>
        <v>83.693307795129385</v>
      </c>
      <c r="V36">
        <f t="shared" si="12"/>
        <v>381.69330779512939</v>
      </c>
      <c r="W36">
        <f t="shared" si="13"/>
        <v>304.34864428496735</v>
      </c>
    </row>
    <row r="37" spans="1:23" x14ac:dyDescent="0.25">
      <c r="A37">
        <v>-327</v>
      </c>
      <c r="B37">
        <v>80.31</v>
      </c>
      <c r="C37">
        <v>0.69</v>
      </c>
      <c r="D37">
        <v>0.69799999999999995</v>
      </c>
      <c r="E37">
        <v>0.66900000000000004</v>
      </c>
      <c r="F37">
        <v>0.69799999999999995</v>
      </c>
      <c r="G37">
        <v>0.69399999999999995</v>
      </c>
      <c r="I37">
        <f t="shared" si="0"/>
        <v>2.3999999999999915</v>
      </c>
      <c r="J37">
        <f t="shared" si="1"/>
        <v>7.0000000000000062E-3</v>
      </c>
      <c r="K37">
        <f t="shared" si="2"/>
        <v>1.9047696259065952</v>
      </c>
      <c r="L37">
        <f t="shared" si="3"/>
        <v>-0.16115090926274472</v>
      </c>
      <c r="M37">
        <f t="shared" si="4"/>
        <v>0.34278636127319512</v>
      </c>
      <c r="N37">
        <f t="shared" si="5"/>
        <v>6.8602859543264814E-3</v>
      </c>
      <c r="O37">
        <f t="shared" si="6"/>
        <v>3889.5158395350627</v>
      </c>
      <c r="P37">
        <f t="shared" si="7"/>
        <v>1.6559999999999879</v>
      </c>
      <c r="Q37">
        <v>20</v>
      </c>
      <c r="R37">
        <f t="shared" si="8"/>
        <v>0.53164022037124592</v>
      </c>
      <c r="S37">
        <f t="shared" si="9"/>
        <v>3.3127319705018921E-2</v>
      </c>
      <c r="T37">
        <f t="shared" si="10"/>
        <v>45.615150988740652</v>
      </c>
      <c r="U37">
        <f t="shared" si="11"/>
        <v>82.975974567754974</v>
      </c>
      <c r="V37">
        <f t="shared" si="12"/>
        <v>380.97597456775497</v>
      </c>
      <c r="W37">
        <f t="shared" si="13"/>
        <v>309.67564337987091</v>
      </c>
    </row>
    <row r="38" spans="1:23" x14ac:dyDescent="0.25">
      <c r="A38">
        <v>-326</v>
      </c>
      <c r="B38">
        <v>82.71</v>
      </c>
      <c r="C38">
        <v>0.69699999999999995</v>
      </c>
      <c r="D38">
        <v>0.69299999999999995</v>
      </c>
      <c r="E38">
        <v>0.66600000000000004</v>
      </c>
      <c r="F38">
        <v>0.68</v>
      </c>
      <c r="G38">
        <v>0.748</v>
      </c>
      <c r="I38">
        <f t="shared" si="0"/>
        <v>2.460000000000008</v>
      </c>
      <c r="J38">
        <f t="shared" si="1"/>
        <v>6.0000000000000053E-3</v>
      </c>
      <c r="K38">
        <f t="shared" si="2"/>
        <v>1.9175580208254361</v>
      </c>
      <c r="L38">
        <f t="shared" si="3"/>
        <v>-0.15676722190199061</v>
      </c>
      <c r="M38">
        <f t="shared" si="4"/>
        <v>0.29245472362524833</v>
      </c>
      <c r="N38">
        <f t="shared" si="5"/>
        <v>7.2603106070330469E-3</v>
      </c>
      <c r="O38">
        <f t="shared" si="6"/>
        <v>3993.4500540681283</v>
      </c>
      <c r="P38">
        <f t="shared" si="7"/>
        <v>1.7146200000000114</v>
      </c>
      <c r="Q38">
        <v>21</v>
      </c>
      <c r="R38">
        <f t="shared" si="8"/>
        <v>0.56476754007626484</v>
      </c>
      <c r="S38">
        <f t="shared" si="9"/>
        <v>3.2633687464710959E-2</v>
      </c>
      <c r="T38">
        <f t="shared" si="10"/>
        <v>44.93543680192866</v>
      </c>
      <c r="U38">
        <f t="shared" si="11"/>
        <v>81.739544437507774</v>
      </c>
      <c r="V38">
        <f t="shared" si="12"/>
        <v>379.73954443750779</v>
      </c>
      <c r="W38">
        <f t="shared" si="13"/>
        <v>310.01902519043051</v>
      </c>
    </row>
    <row r="39" spans="1:23" x14ac:dyDescent="0.25">
      <c r="A39">
        <v>-325</v>
      </c>
      <c r="B39">
        <v>85.17</v>
      </c>
      <c r="C39">
        <v>0.70299999999999996</v>
      </c>
      <c r="D39">
        <v>0.68300000000000005</v>
      </c>
      <c r="E39">
        <v>0.65600000000000003</v>
      </c>
      <c r="F39">
        <v>0.67400000000000004</v>
      </c>
      <c r="G39">
        <v>0.79700000000000004</v>
      </c>
      <c r="I39">
        <f t="shared" si="0"/>
        <v>2.519999999999996</v>
      </c>
      <c r="J39">
        <f t="shared" si="1"/>
        <v>7.0000000000000062E-3</v>
      </c>
      <c r="K39">
        <f t="shared" si="2"/>
        <v>1.9302866472455196</v>
      </c>
      <c r="L39">
        <f t="shared" si="3"/>
        <v>-0.15304467498017607</v>
      </c>
      <c r="M39">
        <f t="shared" si="4"/>
        <v>0.33979941730451863</v>
      </c>
      <c r="N39">
        <f t="shared" si="5"/>
        <v>7.6705254516339187E-3</v>
      </c>
      <c r="O39">
        <f t="shared" si="6"/>
        <v>4096.1676991858731</v>
      </c>
      <c r="P39">
        <f t="shared" si="7"/>
        <v>1.7715599999999974</v>
      </c>
      <c r="Q39">
        <v>22</v>
      </c>
      <c r="R39">
        <f t="shared" si="8"/>
        <v>0.5974012275409758</v>
      </c>
      <c r="S39">
        <f t="shared" si="9"/>
        <v>3.1941283019244815E-2</v>
      </c>
      <c r="T39">
        <f t="shared" si="10"/>
        <v>43.982020298376504</v>
      </c>
      <c r="U39">
        <f t="shared" si="11"/>
        <v>80.005237703090771</v>
      </c>
      <c r="V39">
        <f t="shared" si="12"/>
        <v>378.00523770309076</v>
      </c>
      <c r="W39">
        <f t="shared" si="13"/>
        <v>309.50483470014245</v>
      </c>
    </row>
    <row r="40" spans="1:23" x14ac:dyDescent="0.25">
      <c r="A40">
        <v>-324</v>
      </c>
      <c r="B40">
        <v>87.69</v>
      </c>
      <c r="C40">
        <v>0.71</v>
      </c>
      <c r="D40">
        <v>0.68400000000000005</v>
      </c>
      <c r="E40">
        <v>0.66600000000000004</v>
      </c>
      <c r="F40">
        <v>0.67200000000000004</v>
      </c>
      <c r="G40">
        <v>0.81799999999999995</v>
      </c>
      <c r="I40">
        <f t="shared" si="0"/>
        <v>2.5700000000000074</v>
      </c>
      <c r="J40">
        <f t="shared" si="1"/>
        <v>-6.0000000000000053E-3</v>
      </c>
      <c r="K40">
        <f t="shared" si="2"/>
        <v>1.9429500700770987</v>
      </c>
      <c r="L40">
        <f t="shared" si="3"/>
        <v>-0.14874165128092473</v>
      </c>
      <c r="M40">
        <f t="shared" si="4"/>
        <v>-0.29379142714543255</v>
      </c>
      <c r="N40">
        <f t="shared" si="5"/>
        <v>8.0908053539749756E-3</v>
      </c>
      <c r="O40">
        <f t="shared" si="6"/>
        <v>4197.6374844007642</v>
      </c>
      <c r="P40">
        <f t="shared" si="7"/>
        <v>1.824700000000002</v>
      </c>
      <c r="Q40">
        <v>23</v>
      </c>
      <c r="R40">
        <f t="shared" si="8"/>
        <v>0.62934251056022061</v>
      </c>
      <c r="S40">
        <f t="shared" si="9"/>
        <v>3.1061963794840275E-2</v>
      </c>
      <c r="T40">
        <f t="shared" si="10"/>
        <v>42.771228735833077</v>
      </c>
      <c r="U40">
        <f t="shared" si="11"/>
        <v>77.802754367559245</v>
      </c>
      <c r="V40">
        <f t="shared" si="12"/>
        <v>375.80275436755926</v>
      </c>
      <c r="W40">
        <f t="shared" si="13"/>
        <v>309.8722678482045</v>
      </c>
    </row>
    <row r="41" spans="1:23" x14ac:dyDescent="0.25">
      <c r="A41">
        <v>-323</v>
      </c>
      <c r="B41">
        <v>90.26</v>
      </c>
      <c r="C41">
        <v>0.70399999999999996</v>
      </c>
      <c r="D41">
        <v>0.68500000000000005</v>
      </c>
      <c r="E41">
        <v>0.627</v>
      </c>
      <c r="F41">
        <v>0.67</v>
      </c>
      <c r="G41">
        <v>0.83299999999999996</v>
      </c>
      <c r="I41">
        <f t="shared" si="0"/>
        <v>2.6299999999999955</v>
      </c>
      <c r="J41">
        <f t="shared" si="1"/>
        <v>-6.0000000000000053E-3</v>
      </c>
      <c r="K41">
        <f t="shared" si="2"/>
        <v>1.9554953291841271</v>
      </c>
      <c r="L41">
        <f t="shared" si="3"/>
        <v>-0.15242734085788781</v>
      </c>
      <c r="M41">
        <f t="shared" si="4"/>
        <v>-0.29800751007869675</v>
      </c>
      <c r="N41">
        <f t="shared" si="5"/>
        <v>8.5210221108395472E-3</v>
      </c>
      <c r="O41">
        <f t="shared" si="6"/>
        <v>4297.8284994908872</v>
      </c>
      <c r="P41">
        <f t="shared" si="7"/>
        <v>1.8515199999999954</v>
      </c>
      <c r="Q41">
        <v>24</v>
      </c>
      <c r="R41">
        <f t="shared" si="8"/>
        <v>0.66040447435506089</v>
      </c>
      <c r="S41">
        <f t="shared" si="9"/>
        <v>3.0010699042043565E-2</v>
      </c>
      <c r="T41">
        <f t="shared" si="10"/>
        <v>41.323674244405339</v>
      </c>
      <c r="U41">
        <f t="shared" si="11"/>
        <v>75.169588806059835</v>
      </c>
      <c r="V41">
        <f t="shared" si="12"/>
        <v>373.16958880605983</v>
      </c>
      <c r="W41">
        <f t="shared" si="13"/>
        <v>304.14160511019134</v>
      </c>
    </row>
    <row r="42" spans="1:23" x14ac:dyDescent="0.25">
      <c r="A42">
        <v>-322</v>
      </c>
      <c r="B42">
        <v>92.89</v>
      </c>
      <c r="C42">
        <v>0.69799999999999995</v>
      </c>
      <c r="D42">
        <v>0.67500000000000004</v>
      </c>
      <c r="E42">
        <v>0.628</v>
      </c>
      <c r="F42">
        <v>0.66100000000000003</v>
      </c>
      <c r="G42">
        <v>0.83</v>
      </c>
      <c r="I42">
        <f t="shared" si="0"/>
        <v>2.6799999999999926</v>
      </c>
      <c r="J42">
        <f t="shared" si="1"/>
        <v>-8.0000000000000071E-3</v>
      </c>
      <c r="K42">
        <f t="shared" si="2"/>
        <v>1.9679689628786923</v>
      </c>
      <c r="L42">
        <f t="shared" si="3"/>
        <v>-0.15614457737683893</v>
      </c>
      <c r="M42">
        <f t="shared" si="4"/>
        <v>-0.40528492071625305</v>
      </c>
      <c r="N42">
        <f t="shared" si="5"/>
        <v>8.9610444892259996E-3</v>
      </c>
      <c r="O42">
        <f t="shared" si="6"/>
        <v>4396.7102239173628</v>
      </c>
      <c r="P42">
        <f t="shared" si="7"/>
        <v>1.8706400000000001</v>
      </c>
      <c r="Q42">
        <v>25</v>
      </c>
      <c r="R42">
        <f t="shared" si="8"/>
        <v>0.69041517339710445</v>
      </c>
      <c r="S42">
        <f t="shared" si="9"/>
        <v>2.8805205865340855E-2</v>
      </c>
      <c r="T42">
        <f t="shared" si="10"/>
        <v>39.66375265217161</v>
      </c>
      <c r="U42">
        <f t="shared" si="11"/>
        <v>72.150118107483166</v>
      </c>
      <c r="V42">
        <f t="shared" si="12"/>
        <v>370.15011810748319</v>
      </c>
      <c r="W42">
        <f t="shared" si="13"/>
        <v>304.0693608615515</v>
      </c>
    </row>
    <row r="43" spans="1:23" x14ac:dyDescent="0.25">
      <c r="A43">
        <v>-321</v>
      </c>
      <c r="B43">
        <v>95.57</v>
      </c>
      <c r="C43">
        <v>0.69</v>
      </c>
      <c r="D43">
        <v>0.66900000000000004</v>
      </c>
      <c r="E43">
        <v>0.63</v>
      </c>
      <c r="F43">
        <v>0.65200000000000002</v>
      </c>
      <c r="G43">
        <v>0.81</v>
      </c>
      <c r="I43">
        <f t="shared" si="0"/>
        <v>2.730000000000004</v>
      </c>
      <c r="J43">
        <f t="shared" si="1"/>
        <v>-3.9999999999998925E-3</v>
      </c>
      <c r="K43">
        <f t="shared" si="2"/>
        <v>1.9803215860087564</v>
      </c>
      <c r="L43">
        <f t="shared" si="3"/>
        <v>-0.16115090926274472</v>
      </c>
      <c r="M43">
        <f t="shared" si="4"/>
        <v>-0.20642487768591897</v>
      </c>
      <c r="N43">
        <f t="shared" si="5"/>
        <v>9.4107382665534201E-3</v>
      </c>
      <c r="O43">
        <f t="shared" si="6"/>
        <v>4494.2525361228882</v>
      </c>
      <c r="P43">
        <f t="shared" si="7"/>
        <v>1.8836999999999973</v>
      </c>
      <c r="Q43">
        <v>26</v>
      </c>
      <c r="R43">
        <f t="shared" si="8"/>
        <v>0.71922037926244531</v>
      </c>
      <c r="S43">
        <f t="shared" si="9"/>
        <v>2.7465505968164217E-2</v>
      </c>
      <c r="T43">
        <f t="shared" si="10"/>
        <v>37.819033138686365</v>
      </c>
      <c r="U43">
        <f t="shared" si="11"/>
        <v>68.794491827228711</v>
      </c>
      <c r="V43">
        <f t="shared" si="12"/>
        <v>366.79449182722874</v>
      </c>
      <c r="W43">
        <f t="shared" si="13"/>
        <v>303.08368248977973</v>
      </c>
    </row>
    <row r="44" spans="1:23" x14ac:dyDescent="0.25">
      <c r="A44">
        <v>-320</v>
      </c>
      <c r="B44">
        <v>98.3</v>
      </c>
      <c r="C44">
        <v>0.68600000000000005</v>
      </c>
      <c r="D44">
        <v>0.67500000000000004</v>
      </c>
      <c r="E44">
        <v>0.624</v>
      </c>
      <c r="F44">
        <v>0.65300000000000002</v>
      </c>
      <c r="G44">
        <v>0.79100000000000004</v>
      </c>
      <c r="I44">
        <f t="shared" si="0"/>
        <v>2.7900000000000063</v>
      </c>
      <c r="J44">
        <f t="shared" si="1"/>
        <v>-7.0000000000000062E-3</v>
      </c>
      <c r="K44">
        <f t="shared" si="2"/>
        <v>1.9925535178321356</v>
      </c>
      <c r="L44">
        <f t="shared" si="3"/>
        <v>-0.16367588429324828</v>
      </c>
      <c r="M44">
        <f t="shared" si="4"/>
        <v>-0.36647134257681491</v>
      </c>
      <c r="N44">
        <f t="shared" si="5"/>
        <v>9.8699662717825921E-3</v>
      </c>
      <c r="O44">
        <f t="shared" si="6"/>
        <v>4590.4257227085327</v>
      </c>
      <c r="P44">
        <f t="shared" si="7"/>
        <v>1.9139400000000131</v>
      </c>
      <c r="Q44">
        <v>27</v>
      </c>
      <c r="R44">
        <f t="shared" si="8"/>
        <v>0.74668588523060953</v>
      </c>
      <c r="S44">
        <f t="shared" si="9"/>
        <v>2.6013417720559096E-2</v>
      </c>
      <c r="T44">
        <f t="shared" si="10"/>
        <v>35.819558830070676</v>
      </c>
      <c r="U44">
        <f t="shared" si="11"/>
        <v>65.157359738780144</v>
      </c>
      <c r="V44">
        <f t="shared" si="12"/>
        <v>363.15735973878014</v>
      </c>
      <c r="W44">
        <f t="shared" si="13"/>
        <v>304.73561984310771</v>
      </c>
    </row>
    <row r="45" spans="1:23" x14ac:dyDescent="0.25">
      <c r="A45">
        <v>-319</v>
      </c>
      <c r="B45">
        <v>101.09</v>
      </c>
      <c r="C45">
        <v>0.67900000000000005</v>
      </c>
      <c r="D45">
        <v>0.67300000000000004</v>
      </c>
      <c r="E45">
        <v>0.623</v>
      </c>
      <c r="F45">
        <v>0.65600000000000003</v>
      </c>
      <c r="G45">
        <v>0.76500000000000001</v>
      </c>
      <c r="I45">
        <f t="shared" si="0"/>
        <v>2.8299999999999983</v>
      </c>
      <c r="J45">
        <f t="shared" si="1"/>
        <v>-1.2000000000000011E-2</v>
      </c>
      <c r="K45">
        <f t="shared" si="2"/>
        <v>2.0047081965443363</v>
      </c>
      <c r="L45">
        <f t="shared" si="3"/>
        <v>-0.16813022571949829</v>
      </c>
      <c r="M45">
        <f t="shared" si="4"/>
        <v>-0.64581587280917085</v>
      </c>
      <c r="N45">
        <f t="shared" si="5"/>
        <v>1.0338588427439767E-2</v>
      </c>
      <c r="O45">
        <f t="shared" si="6"/>
        <v>4685.2004874860604</v>
      </c>
      <c r="P45">
        <f t="shared" si="7"/>
        <v>1.9215699999999989</v>
      </c>
      <c r="Q45">
        <v>28</v>
      </c>
      <c r="R45">
        <f t="shared" si="8"/>
        <v>0.77269930295116862</v>
      </c>
      <c r="S45">
        <f t="shared" si="9"/>
        <v>2.4472001100993901E-2</v>
      </c>
      <c r="T45">
        <f t="shared" si="10"/>
        <v>33.697082503458354</v>
      </c>
      <c r="U45">
        <f t="shared" si="11"/>
        <v>61.296481546332267</v>
      </c>
      <c r="V45">
        <f t="shared" si="12"/>
        <v>359.29648154633225</v>
      </c>
      <c r="W45">
        <f t="shared" si="13"/>
        <v>303.33086345423214</v>
      </c>
    </row>
    <row r="46" spans="1:23" x14ac:dyDescent="0.25">
      <c r="A46">
        <v>-318</v>
      </c>
      <c r="B46">
        <v>103.92</v>
      </c>
      <c r="C46">
        <v>0.66700000000000004</v>
      </c>
      <c r="D46">
        <v>0.67200000000000004</v>
      </c>
      <c r="E46">
        <v>0.621</v>
      </c>
      <c r="F46">
        <v>0.64600000000000002</v>
      </c>
      <c r="G46">
        <v>0.73099999999999998</v>
      </c>
      <c r="I46">
        <f t="shared" si="0"/>
        <v>2.8799999999999955</v>
      </c>
      <c r="J46">
        <f t="shared" si="1"/>
        <v>-1.2000000000000011E-2</v>
      </c>
      <c r="K46">
        <f t="shared" si="2"/>
        <v>2.0166991380649715</v>
      </c>
      <c r="L46">
        <f t="shared" si="3"/>
        <v>-0.17587416608345102</v>
      </c>
      <c r="M46">
        <f t="shared" si="4"/>
        <v>-0.66412211910915342</v>
      </c>
      <c r="N46">
        <f t="shared" si="5"/>
        <v>1.0816461792529725E-2</v>
      </c>
      <c r="O46">
        <f t="shared" si="6"/>
        <v>4778.5479604029033</v>
      </c>
      <c r="P46">
        <f t="shared" si="7"/>
        <v>1.9209599999999889</v>
      </c>
      <c r="Q46">
        <v>29</v>
      </c>
      <c r="R46">
        <f t="shared" si="8"/>
        <v>0.79717130405216252</v>
      </c>
      <c r="S46">
        <f t="shared" si="9"/>
        <v>2.2864975234725193E-2</v>
      </c>
      <c r="T46">
        <f t="shared" si="10"/>
        <v>31.484264557865462</v>
      </c>
      <c r="U46">
        <f t="shared" si="11"/>
        <v>57.271267958375297</v>
      </c>
      <c r="V46">
        <f t="shared" si="12"/>
        <v>355.27126795837529</v>
      </c>
      <c r="W46">
        <f t="shared" si="13"/>
        <v>300.92846179879376</v>
      </c>
    </row>
    <row r="47" spans="1:23" x14ac:dyDescent="0.25">
      <c r="A47">
        <v>-317</v>
      </c>
      <c r="B47">
        <v>106.8</v>
      </c>
      <c r="C47">
        <v>0.65500000000000003</v>
      </c>
      <c r="D47">
        <v>0.66500000000000004</v>
      </c>
      <c r="E47">
        <v>0.61799999999999999</v>
      </c>
      <c r="F47">
        <v>0.64</v>
      </c>
      <c r="G47">
        <v>0.69799999999999995</v>
      </c>
      <c r="I47">
        <f t="shared" si="0"/>
        <v>2.9200000000000017</v>
      </c>
      <c r="J47">
        <f t="shared" si="1"/>
        <v>6.0000000000000053E-3</v>
      </c>
      <c r="K47">
        <f t="shared" si="2"/>
        <v>2.0285712526925375</v>
      </c>
      <c r="L47">
        <f t="shared" si="3"/>
        <v>-0.18375870000821692</v>
      </c>
      <c r="M47">
        <f t="shared" si="4"/>
        <v>0.33805487747792312</v>
      </c>
      <c r="N47">
        <f t="shared" si="5"/>
        <v>1.1303440606325019E-2</v>
      </c>
      <c r="O47">
        <f t="shared" si="6"/>
        <v>4870.4397063371798</v>
      </c>
      <c r="P47">
        <f t="shared" si="7"/>
        <v>1.9126000000000039</v>
      </c>
      <c r="Q47">
        <v>30</v>
      </c>
      <c r="R47">
        <f t="shared" si="8"/>
        <v>0.82003627928688771</v>
      </c>
      <c r="S47">
        <f t="shared" si="9"/>
        <v>2.1216129504706971E-2</v>
      </c>
      <c r="T47">
        <f t="shared" si="10"/>
        <v>29.213862134679786</v>
      </c>
      <c r="U47">
        <f t="shared" si="11"/>
        <v>53.141305662046946</v>
      </c>
      <c r="V47">
        <f t="shared" si="12"/>
        <v>351.14130566204693</v>
      </c>
      <c r="W47">
        <f t="shared" si="13"/>
        <v>300.74875956940696</v>
      </c>
    </row>
    <row r="48" spans="1:23" x14ac:dyDescent="0.25">
      <c r="A48">
        <v>-316</v>
      </c>
      <c r="B48">
        <v>109.72</v>
      </c>
      <c r="C48">
        <v>0.66100000000000003</v>
      </c>
      <c r="D48">
        <v>0.67700000000000005</v>
      </c>
      <c r="E48">
        <v>0.623</v>
      </c>
      <c r="F48">
        <v>0.64</v>
      </c>
      <c r="G48">
        <v>0.70699999999999996</v>
      </c>
      <c r="I48">
        <f t="shared" si="0"/>
        <v>2.9699999999999989</v>
      </c>
      <c r="J48">
        <f t="shared" si="1"/>
        <v>-6.0000000000000053E-3</v>
      </c>
      <c r="K48">
        <f t="shared" si="2"/>
        <v>2.0402857989324916</v>
      </c>
      <c r="L48">
        <f t="shared" si="3"/>
        <v>-0.17979854051435976</v>
      </c>
      <c r="M48">
        <f t="shared" si="4"/>
        <v>-0.34140542230044357</v>
      </c>
      <c r="N48">
        <f t="shared" si="5"/>
        <v>1.1799376333017675E-2</v>
      </c>
      <c r="O48">
        <f t="shared" si="6"/>
        <v>4960.8477337600052</v>
      </c>
      <c r="P48">
        <f t="shared" si="7"/>
        <v>1.9631699999999939</v>
      </c>
      <c r="Q48">
        <v>31</v>
      </c>
      <c r="R48">
        <f t="shared" si="8"/>
        <v>0.84125240879159469</v>
      </c>
      <c r="S48">
        <f t="shared" si="9"/>
        <v>1.9548749454775249E-2</v>
      </c>
      <c r="T48">
        <f t="shared" si="10"/>
        <v>26.91793860659169</v>
      </c>
      <c r="U48">
        <f t="shared" si="11"/>
        <v>48.964919348579045</v>
      </c>
      <c r="V48">
        <f t="shared" si="12"/>
        <v>346.96491934857903</v>
      </c>
      <c r="W48">
        <f t="shared" si="13"/>
        <v>308.95197072361839</v>
      </c>
    </row>
    <row r="49" spans="1:23" x14ac:dyDescent="0.25">
      <c r="A49">
        <v>-315</v>
      </c>
      <c r="B49">
        <v>112.69</v>
      </c>
      <c r="C49">
        <v>0.65500000000000003</v>
      </c>
      <c r="D49">
        <v>0.65900000000000003</v>
      </c>
      <c r="E49">
        <v>0.61699999999999999</v>
      </c>
      <c r="F49">
        <v>0.64100000000000001</v>
      </c>
      <c r="G49">
        <v>0.70199999999999996</v>
      </c>
      <c r="I49">
        <f t="shared" si="0"/>
        <v>3.0100000000000051</v>
      </c>
      <c r="J49">
        <f t="shared" si="1"/>
        <v>-2.300000000000002E-2</v>
      </c>
      <c r="K49">
        <f t="shared" si="2"/>
        <v>2.0518853788898719</v>
      </c>
      <c r="L49">
        <f t="shared" si="3"/>
        <v>-0.18375870000821692</v>
      </c>
      <c r="M49">
        <f t="shared" si="4"/>
        <v>-1.3560664523774111</v>
      </c>
      <c r="N49">
        <f t="shared" si="5"/>
        <v>1.2304117707219217E-2</v>
      </c>
      <c r="O49">
        <f t="shared" si="6"/>
        <v>5049.7445032624719</v>
      </c>
      <c r="P49">
        <f t="shared" si="7"/>
        <v>1.9715500000000088</v>
      </c>
      <c r="Q49">
        <v>32</v>
      </c>
      <c r="R49">
        <f t="shared" si="8"/>
        <v>0.86080115824636994</v>
      </c>
      <c r="S49">
        <f t="shared" si="9"/>
        <v>1.7885077907003222E-2</v>
      </c>
      <c r="T49">
        <f t="shared" si="10"/>
        <v>24.62712155519603</v>
      </c>
      <c r="U49">
        <f t="shared" si="11"/>
        <v>44.797821941778736</v>
      </c>
      <c r="V49">
        <f t="shared" si="12"/>
        <v>342.79782194177875</v>
      </c>
      <c r="W49">
        <f t="shared" si="13"/>
        <v>303.28831938042811</v>
      </c>
    </row>
    <row r="50" spans="1:23" x14ac:dyDescent="0.25">
      <c r="A50">
        <v>-314</v>
      </c>
      <c r="B50">
        <v>115.7</v>
      </c>
      <c r="C50">
        <v>0.63200000000000001</v>
      </c>
      <c r="D50">
        <v>0.67200000000000004</v>
      </c>
      <c r="E50">
        <v>0.61</v>
      </c>
      <c r="F50">
        <v>0.63100000000000001</v>
      </c>
      <c r="G50">
        <v>0.61399999999999999</v>
      </c>
      <c r="I50">
        <f t="shared" si="0"/>
        <v>3.0600000000000023</v>
      </c>
      <c r="J50">
        <f t="shared" si="1"/>
        <v>-1.0000000000000009E-2</v>
      </c>
      <c r="K50">
        <f t="shared" si="2"/>
        <v>2.0633333589517497</v>
      </c>
      <c r="L50">
        <f t="shared" si="3"/>
        <v>-0.19928292171761497</v>
      </c>
      <c r="M50">
        <f t="shared" si="4"/>
        <v>-0.6109903393203342</v>
      </c>
      <c r="N50">
        <f t="shared" si="5"/>
        <v>1.2817510780295268E-2</v>
      </c>
      <c r="O50">
        <f t="shared" si="6"/>
        <v>5137.1029359447539</v>
      </c>
      <c r="P50">
        <f t="shared" si="7"/>
        <v>1.933919999999999</v>
      </c>
      <c r="Q50">
        <v>33</v>
      </c>
      <c r="R50">
        <f t="shared" si="8"/>
        <v>0.87868623615337316</v>
      </c>
      <c r="S50">
        <f t="shared" si="9"/>
        <v>1.6245829908787091E-2</v>
      </c>
      <c r="T50">
        <f t="shared" si="10"/>
        <v>22.369934870234882</v>
      </c>
      <c r="U50">
        <f t="shared" si="11"/>
        <v>40.69189965704836</v>
      </c>
      <c r="V50">
        <f t="shared" si="12"/>
        <v>338.69189965704834</v>
      </c>
      <c r="W50">
        <f t="shared" si="13"/>
        <v>295.21608899371989</v>
      </c>
    </row>
    <row r="51" spans="1:23" x14ac:dyDescent="0.25">
      <c r="A51">
        <v>-313</v>
      </c>
      <c r="B51">
        <v>118.76</v>
      </c>
      <c r="C51">
        <v>0.622</v>
      </c>
      <c r="D51">
        <v>0.65300000000000002</v>
      </c>
      <c r="E51">
        <v>0.60799999999999998</v>
      </c>
      <c r="F51">
        <v>0.61299999999999999</v>
      </c>
      <c r="G51">
        <v>0.61199999999999999</v>
      </c>
      <c r="I51">
        <f t="shared" si="0"/>
        <v>3.0899999999999892</v>
      </c>
      <c r="J51">
        <f t="shared" si="1"/>
        <v>1.4000000000000012E-2</v>
      </c>
      <c r="K51">
        <f t="shared" si="2"/>
        <v>2.0746701889240069</v>
      </c>
      <c r="L51">
        <f t="shared" si="3"/>
        <v>-0.2062096153091813</v>
      </c>
      <c r="M51">
        <f t="shared" si="4"/>
        <v>0.8665560148113729</v>
      </c>
      <c r="N51">
        <f t="shared" si="5"/>
        <v>1.333939896751968E-2</v>
      </c>
      <c r="O51">
        <f t="shared" si="6"/>
        <v>5222.8964216646727</v>
      </c>
      <c r="P51">
        <f t="shared" si="7"/>
        <v>1.9219799999999962</v>
      </c>
      <c r="Q51">
        <v>34</v>
      </c>
      <c r="R51">
        <f t="shared" si="8"/>
        <v>0.89493206606216025</v>
      </c>
      <c r="S51">
        <f t="shared" si="9"/>
        <v>1.4649777408292097E-2</v>
      </c>
      <c r="T51">
        <f t="shared" si="10"/>
        <v>20.172226862333293</v>
      </c>
      <c r="U51">
        <f t="shared" si="11"/>
        <v>36.694171713190286</v>
      </c>
      <c r="V51">
        <f t="shared" si="12"/>
        <v>334.69417171319026</v>
      </c>
      <c r="W51">
        <f t="shared" si="13"/>
        <v>301.0415216130761</v>
      </c>
    </row>
    <row r="52" spans="1:23" x14ac:dyDescent="0.25">
      <c r="A52">
        <v>-312</v>
      </c>
      <c r="B52">
        <v>121.85</v>
      </c>
      <c r="C52">
        <v>0.63600000000000001</v>
      </c>
      <c r="D52">
        <v>0.67400000000000004</v>
      </c>
      <c r="E52">
        <v>0.61099999999999999</v>
      </c>
      <c r="F52">
        <v>0.60699999999999998</v>
      </c>
      <c r="G52">
        <v>0.65</v>
      </c>
      <c r="I52">
        <f t="shared" si="0"/>
        <v>3.1400000000000006</v>
      </c>
      <c r="J52">
        <f t="shared" si="1"/>
        <v>-5.0000000000000044E-3</v>
      </c>
      <c r="K52">
        <f t="shared" si="2"/>
        <v>2.085825533520743</v>
      </c>
      <c r="L52">
        <f t="shared" si="3"/>
        <v>-0.19654288435158612</v>
      </c>
      <c r="M52">
        <f t="shared" si="4"/>
        <v>-0.3102116518906835</v>
      </c>
      <c r="N52">
        <f t="shared" si="5"/>
        <v>1.3869623096033925E-2</v>
      </c>
      <c r="O52">
        <f t="shared" si="6"/>
        <v>5307.0988271433271</v>
      </c>
      <c r="P52">
        <f t="shared" si="7"/>
        <v>1.9970400000000004</v>
      </c>
      <c r="Q52">
        <v>35</v>
      </c>
      <c r="R52">
        <f t="shared" si="8"/>
        <v>0.90958184347045234</v>
      </c>
      <c r="S52">
        <f t="shared" si="9"/>
        <v>1.3113416086247942E-2</v>
      </c>
      <c r="T52">
        <f t="shared" si="10"/>
        <v>18.056711502130828</v>
      </c>
      <c r="U52">
        <f t="shared" si="11"/>
        <v>32.845955826122776</v>
      </c>
      <c r="V52">
        <f t="shared" si="12"/>
        <v>330.8459558261228</v>
      </c>
      <c r="W52">
        <f t="shared" si="13"/>
        <v>312.6355350410837</v>
      </c>
    </row>
    <row r="53" spans="1:23" x14ac:dyDescent="0.25">
      <c r="A53">
        <v>-311</v>
      </c>
      <c r="B53">
        <v>124.99</v>
      </c>
      <c r="C53">
        <v>0.63100000000000001</v>
      </c>
      <c r="D53">
        <v>0.64900000000000002</v>
      </c>
      <c r="E53">
        <v>0.61</v>
      </c>
      <c r="F53">
        <v>0.60899999999999999</v>
      </c>
      <c r="G53">
        <v>0.65600000000000003</v>
      </c>
      <c r="I53">
        <f t="shared" si="0"/>
        <v>3.1700000000000017</v>
      </c>
      <c r="J53">
        <f t="shared" si="1"/>
        <v>-3.0000000000000027E-3</v>
      </c>
      <c r="K53">
        <f t="shared" si="2"/>
        <v>2.0968752680596876</v>
      </c>
      <c r="L53">
        <f t="shared" si="3"/>
        <v>-0.19997064075586568</v>
      </c>
      <c r="M53">
        <f t="shared" si="4"/>
        <v>-0.19027963713718063</v>
      </c>
      <c r="N53">
        <f t="shared" si="5"/>
        <v>1.4408021453596452E-2</v>
      </c>
      <c r="O53">
        <f t="shared" si="6"/>
        <v>5389.6845039252139</v>
      </c>
      <c r="P53">
        <f t="shared" si="7"/>
        <v>2.0002699999999973</v>
      </c>
      <c r="Q53">
        <v>36</v>
      </c>
      <c r="R53">
        <f t="shared" si="8"/>
        <v>0.92269525955670029</v>
      </c>
      <c r="S53">
        <f t="shared" si="9"/>
        <v>1.1650722753607234E-2</v>
      </c>
      <c r="T53">
        <f t="shared" si="10"/>
        <v>16.042634365412713</v>
      </c>
      <c r="U53">
        <f t="shared" si="11"/>
        <v>29.182260548317608</v>
      </c>
      <c r="V53">
        <f t="shared" si="12"/>
        <v>327.18226054831763</v>
      </c>
      <c r="W53">
        <f t="shared" si="13"/>
        <v>303.27613882415488</v>
      </c>
    </row>
    <row r="54" spans="1:23" x14ac:dyDescent="0.25">
      <c r="A54">
        <v>-310</v>
      </c>
      <c r="B54">
        <v>128.16</v>
      </c>
      <c r="C54">
        <v>0.628</v>
      </c>
      <c r="D54">
        <v>0.65</v>
      </c>
      <c r="E54">
        <v>0.60899999999999999</v>
      </c>
      <c r="F54">
        <v>0.61</v>
      </c>
      <c r="G54">
        <v>0.64300000000000002</v>
      </c>
      <c r="I54">
        <f t="shared" si="0"/>
        <v>3.210000000000008</v>
      </c>
      <c r="J54">
        <f t="shared" si="1"/>
        <v>-1.0000000000000009E-3</v>
      </c>
      <c r="K54">
        <f t="shared" si="2"/>
        <v>2.1077524987401626</v>
      </c>
      <c r="L54">
        <f t="shared" si="3"/>
        <v>-0.20204035626280387</v>
      </c>
      <c r="M54">
        <f t="shared" si="4"/>
        <v>-6.4419411469445326E-2</v>
      </c>
      <c r="N54">
        <f t="shared" si="5"/>
        <v>1.4954429838107177E-2</v>
      </c>
      <c r="O54">
        <f t="shared" si="6"/>
        <v>5470.628296190519</v>
      </c>
      <c r="P54">
        <f t="shared" si="7"/>
        <v>2.0158800000000117</v>
      </c>
      <c r="Q54">
        <v>37</v>
      </c>
      <c r="R54">
        <f t="shared" si="8"/>
        <v>0.93434598231030752</v>
      </c>
      <c r="S54">
        <f t="shared" si="9"/>
        <v>1.0273007398599265E-2</v>
      </c>
      <c r="T54">
        <f t="shared" si="10"/>
        <v>14.145568907120483</v>
      </c>
      <c r="U54">
        <f t="shared" si="11"/>
        <v>25.731414682226387</v>
      </c>
      <c r="V54">
        <f t="shared" si="12"/>
        <v>323.73141468222639</v>
      </c>
      <c r="W54">
        <f t="shared" si="13"/>
        <v>304.10515300812023</v>
      </c>
    </row>
    <row r="55" spans="1:23" x14ac:dyDescent="0.25">
      <c r="A55">
        <v>-309</v>
      </c>
      <c r="B55">
        <v>131.37</v>
      </c>
      <c r="C55">
        <v>0.627</v>
      </c>
      <c r="D55">
        <v>0.65</v>
      </c>
      <c r="E55">
        <v>0.60499999999999998</v>
      </c>
      <c r="F55">
        <v>0.61499999999999999</v>
      </c>
      <c r="G55">
        <v>0.63900000000000001</v>
      </c>
      <c r="I55">
        <f t="shared" si="0"/>
        <v>3.2400000000000091</v>
      </c>
      <c r="J55">
        <f t="shared" si="1"/>
        <v>7.0000000000000062E-3</v>
      </c>
      <c r="K55">
        <f t="shared" si="2"/>
        <v>2.1184961999117879</v>
      </c>
      <c r="L55">
        <f t="shared" si="3"/>
        <v>-0.20273245916928356</v>
      </c>
      <c r="M55">
        <f t="shared" si="4"/>
        <v>0.45569042529405535</v>
      </c>
      <c r="N55">
        <f t="shared" si="5"/>
        <v>1.5508681607891145E-2</v>
      </c>
      <c r="O55">
        <f t="shared" si="6"/>
        <v>5549.9055484171104</v>
      </c>
      <c r="P55">
        <f t="shared" si="7"/>
        <v>2.0314799999999948</v>
      </c>
      <c r="Q55">
        <v>38</v>
      </c>
      <c r="R55">
        <f t="shared" si="8"/>
        <v>0.94461898970890679</v>
      </c>
      <c r="S55">
        <f t="shared" si="9"/>
        <v>8.988859590704612E-3</v>
      </c>
      <c r="T55">
        <f t="shared" si="10"/>
        <v>12.377342661515096</v>
      </c>
      <c r="U55">
        <f t="shared" si="11"/>
        <v>22.514933035117405</v>
      </c>
      <c r="V55">
        <f t="shared" si="12"/>
        <v>320.51493303511739</v>
      </c>
      <c r="W55">
        <f t="shared" si="13"/>
        <v>304.97754374507974</v>
      </c>
    </row>
    <row r="56" spans="1:23" x14ac:dyDescent="0.25">
      <c r="A56">
        <v>-308</v>
      </c>
      <c r="B56">
        <v>134.61000000000001</v>
      </c>
      <c r="C56">
        <v>0.63400000000000001</v>
      </c>
      <c r="D56">
        <v>0.64300000000000002</v>
      </c>
      <c r="E56">
        <v>0.60699999999999998</v>
      </c>
      <c r="F56">
        <v>0.60899999999999999</v>
      </c>
      <c r="G56">
        <v>0.67700000000000005</v>
      </c>
      <c r="I56">
        <f t="shared" si="0"/>
        <v>3.2799999999999727</v>
      </c>
      <c r="J56">
        <f t="shared" si="1"/>
        <v>-6.0000000000000053E-3</v>
      </c>
      <c r="K56">
        <f t="shared" si="2"/>
        <v>2.1290773242527368</v>
      </c>
      <c r="L56">
        <f t="shared" si="3"/>
        <v>-0.19791074211826731</v>
      </c>
      <c r="M56">
        <f t="shared" si="4"/>
        <v>-0.39497249693782044</v>
      </c>
      <c r="N56">
        <f t="shared" si="5"/>
        <v>1.6070607732726047E-2</v>
      </c>
      <c r="O56">
        <f t="shared" si="6"/>
        <v>5627.4921128899414</v>
      </c>
      <c r="P56">
        <f t="shared" si="7"/>
        <v>2.0795199999999956</v>
      </c>
      <c r="Q56">
        <v>39</v>
      </c>
      <c r="R56">
        <f t="shared" si="8"/>
        <v>0.9536078492996114</v>
      </c>
      <c r="S56">
        <f t="shared" si="9"/>
        <v>7.8041847790178975E-3</v>
      </c>
      <c r="T56">
        <f t="shared" si="10"/>
        <v>10.746087223742379</v>
      </c>
      <c r="U56">
        <f t="shared" si="11"/>
        <v>19.54760733775095</v>
      </c>
      <c r="V56">
        <f t="shared" si="12"/>
        <v>317.54760733775095</v>
      </c>
      <c r="W56">
        <f t="shared" si="13"/>
        <v>308.75863015923841</v>
      </c>
    </row>
    <row r="57" spans="1:23" x14ac:dyDescent="0.25">
      <c r="A57">
        <v>-307</v>
      </c>
      <c r="B57">
        <v>137.88999999999999</v>
      </c>
      <c r="C57">
        <v>0.628</v>
      </c>
      <c r="D57">
        <v>0.63900000000000001</v>
      </c>
      <c r="E57">
        <v>0.60299999999999998</v>
      </c>
      <c r="F57">
        <v>0.59899999999999998</v>
      </c>
      <c r="G57">
        <v>0.67</v>
      </c>
      <c r="I57">
        <f t="shared" si="0"/>
        <v>3.3000000000000114</v>
      </c>
      <c r="J57">
        <f t="shared" si="1"/>
        <v>-1.100000000000001E-2</v>
      </c>
      <c r="K57">
        <f t="shared" si="2"/>
        <v>2.1395327715979393</v>
      </c>
      <c r="L57">
        <f t="shared" si="3"/>
        <v>-0.20204035626280387</v>
      </c>
      <c r="M57">
        <f t="shared" si="4"/>
        <v>-0.74718675892416231</v>
      </c>
      <c r="N57">
        <f t="shared" si="5"/>
        <v>1.6640036845597551E-2</v>
      </c>
      <c r="O57">
        <f t="shared" si="6"/>
        <v>5703.3643570555887</v>
      </c>
      <c r="P57">
        <f t="shared" si="7"/>
        <v>2.0724000000000027</v>
      </c>
      <c r="Q57">
        <v>40</v>
      </c>
      <c r="R57">
        <f t="shared" si="8"/>
        <v>0.9614120340786293</v>
      </c>
      <c r="S57">
        <f t="shared" si="9"/>
        <v>6.7223222940008265E-3</v>
      </c>
      <c r="T57">
        <f t="shared" si="10"/>
        <v>9.2564007340855881</v>
      </c>
      <c r="U57">
        <f t="shared" si="11"/>
        <v>16.837801810412003</v>
      </c>
      <c r="V57">
        <f t="shared" si="12"/>
        <v>314.83780181041197</v>
      </c>
      <c r="W57">
        <f t="shared" si="13"/>
        <v>302.37236535878731</v>
      </c>
    </row>
    <row r="58" spans="1:23" x14ac:dyDescent="0.25">
      <c r="A58">
        <v>-306</v>
      </c>
      <c r="B58">
        <v>141.19</v>
      </c>
      <c r="C58">
        <v>0.61699999999999999</v>
      </c>
      <c r="D58">
        <v>0.63200000000000001</v>
      </c>
      <c r="E58">
        <v>0.6</v>
      </c>
      <c r="F58">
        <v>0.59399999999999997</v>
      </c>
      <c r="G58">
        <v>0.64</v>
      </c>
      <c r="I58">
        <f t="shared" si="0"/>
        <v>3.3400000000000034</v>
      </c>
      <c r="J58">
        <f t="shared" si="1"/>
        <v>8.0000000000000071E-3</v>
      </c>
      <c r="K58">
        <f t="shared" si="2"/>
        <v>2.1498039382270222</v>
      </c>
      <c r="L58">
        <f t="shared" si="3"/>
        <v>-0.20971483596675833</v>
      </c>
      <c r="M58">
        <f t="shared" si="4"/>
        <v>0.55099643473396764</v>
      </c>
      <c r="N58">
        <f t="shared" si="5"/>
        <v>1.7216795295166076E-2</v>
      </c>
      <c r="O58">
        <f t="shared" si="6"/>
        <v>5777.4991707196377</v>
      </c>
      <c r="P58">
        <f t="shared" si="7"/>
        <v>2.0607800000000034</v>
      </c>
      <c r="Q58">
        <v>41</v>
      </c>
      <c r="R58">
        <f t="shared" si="8"/>
        <v>0.96813435637263012</v>
      </c>
      <c r="S58">
        <f t="shared" si="9"/>
        <v>5.7442337734516791E-3</v>
      </c>
      <c r="T58">
        <f t="shared" si="10"/>
        <v>7.909607333880504</v>
      </c>
      <c r="U58">
        <f t="shared" si="11"/>
        <v>14.387925124680516</v>
      </c>
      <c r="V58">
        <f t="shared" si="12"/>
        <v>312.38792512468052</v>
      </c>
      <c r="W58">
        <f t="shared" si="13"/>
        <v>299.78710691112138</v>
      </c>
    </row>
    <row r="59" spans="1:23" x14ac:dyDescent="0.25">
      <c r="A59">
        <v>-305</v>
      </c>
      <c r="B59">
        <v>144.53</v>
      </c>
      <c r="C59">
        <v>0.625</v>
      </c>
      <c r="D59">
        <v>0.63800000000000001</v>
      </c>
      <c r="E59">
        <v>0.6</v>
      </c>
      <c r="F59">
        <v>0.59199999999999997</v>
      </c>
      <c r="G59">
        <v>0.67100000000000004</v>
      </c>
      <c r="I59">
        <f t="shared" si="0"/>
        <v>3.3700000000000045</v>
      </c>
      <c r="J59">
        <f t="shared" si="1"/>
        <v>3.1000000000000028E-2</v>
      </c>
      <c r="K59">
        <f t="shared" si="2"/>
        <v>2.1599580026785188</v>
      </c>
      <c r="L59">
        <f t="shared" si="3"/>
        <v>-0.20411998265592479</v>
      </c>
      <c r="M59">
        <f t="shared" si="4"/>
        <v>2.1002459761099286</v>
      </c>
      <c r="N59">
        <f t="shared" si="5"/>
        <v>1.7800707198929167E-2</v>
      </c>
      <c r="O59">
        <f t="shared" si="6"/>
        <v>5849.8739730848019</v>
      </c>
      <c r="P59">
        <f t="shared" si="7"/>
        <v>2.1062500000000002</v>
      </c>
      <c r="Q59">
        <v>42</v>
      </c>
      <c r="R59">
        <f t="shared" si="8"/>
        <v>0.9738785901460818</v>
      </c>
      <c r="S59">
        <f t="shared" si="9"/>
        <v>4.8687484336689124E-3</v>
      </c>
      <c r="T59">
        <f t="shared" si="10"/>
        <v>6.7040948952581472</v>
      </c>
      <c r="U59">
        <f t="shared" si="11"/>
        <v>12.195044748751664</v>
      </c>
      <c r="V59">
        <f t="shared" si="12"/>
        <v>310.19504474875168</v>
      </c>
      <c r="W59">
        <f t="shared" si="13"/>
        <v>309.00476879609681</v>
      </c>
    </row>
    <row r="60" spans="1:23" x14ac:dyDescent="0.25">
      <c r="A60">
        <v>-304</v>
      </c>
      <c r="B60">
        <v>147.9</v>
      </c>
      <c r="C60">
        <v>0.65600000000000003</v>
      </c>
      <c r="D60">
        <v>0.626</v>
      </c>
      <c r="E60">
        <v>0.60199999999999998</v>
      </c>
      <c r="F60">
        <v>0.58799999999999997</v>
      </c>
      <c r="G60">
        <v>0.81</v>
      </c>
      <c r="I60">
        <f t="shared" si="0"/>
        <v>3.4000000000000057</v>
      </c>
      <c r="J60">
        <f t="shared" si="1"/>
        <v>1.100000000000001E-2</v>
      </c>
      <c r="K60">
        <f t="shared" si="2"/>
        <v>2.1699681739968923</v>
      </c>
      <c r="L60">
        <f t="shared" si="3"/>
        <v>-0.1830961606243397</v>
      </c>
      <c r="M60">
        <f t="shared" si="4"/>
        <v>0.73165581085802656</v>
      </c>
      <c r="N60">
        <f t="shared" si="5"/>
        <v>1.8391594497062229E-2</v>
      </c>
      <c r="O60">
        <f t="shared" si="6"/>
        <v>5920.466719627555</v>
      </c>
      <c r="P60">
        <f t="shared" si="7"/>
        <v>2.2303999999999973</v>
      </c>
      <c r="Q60">
        <v>43</v>
      </c>
      <c r="R60">
        <f t="shared" si="8"/>
        <v>0.97874733857975071</v>
      </c>
      <c r="S60">
        <f t="shared" si="9"/>
        <v>4.0928501837218523E-3</v>
      </c>
      <c r="T60">
        <f t="shared" si="10"/>
        <v>5.6357103673703497</v>
      </c>
      <c r="U60">
        <f t="shared" si="11"/>
        <v>10.25160609968345</v>
      </c>
      <c r="V60">
        <f t="shared" si="12"/>
        <v>308.25160609968344</v>
      </c>
      <c r="W60">
        <f t="shared" si="13"/>
        <v>320.07389690721652</v>
      </c>
    </row>
    <row r="61" spans="1:23" x14ac:dyDescent="0.25">
      <c r="A61">
        <v>-303</v>
      </c>
      <c r="B61">
        <v>151.30000000000001</v>
      </c>
      <c r="C61">
        <v>0.66700000000000004</v>
      </c>
      <c r="D61">
        <v>0.624</v>
      </c>
      <c r="E61">
        <v>0.60399999999999998</v>
      </c>
      <c r="F61">
        <v>0.59</v>
      </c>
      <c r="G61">
        <v>0.84899999999999998</v>
      </c>
      <c r="I61">
        <f t="shared" si="0"/>
        <v>3.4199999999999875</v>
      </c>
      <c r="J61">
        <f t="shared" si="1"/>
        <v>-5.0000000000000044E-3</v>
      </c>
      <c r="K61">
        <f t="shared" si="2"/>
        <v>2.1798389280231869</v>
      </c>
      <c r="L61">
        <f t="shared" si="3"/>
        <v>-0.17587416608345102</v>
      </c>
      <c r="M61">
        <f t="shared" si="4"/>
        <v>-0.33662990577102786</v>
      </c>
      <c r="N61">
        <f t="shared" si="5"/>
        <v>1.8989277006921254E-2</v>
      </c>
      <c r="O61">
        <f t="shared" si="6"/>
        <v>5989.2559088112266</v>
      </c>
      <c r="P61">
        <f t="shared" si="7"/>
        <v>2.2811400000000046</v>
      </c>
      <c r="Q61">
        <v>44</v>
      </c>
      <c r="R61">
        <f t="shared" si="8"/>
        <v>0.98284018876347257</v>
      </c>
      <c r="S61">
        <f t="shared" si="9"/>
        <v>3.4119910592662617E-3</v>
      </c>
      <c r="T61">
        <f t="shared" si="10"/>
        <v>4.6981913637004515</v>
      </c>
      <c r="U61">
        <f t="shared" si="11"/>
        <v>8.5462176197789983</v>
      </c>
      <c r="V61">
        <f t="shared" si="12"/>
        <v>306.54621761977899</v>
      </c>
      <c r="W61">
        <f t="shared" si="13"/>
        <v>309.96239837398377</v>
      </c>
    </row>
    <row r="62" spans="1:23" x14ac:dyDescent="0.25">
      <c r="A62">
        <v>-302</v>
      </c>
      <c r="B62">
        <v>154.72</v>
      </c>
      <c r="C62">
        <v>0.66200000000000003</v>
      </c>
      <c r="D62">
        <v>0.628</v>
      </c>
      <c r="E62">
        <v>0.60599999999999998</v>
      </c>
      <c r="F62">
        <v>0.59</v>
      </c>
      <c r="G62">
        <v>0.82299999999999995</v>
      </c>
      <c r="I62">
        <f t="shared" si="0"/>
        <v>3.4399999999999977</v>
      </c>
      <c r="J62">
        <f t="shared" si="1"/>
        <v>1.8000000000000016E-2</v>
      </c>
      <c r="K62">
        <f t="shared" si="2"/>
        <v>2.1895464567389267</v>
      </c>
      <c r="L62">
        <f t="shared" si="3"/>
        <v>-0.17914201056030005</v>
      </c>
      <c r="M62">
        <f t="shared" si="4"/>
        <v>1.2199664713996414</v>
      </c>
      <c r="N62">
        <f t="shared" si="5"/>
        <v>1.9593572478190314E-2</v>
      </c>
      <c r="O62">
        <f t="shared" si="6"/>
        <v>6056.2205886335005</v>
      </c>
      <c r="P62">
        <f t="shared" si="7"/>
        <v>2.277279999999998</v>
      </c>
      <c r="Q62">
        <v>45</v>
      </c>
      <c r="R62">
        <f t="shared" si="8"/>
        <v>0.98625217982273883</v>
      </c>
      <c r="S62">
        <f t="shared" si="9"/>
        <v>2.8204157952508302E-3</v>
      </c>
      <c r="T62">
        <f t="shared" si="10"/>
        <v>3.8836130872339822</v>
      </c>
      <c r="U62">
        <f t="shared" si="11"/>
        <v>7.0644637532136754</v>
      </c>
      <c r="V62">
        <f t="shared" si="12"/>
        <v>305.06446375321366</v>
      </c>
      <c r="W62">
        <f t="shared" si="13"/>
        <v>302.45164318039264</v>
      </c>
    </row>
    <row r="63" spans="1:23" x14ac:dyDescent="0.25">
      <c r="A63">
        <v>-301</v>
      </c>
      <c r="B63">
        <v>158.16</v>
      </c>
      <c r="C63">
        <v>0.68</v>
      </c>
      <c r="D63">
        <v>0.63</v>
      </c>
      <c r="E63">
        <v>0.60699999999999998</v>
      </c>
      <c r="F63">
        <v>0.59699999999999998</v>
      </c>
      <c r="G63">
        <v>0.88500000000000001</v>
      </c>
      <c r="I63">
        <f t="shared" si="0"/>
        <v>3.4699999999999989</v>
      </c>
      <c r="J63">
        <f t="shared" si="1"/>
        <v>4.0000000000000036E-3</v>
      </c>
      <c r="K63">
        <f t="shared" si="2"/>
        <v>2.199096656305616</v>
      </c>
      <c r="L63">
        <f t="shared" si="3"/>
        <v>-0.16749108729376366</v>
      </c>
      <c r="M63">
        <f t="shared" si="4"/>
        <v>0.27024970247713448</v>
      </c>
      <c r="N63">
        <f t="shared" si="5"/>
        <v>2.0204296648656934E-2</v>
      </c>
      <c r="O63">
        <f t="shared" si="6"/>
        <v>6121.3403630063622</v>
      </c>
      <c r="P63">
        <f t="shared" si="7"/>
        <v>2.3595999999999946</v>
      </c>
      <c r="Q63">
        <v>46</v>
      </c>
      <c r="R63">
        <f t="shared" si="8"/>
        <v>0.98907259561798966</v>
      </c>
      <c r="S63">
        <f t="shared" si="9"/>
        <v>2.3114834712756327E-3</v>
      </c>
      <c r="T63">
        <f t="shared" si="10"/>
        <v>3.1828312247743358</v>
      </c>
      <c r="U63">
        <f t="shared" si="11"/>
        <v>5.7897105903588937</v>
      </c>
      <c r="V63">
        <f t="shared" si="12"/>
        <v>303.78971059035888</v>
      </c>
      <c r="W63">
        <f t="shared" si="13"/>
        <v>312.90851888764263</v>
      </c>
    </row>
    <row r="64" spans="1:23" x14ac:dyDescent="0.25">
      <c r="A64">
        <v>-300</v>
      </c>
      <c r="B64">
        <v>161.63</v>
      </c>
      <c r="C64">
        <v>0.68400000000000005</v>
      </c>
      <c r="D64">
        <v>0.628</v>
      </c>
      <c r="E64">
        <v>0.60899999999999999</v>
      </c>
      <c r="F64">
        <v>0.60099999999999998</v>
      </c>
      <c r="G64">
        <v>0.9</v>
      </c>
      <c r="I64">
        <f t="shared" si="0"/>
        <v>3.4900000000000091</v>
      </c>
      <c r="J64">
        <f t="shared" si="1"/>
        <v>-1.9000000000000017E-2</v>
      </c>
      <c r="K64">
        <f t="shared" si="2"/>
        <v>2.2085219729314334</v>
      </c>
      <c r="L64">
        <f t="shared" si="3"/>
        <v>-0.16494389827988373</v>
      </c>
      <c r="M64">
        <f t="shared" si="4"/>
        <v>-1.3186939829345308</v>
      </c>
      <c r="N64">
        <f t="shared" si="5"/>
        <v>2.0821263300597533E-2</v>
      </c>
      <c r="O64">
        <f t="shared" si="6"/>
        <v>6184.5953979664937</v>
      </c>
      <c r="P64">
        <f t="shared" si="7"/>
        <v>2.3871600000000024</v>
      </c>
      <c r="Q64">
        <v>47</v>
      </c>
      <c r="R64">
        <f t="shared" si="8"/>
        <v>0.99138407908926529</v>
      </c>
      <c r="S64">
        <f t="shared" si="9"/>
        <v>1.8779739116492333E-3</v>
      </c>
      <c r="T64">
        <f t="shared" si="10"/>
        <v>2.5859038490161108</v>
      </c>
      <c r="U64">
        <f t="shared" si="11"/>
        <v>4.703873326289834</v>
      </c>
      <c r="V64">
        <f t="shared" si="12"/>
        <v>302.70387332628985</v>
      </c>
      <c r="W64">
        <f t="shared" si="13"/>
        <v>306.32946309024373</v>
      </c>
    </row>
    <row r="65" spans="1:23" x14ac:dyDescent="0.25">
      <c r="A65">
        <v>-299</v>
      </c>
      <c r="B65">
        <v>165.12</v>
      </c>
      <c r="C65">
        <v>0.66500000000000004</v>
      </c>
      <c r="D65">
        <v>0.625</v>
      </c>
      <c r="E65">
        <v>0.60899999999999999</v>
      </c>
      <c r="F65">
        <v>0.60199999999999998</v>
      </c>
      <c r="G65">
        <v>0.82499999999999996</v>
      </c>
      <c r="I65">
        <f t="shared" si="0"/>
        <v>3.5099999999999909</v>
      </c>
      <c r="J65">
        <f t="shared" si="1"/>
        <v>-1.7000000000000015E-2</v>
      </c>
      <c r="K65">
        <f t="shared" si="2"/>
        <v>2.2177996799471171</v>
      </c>
      <c r="L65">
        <f t="shared" si="3"/>
        <v>-0.17717835469689538</v>
      </c>
      <c r="M65">
        <f t="shared" si="4"/>
        <v>-1.2311376431165344</v>
      </c>
      <c r="N65">
        <f t="shared" si="5"/>
        <v>2.1444284317755597E-2</v>
      </c>
      <c r="O65">
        <f t="shared" si="6"/>
        <v>6245.9664277142683</v>
      </c>
      <c r="P65">
        <f t="shared" si="7"/>
        <v>2.3341499999999953</v>
      </c>
      <c r="Q65">
        <v>48</v>
      </c>
      <c r="R65">
        <f t="shared" si="8"/>
        <v>0.99326205300091452</v>
      </c>
      <c r="S65">
        <f t="shared" si="9"/>
        <v>1.5123687355854676E-3</v>
      </c>
      <c r="T65">
        <f t="shared" si="10"/>
        <v>2.082478414754759</v>
      </c>
      <c r="U65">
        <f t="shared" si="11"/>
        <v>3.7881202239852576</v>
      </c>
      <c r="V65">
        <f t="shared" si="12"/>
        <v>301.78812022398523</v>
      </c>
      <c r="W65">
        <f t="shared" si="13"/>
        <v>295.97805687887973</v>
      </c>
    </row>
    <row r="66" spans="1:23" x14ac:dyDescent="0.25">
      <c r="A66">
        <v>-298</v>
      </c>
      <c r="B66">
        <v>168.63</v>
      </c>
      <c r="C66">
        <v>0.64800000000000002</v>
      </c>
      <c r="D66">
        <v>0.63500000000000001</v>
      </c>
      <c r="E66">
        <v>0.61</v>
      </c>
      <c r="F66">
        <v>0.60199999999999998</v>
      </c>
      <c r="G66">
        <v>0.74399999999999999</v>
      </c>
      <c r="I66">
        <f t="shared" si="0"/>
        <v>3.5300000000000011</v>
      </c>
      <c r="J66">
        <f t="shared" si="1"/>
        <v>-5.0000000000000044E-3</v>
      </c>
      <c r="K66">
        <f t="shared" si="2"/>
        <v>2.2269348400126003</v>
      </c>
      <c r="L66">
        <f t="shared" si="3"/>
        <v>-0.18842499412940666</v>
      </c>
      <c r="M66">
        <f t="shared" si="4"/>
        <v>-0.37388887031390011</v>
      </c>
      <c r="N66">
        <f t="shared" si="5"/>
        <v>2.2073169742894898E-2</v>
      </c>
      <c r="O66">
        <f t="shared" si="6"/>
        <v>6305.434760479513</v>
      </c>
      <c r="P66">
        <f t="shared" si="7"/>
        <v>2.2874400000000028</v>
      </c>
      <c r="Q66">
        <v>49</v>
      </c>
      <c r="R66">
        <f t="shared" si="8"/>
        <v>0.99477442173649999</v>
      </c>
      <c r="S66">
        <f t="shared" si="9"/>
        <v>1.2070994471290453E-3</v>
      </c>
      <c r="T66">
        <f t="shared" si="10"/>
        <v>1.6621333699651724</v>
      </c>
      <c r="U66">
        <f t="shared" si="11"/>
        <v>3.0234940199691454</v>
      </c>
      <c r="V66">
        <f t="shared" si="12"/>
        <v>301.02349401996912</v>
      </c>
      <c r="W66">
        <f t="shared" si="13"/>
        <v>296.55468176254584</v>
      </c>
    </row>
    <row r="67" spans="1:23" x14ac:dyDescent="0.25">
      <c r="A67">
        <v>-297</v>
      </c>
      <c r="B67">
        <v>172.16</v>
      </c>
      <c r="C67">
        <v>0.64300000000000002</v>
      </c>
      <c r="D67">
        <v>0.63100000000000001</v>
      </c>
      <c r="E67">
        <v>0.61399999999999999</v>
      </c>
      <c r="F67">
        <v>0.59799999999999998</v>
      </c>
      <c r="G67">
        <v>0.72699999999999998</v>
      </c>
      <c r="I67">
        <f t="shared" si="0"/>
        <v>3.539999999999992</v>
      </c>
      <c r="J67">
        <f t="shared" si="1"/>
        <v>-6.0000000000000053E-3</v>
      </c>
      <c r="K67">
        <f t="shared" si="2"/>
        <v>2.2359322539862951</v>
      </c>
      <c r="L67">
        <f t="shared" si="3"/>
        <v>-0.19178902707577791</v>
      </c>
      <c r="M67">
        <f t="shared" si="4"/>
        <v>-0.4606071757647478</v>
      </c>
      <c r="N67">
        <f t="shared" si="5"/>
        <v>2.270772783590954E-2</v>
      </c>
      <c r="O67">
        <f t="shared" si="6"/>
        <v>6362.9822842122094</v>
      </c>
      <c r="P67">
        <f t="shared" si="7"/>
        <v>2.2762199999999928</v>
      </c>
      <c r="Q67">
        <v>50</v>
      </c>
      <c r="R67">
        <f t="shared" si="8"/>
        <v>0.99598152118362904</v>
      </c>
      <c r="S67">
        <f t="shared" si="9"/>
        <v>9.5475754464635632E-4</v>
      </c>
      <c r="T67">
        <f t="shared" si="10"/>
        <v>1.3146674691609483</v>
      </c>
      <c r="U67">
        <f t="shared" si="11"/>
        <v>2.3914381980907984</v>
      </c>
      <c r="V67">
        <f t="shared" si="12"/>
        <v>300.39143819809078</v>
      </c>
      <c r="W67">
        <f t="shared" si="13"/>
        <v>301.89063791499103</v>
      </c>
    </row>
    <row r="68" spans="1:23" x14ac:dyDescent="0.25">
      <c r="A68">
        <v>-296</v>
      </c>
      <c r="B68">
        <v>175.7</v>
      </c>
      <c r="C68">
        <v>0.63700000000000001</v>
      </c>
      <c r="D68">
        <v>0.63200000000000001</v>
      </c>
      <c r="E68">
        <v>0.61899999999999999</v>
      </c>
      <c r="F68">
        <v>0.60499999999999998</v>
      </c>
      <c r="G68">
        <v>0.69099999999999995</v>
      </c>
      <c r="I68">
        <f t="shared" si="0"/>
        <v>3.5600000000000023</v>
      </c>
      <c r="J68">
        <f t="shared" si="1"/>
        <v>-2.0000000000000018E-3</v>
      </c>
      <c r="K68">
        <f t="shared" si="2"/>
        <v>2.2447717614952949</v>
      </c>
      <c r="L68">
        <f t="shared" si="3"/>
        <v>-0.19586056766464957</v>
      </c>
      <c r="M68">
        <f t="shared" si="4"/>
        <v>-0.1567682455076595</v>
      </c>
      <c r="N68">
        <f t="shared" si="5"/>
        <v>2.3347765132473223E-2</v>
      </c>
      <c r="O68">
        <f t="shared" si="6"/>
        <v>6418.591472096482</v>
      </c>
      <c r="P68">
        <f t="shared" si="7"/>
        <v>2.2677199999999997</v>
      </c>
      <c r="Q68">
        <v>51</v>
      </c>
      <c r="R68">
        <f t="shared" si="8"/>
        <v>0.99693627872827539</v>
      </c>
      <c r="S68">
        <f t="shared" si="9"/>
        <v>7.4826414536810493E-4</v>
      </c>
      <c r="T68">
        <f t="shared" si="10"/>
        <v>1.0303333404077339</v>
      </c>
      <c r="U68">
        <f t="shared" si="11"/>
        <v>1.8742218582392651</v>
      </c>
      <c r="V68">
        <f t="shared" si="12"/>
        <v>299.87422185823925</v>
      </c>
      <c r="W68">
        <f t="shared" si="13"/>
        <v>301.28966255123805</v>
      </c>
    </row>
    <row r="69" spans="1:23" x14ac:dyDescent="0.25">
      <c r="A69">
        <v>-295</v>
      </c>
      <c r="B69">
        <v>179.26</v>
      </c>
      <c r="C69">
        <v>0.63500000000000001</v>
      </c>
      <c r="D69">
        <v>0.63400000000000001</v>
      </c>
      <c r="E69">
        <v>0.622</v>
      </c>
      <c r="F69">
        <v>0.60799999999999998</v>
      </c>
      <c r="G69">
        <v>0.67300000000000004</v>
      </c>
      <c r="I69">
        <f t="shared" ref="I69:I132" si="14">B70-B69</f>
        <v>3.5700000000000216</v>
      </c>
      <c r="J69">
        <f t="shared" ref="J69:J132" si="15">C70-C69</f>
        <v>-4.0000000000000036E-3</v>
      </c>
      <c r="K69">
        <f t="shared" ref="K69:K132" si="16">LOG(B69)</f>
        <v>2.2534833920870145</v>
      </c>
      <c r="L69">
        <f t="shared" ref="L69:L132" si="17">LOG(C69)</f>
        <v>-0.19722627470802431</v>
      </c>
      <c r="M69">
        <f t="shared" ref="M69:M132" si="18">(L70-L69)/(K70-K69)</f>
        <v>-0.32045125195204982</v>
      </c>
      <c r="N69">
        <f t="shared" ref="N69:N132" si="19">$L$2*((1-COS(RADIANS(A69))+($L$2/$O$2)*(1-SQRT(1-(($L$2/$O$2)^2)*SIN(RADIANS(A69))))))</f>
        <v>2.3993086503208919E-2</v>
      </c>
      <c r="O69">
        <f t="shared" ref="O69:O132" si="20">$L$2*($J$1^2)*((SIN(RADIANS(A69))))+($H$1/2)*(SIN(2*RADIANS(A69)))</f>
        <v>6472.2453878861043</v>
      </c>
      <c r="P69">
        <f t="shared" ref="P69:P132" si="21">(C69*100000)*((B70/100000)-(B69/100000))</f>
        <v>2.2669500000000173</v>
      </c>
      <c r="Q69">
        <v>52</v>
      </c>
      <c r="R69">
        <f t="shared" si="8"/>
        <v>0.9976845428736435</v>
      </c>
      <c r="S69">
        <f t="shared" si="9"/>
        <v>5.8099891625551514E-4</v>
      </c>
      <c r="T69">
        <f t="shared" si="10"/>
        <v>0.80001501857920598</v>
      </c>
      <c r="U69">
        <f t="shared" si="11"/>
        <v>1.4552626571779961</v>
      </c>
      <c r="V69">
        <f t="shared" si="12"/>
        <v>299.45526265717797</v>
      </c>
      <c r="W69">
        <f t="shared" si="13"/>
        <v>303.08342588381618</v>
      </c>
    </row>
    <row r="70" spans="1:23" x14ac:dyDescent="0.25">
      <c r="A70">
        <v>-294</v>
      </c>
      <c r="B70">
        <v>182.83</v>
      </c>
      <c r="C70">
        <v>0.63100000000000001</v>
      </c>
      <c r="D70">
        <v>0.64500000000000002</v>
      </c>
      <c r="E70">
        <v>0.628</v>
      </c>
      <c r="F70">
        <v>0.61099999999999999</v>
      </c>
      <c r="G70">
        <v>0.64100000000000001</v>
      </c>
      <c r="I70">
        <f t="shared" si="14"/>
        <v>3.589999999999975</v>
      </c>
      <c r="J70">
        <f t="shared" si="15"/>
        <v>3.0000000000000027E-3</v>
      </c>
      <c r="K70">
        <f t="shared" si="16"/>
        <v>2.2620474592614253</v>
      </c>
      <c r="L70">
        <f t="shared" si="17"/>
        <v>-0.19997064075586568</v>
      </c>
      <c r="M70">
        <f t="shared" si="18"/>
        <v>0.24391803590298447</v>
      </c>
      <c r="N70">
        <f t="shared" si="19"/>
        <v>2.4643495213360966E-2</v>
      </c>
      <c r="O70">
        <f t="shared" si="20"/>
        <v>6523.9276910599838</v>
      </c>
      <c r="P70">
        <f t="shared" si="21"/>
        <v>2.2652899999999834</v>
      </c>
      <c r="Q70">
        <v>53</v>
      </c>
      <c r="R70">
        <f t="shared" ref="R70:R106" si="22">1-EXP((-$AB$5)*((Q70-$AB$7)/$AB$8)^($AB$6+1))</f>
        <v>0.99826554178989901</v>
      </c>
      <c r="S70">
        <f t="shared" ref="S70:S106" si="23">R71-R70</f>
        <v>4.4689006681131183E-4</v>
      </c>
      <c r="T70">
        <f t="shared" ref="T70:T106" si="24">S70*$AB$13*$AB$14*$AB$16</f>
        <v>0.61535186228416727</v>
      </c>
      <c r="U70">
        <f t="shared" ref="U70:U106" si="25">T70/(($AB$11+$AB$13)*1007)</f>
        <v>1.1193522189089082</v>
      </c>
      <c r="V70">
        <f t="shared" ref="V70:V106" si="26">$AB$15+U70</f>
        <v>299.11935221890889</v>
      </c>
      <c r="W70">
        <f t="shared" ref="W70:W106" si="27">(B70*C70*$AB$15)/(B69*C69)</f>
        <v>302.02018218379851</v>
      </c>
    </row>
    <row r="71" spans="1:23" x14ac:dyDescent="0.25">
      <c r="A71">
        <v>-293</v>
      </c>
      <c r="B71">
        <v>186.42</v>
      </c>
      <c r="C71">
        <v>0.63400000000000001</v>
      </c>
      <c r="D71">
        <v>0.64600000000000002</v>
      </c>
      <c r="E71">
        <v>0.63400000000000001</v>
      </c>
      <c r="F71">
        <v>0.61499999999999999</v>
      </c>
      <c r="G71">
        <v>0.64100000000000001</v>
      </c>
      <c r="I71">
        <f t="shared" si="14"/>
        <v>3.6000000000000227</v>
      </c>
      <c r="J71">
        <f t="shared" si="15"/>
        <v>1.8000000000000016E-2</v>
      </c>
      <c r="K71">
        <f t="shared" si="16"/>
        <v>2.2704925036386179</v>
      </c>
      <c r="L71">
        <f t="shared" si="17"/>
        <v>-0.19791074211826731</v>
      </c>
      <c r="M71">
        <f t="shared" si="18"/>
        <v>1.4636590555256024</v>
      </c>
      <c r="N71">
        <f t="shared" si="19"/>
        <v>2.5298792982950707E-2</v>
      </c>
      <c r="O71">
        <f t="shared" si="20"/>
        <v>6573.6226417959979</v>
      </c>
      <c r="P71">
        <f t="shared" si="21"/>
        <v>2.2824000000000142</v>
      </c>
      <c r="Q71">
        <v>54</v>
      </c>
      <c r="R71">
        <f t="shared" si="22"/>
        <v>0.99871243185671033</v>
      </c>
      <c r="S71">
        <f t="shared" si="23"/>
        <v>3.4046871888882002E-4</v>
      </c>
      <c r="T71">
        <f t="shared" si="24"/>
        <v>0.46881341917630853</v>
      </c>
      <c r="U71">
        <f t="shared" si="25"/>
        <v>0.8527923179778033</v>
      </c>
      <c r="V71">
        <f t="shared" si="26"/>
        <v>298.85279231797779</v>
      </c>
      <c r="W71">
        <f t="shared" si="27"/>
        <v>305.29606530466191</v>
      </c>
    </row>
    <row r="72" spans="1:23" x14ac:dyDescent="0.25">
      <c r="A72">
        <v>-292</v>
      </c>
      <c r="B72">
        <v>190.02</v>
      </c>
      <c r="C72">
        <v>0.65200000000000002</v>
      </c>
      <c r="D72">
        <v>0.64500000000000002</v>
      </c>
      <c r="E72">
        <v>0.63900000000000001</v>
      </c>
      <c r="F72">
        <v>0.624</v>
      </c>
      <c r="G72">
        <v>0.70199999999999996</v>
      </c>
      <c r="I72">
        <f t="shared" si="14"/>
        <v>3.5999999999999943</v>
      </c>
      <c r="J72">
        <f t="shared" si="15"/>
        <v>1.5000000000000013E-2</v>
      </c>
      <c r="K72">
        <f t="shared" si="16"/>
        <v>2.2787993137555556</v>
      </c>
      <c r="L72">
        <f t="shared" si="17"/>
        <v>-0.18575240426807979</v>
      </c>
      <c r="M72">
        <f t="shared" si="18"/>
        <v>1.2119196312083718</v>
      </c>
      <c r="N72">
        <f t="shared" si="19"/>
        <v>2.59587800473975E-2</v>
      </c>
      <c r="O72">
        <f t="shared" si="20"/>
        <v>6621.3151057617197</v>
      </c>
      <c r="P72">
        <f t="shared" si="21"/>
        <v>2.3472000000000004</v>
      </c>
      <c r="Q72">
        <v>55</v>
      </c>
      <c r="R72">
        <f t="shared" si="22"/>
        <v>0.99905290057559915</v>
      </c>
      <c r="S72">
        <f t="shared" si="23"/>
        <v>2.568920883766479E-4</v>
      </c>
      <c r="T72">
        <f t="shared" si="24"/>
        <v>0.35373134631650721</v>
      </c>
      <c r="U72">
        <f t="shared" si="25"/>
        <v>0.64345294402338138</v>
      </c>
      <c r="V72">
        <f t="shared" si="26"/>
        <v>298.64345294402341</v>
      </c>
      <c r="W72">
        <f t="shared" si="27"/>
        <v>312.37869916206319</v>
      </c>
    </row>
    <row r="73" spans="1:23" x14ac:dyDescent="0.25">
      <c r="A73">
        <v>-291</v>
      </c>
      <c r="B73">
        <v>193.62</v>
      </c>
      <c r="C73">
        <v>0.66700000000000004</v>
      </c>
      <c r="D73">
        <v>0.65200000000000002</v>
      </c>
      <c r="E73">
        <v>0.64400000000000002</v>
      </c>
      <c r="F73">
        <v>0.63300000000000001</v>
      </c>
      <c r="G73">
        <v>0.73899999999999999</v>
      </c>
      <c r="I73">
        <f t="shared" si="14"/>
        <v>3.6200000000000045</v>
      </c>
      <c r="J73">
        <f t="shared" si="15"/>
        <v>-1.0000000000000009E-3</v>
      </c>
      <c r="K73">
        <f t="shared" si="16"/>
        <v>2.2869502157875488</v>
      </c>
      <c r="L73">
        <f t="shared" si="17"/>
        <v>-0.17587416608345102</v>
      </c>
      <c r="M73">
        <f t="shared" si="18"/>
        <v>-8.0997230806420961E-2</v>
      </c>
      <c r="N73">
        <f t="shared" si="19"/>
        <v>2.6623255218585554E-2</v>
      </c>
      <c r="O73">
        <f t="shared" si="20"/>
        <v>6666.990558720544</v>
      </c>
      <c r="P73">
        <f t="shared" si="21"/>
        <v>2.4145399999999935</v>
      </c>
      <c r="Q73">
        <v>56</v>
      </c>
      <c r="R73">
        <f t="shared" si="22"/>
        <v>0.99930979266397579</v>
      </c>
      <c r="S73">
        <f t="shared" si="23"/>
        <v>1.9194059510529993E-4</v>
      </c>
      <c r="T73">
        <f t="shared" si="24"/>
        <v>0.26429543061615435</v>
      </c>
      <c r="U73">
        <f t="shared" si="25"/>
        <v>0.48076506278786568</v>
      </c>
      <c r="V73">
        <f t="shared" si="26"/>
        <v>298.48076506278784</v>
      </c>
      <c r="W73">
        <f t="shared" si="27"/>
        <v>310.63143595475577</v>
      </c>
    </row>
    <row r="74" spans="1:23" x14ac:dyDescent="0.25">
      <c r="A74">
        <v>-290</v>
      </c>
      <c r="B74">
        <v>197.24</v>
      </c>
      <c r="C74">
        <v>0.66600000000000004</v>
      </c>
      <c r="D74">
        <v>0.65700000000000003</v>
      </c>
      <c r="E74">
        <v>0.65</v>
      </c>
      <c r="F74">
        <v>0.63600000000000001</v>
      </c>
      <c r="G74">
        <v>0.72099999999999997</v>
      </c>
      <c r="I74">
        <f t="shared" si="14"/>
        <v>3.6200000000000045</v>
      </c>
      <c r="J74">
        <f t="shared" si="15"/>
        <v>0</v>
      </c>
      <c r="K74">
        <f t="shared" si="16"/>
        <v>2.2949949938591003</v>
      </c>
      <c r="L74">
        <f t="shared" si="17"/>
        <v>-0.17652577082969892</v>
      </c>
      <c r="M74">
        <f t="shared" si="18"/>
        <v>0</v>
      </c>
      <c r="N74">
        <f t="shared" si="19"/>
        <v>2.729201594635822E-2</v>
      </c>
      <c r="O74">
        <f t="shared" si="20"/>
        <v>6710.635090951826</v>
      </c>
      <c r="P74">
        <f t="shared" si="21"/>
        <v>2.4109200000000079</v>
      </c>
      <c r="Q74">
        <v>57</v>
      </c>
      <c r="R74">
        <f t="shared" si="22"/>
        <v>0.99950173325908109</v>
      </c>
      <c r="S74">
        <f t="shared" si="23"/>
        <v>1.4199429234107441E-4</v>
      </c>
      <c r="T74">
        <f t="shared" si="24"/>
        <v>0.19552113308147248</v>
      </c>
      <c r="U74">
        <f t="shared" si="25"/>
        <v>0.35566157766377698</v>
      </c>
      <c r="V74">
        <f t="shared" si="26"/>
        <v>298.3556615776638</v>
      </c>
      <c r="W74">
        <f t="shared" si="27"/>
        <v>303.11640213360937</v>
      </c>
    </row>
    <row r="75" spans="1:23" x14ac:dyDescent="0.25">
      <c r="A75">
        <v>-289</v>
      </c>
      <c r="B75">
        <v>200.86</v>
      </c>
      <c r="C75">
        <v>0.66600000000000004</v>
      </c>
      <c r="D75">
        <v>0.66100000000000003</v>
      </c>
      <c r="E75">
        <v>0.65800000000000003</v>
      </c>
      <c r="F75">
        <v>0.64</v>
      </c>
      <c r="G75">
        <v>0.70599999999999996</v>
      </c>
      <c r="I75">
        <f t="shared" si="14"/>
        <v>3.6299999999999955</v>
      </c>
      <c r="J75">
        <f t="shared" si="15"/>
        <v>9.000000000000008E-3</v>
      </c>
      <c r="K75">
        <f t="shared" si="16"/>
        <v>2.3028934583565053</v>
      </c>
      <c r="L75">
        <f t="shared" si="17"/>
        <v>-0.17652577082969892</v>
      </c>
      <c r="M75">
        <f t="shared" si="18"/>
        <v>0.74943193375735162</v>
      </c>
      <c r="N75">
        <f t="shared" si="19"/>
        <v>2.796485838042043E-2</v>
      </c>
      <c r="O75">
        <f t="shared" si="20"/>
        <v>6752.235411483699</v>
      </c>
      <c r="P75">
        <f t="shared" si="21"/>
        <v>2.4175799999999974</v>
      </c>
      <c r="Q75">
        <v>58</v>
      </c>
      <c r="R75">
        <f t="shared" si="22"/>
        <v>0.99964372755142217</v>
      </c>
      <c r="S75">
        <f t="shared" si="23"/>
        <v>1.039939308907778E-4</v>
      </c>
      <c r="T75">
        <f t="shared" si="24"/>
        <v>0.14319597545879331</v>
      </c>
      <c r="U75">
        <f t="shared" si="25"/>
        <v>0.26047980463347653</v>
      </c>
      <c r="V75">
        <f t="shared" si="26"/>
        <v>298.26047980463346</v>
      </c>
      <c r="W75">
        <f t="shared" si="27"/>
        <v>303.46927600892315</v>
      </c>
    </row>
    <row r="76" spans="1:23" x14ac:dyDescent="0.25">
      <c r="A76">
        <v>-288</v>
      </c>
      <c r="B76">
        <v>204.49</v>
      </c>
      <c r="C76">
        <v>0.67500000000000004</v>
      </c>
      <c r="D76">
        <v>0.66400000000000003</v>
      </c>
      <c r="E76">
        <v>0.66700000000000004</v>
      </c>
      <c r="F76">
        <v>0.64900000000000002</v>
      </c>
      <c r="G76">
        <v>0.72</v>
      </c>
      <c r="I76">
        <f t="shared" si="14"/>
        <v>3.6299999999999955</v>
      </c>
      <c r="J76">
        <f t="shared" si="15"/>
        <v>1.100000000000001E-2</v>
      </c>
      <c r="K76">
        <f t="shared" si="16"/>
        <v>2.3106720749301237</v>
      </c>
      <c r="L76">
        <f t="shared" si="17"/>
        <v>-0.17069622716897506</v>
      </c>
      <c r="M76">
        <f t="shared" si="18"/>
        <v>0.9186835417563709</v>
      </c>
      <c r="N76">
        <f t="shared" si="19"/>
        <v>2.8641577432629933E-2</v>
      </c>
      <c r="O76">
        <f t="shared" si="20"/>
        <v>6791.7788521372695</v>
      </c>
      <c r="P76">
        <f t="shared" si="21"/>
        <v>2.4502499999999974</v>
      </c>
      <c r="Q76">
        <v>59</v>
      </c>
      <c r="R76">
        <f t="shared" si="22"/>
        <v>0.99974772148231295</v>
      </c>
      <c r="S76">
        <f t="shared" si="23"/>
        <v>7.5391615444453386E-5</v>
      </c>
      <c r="T76">
        <f t="shared" si="24"/>
        <v>0.10381159575861461</v>
      </c>
      <c r="U76">
        <f t="shared" si="25"/>
        <v>0.18883787826617207</v>
      </c>
      <c r="V76">
        <f t="shared" si="26"/>
        <v>298.18883787826616</v>
      </c>
      <c r="W76">
        <f t="shared" si="27"/>
        <v>307.48534679257574</v>
      </c>
    </row>
    <row r="77" spans="1:23" x14ac:dyDescent="0.25">
      <c r="A77">
        <v>-287</v>
      </c>
      <c r="B77">
        <v>208.12</v>
      </c>
      <c r="C77">
        <v>0.68600000000000005</v>
      </c>
      <c r="D77">
        <v>0.67400000000000004</v>
      </c>
      <c r="E77">
        <v>0.67600000000000005</v>
      </c>
      <c r="F77">
        <v>0.65700000000000003</v>
      </c>
      <c r="G77">
        <v>0.73699999999999999</v>
      </c>
      <c r="I77">
        <f t="shared" si="14"/>
        <v>3.6299999999999955</v>
      </c>
      <c r="J77">
        <f t="shared" si="15"/>
        <v>2.9999999999998916E-3</v>
      </c>
      <c r="K77">
        <f t="shared" si="16"/>
        <v>2.318313817223999</v>
      </c>
      <c r="L77">
        <f t="shared" si="17"/>
        <v>-0.16367588429324828</v>
      </c>
      <c r="M77">
        <f t="shared" si="18"/>
        <v>0.2523577490137705</v>
      </c>
      <c r="N77">
        <f t="shared" si="19"/>
        <v>2.9321966839658594E-2</v>
      </c>
      <c r="O77">
        <f t="shared" si="20"/>
        <v>6829.2533713809935</v>
      </c>
      <c r="P77">
        <f t="shared" si="21"/>
        <v>2.4901799999999974</v>
      </c>
      <c r="Q77">
        <v>60</v>
      </c>
      <c r="R77">
        <f t="shared" si="22"/>
        <v>0.9998231130977574</v>
      </c>
      <c r="S77">
        <f t="shared" si="23"/>
        <v>5.4095449549262931E-5</v>
      </c>
      <c r="T77">
        <f t="shared" si="24"/>
        <v>7.4487526336746893E-2</v>
      </c>
      <c r="U77">
        <f t="shared" si="25"/>
        <v>0.13549610068063758</v>
      </c>
      <c r="V77">
        <f t="shared" si="26"/>
        <v>298.13549610068065</v>
      </c>
      <c r="W77">
        <f t="shared" si="27"/>
        <v>308.23244356782817</v>
      </c>
    </row>
    <row r="78" spans="1:23" x14ac:dyDescent="0.25">
      <c r="A78">
        <v>-286</v>
      </c>
      <c r="B78">
        <v>211.75</v>
      </c>
      <c r="C78">
        <v>0.68899999999999995</v>
      </c>
      <c r="D78">
        <v>0.67800000000000005</v>
      </c>
      <c r="E78">
        <v>0.68300000000000005</v>
      </c>
      <c r="F78">
        <v>0.66300000000000003</v>
      </c>
      <c r="G78">
        <v>0.73199999999999998</v>
      </c>
      <c r="I78">
        <f t="shared" si="14"/>
        <v>3.6299999999999955</v>
      </c>
      <c r="J78">
        <f t="shared" si="15"/>
        <v>5.0000000000000044E-3</v>
      </c>
      <c r="K78">
        <f t="shared" si="16"/>
        <v>2.3258234190027447</v>
      </c>
      <c r="L78">
        <f t="shared" si="17"/>
        <v>-0.16178077809237421</v>
      </c>
      <c r="M78">
        <f t="shared" si="18"/>
        <v>0.42539532321301632</v>
      </c>
      <c r="N78">
        <f t="shared" si="19"/>
        <v>3.0005819226003573E-2</v>
      </c>
      <c r="O78">
        <f t="shared" si="20"/>
        <v>6864.6475579940252</v>
      </c>
      <c r="P78">
        <f t="shared" si="21"/>
        <v>2.5010699999999972</v>
      </c>
      <c r="Q78">
        <v>61</v>
      </c>
      <c r="R78">
        <f t="shared" si="22"/>
        <v>0.99987720854730666</v>
      </c>
      <c r="S78">
        <f t="shared" si="23"/>
        <v>3.8411877454236354E-5</v>
      </c>
      <c r="T78">
        <f t="shared" si="24"/>
        <v>5.2891800647866312E-2</v>
      </c>
      <c r="U78">
        <f t="shared" si="25"/>
        <v>9.6212521722955857E-2</v>
      </c>
      <c r="V78">
        <f t="shared" si="26"/>
        <v>298.09621252172298</v>
      </c>
      <c r="W78">
        <f t="shared" si="27"/>
        <v>304.52361177028945</v>
      </c>
    </row>
    <row r="79" spans="1:23" x14ac:dyDescent="0.25">
      <c r="A79">
        <v>-285</v>
      </c>
      <c r="B79">
        <v>215.38</v>
      </c>
      <c r="C79">
        <v>0.69399999999999995</v>
      </c>
      <c r="D79">
        <v>0.68200000000000005</v>
      </c>
      <c r="E79">
        <v>0.68899999999999995</v>
      </c>
      <c r="F79">
        <v>0.67100000000000004</v>
      </c>
      <c r="G79">
        <v>0.73399999999999999</v>
      </c>
      <c r="I79">
        <f t="shared" si="14"/>
        <v>3.6400000000000148</v>
      </c>
      <c r="J79">
        <f t="shared" si="15"/>
        <v>1.100000000000001E-2</v>
      </c>
      <c r="K79">
        <f t="shared" si="16"/>
        <v>2.3332053726253439</v>
      </c>
      <c r="L79">
        <f t="shared" si="17"/>
        <v>-0.15864052954514513</v>
      </c>
      <c r="M79">
        <f t="shared" si="18"/>
        <v>0.938344232180783</v>
      </c>
      <c r="N79">
        <f t="shared" si="19"/>
        <v>3.0692926167329534E-2</v>
      </c>
      <c r="O79">
        <f t="shared" si="20"/>
        <v>6897.950634537463</v>
      </c>
      <c r="P79">
        <f t="shared" si="21"/>
        <v>2.5261600000000164</v>
      </c>
      <c r="Q79">
        <v>62</v>
      </c>
      <c r="R79">
        <f t="shared" si="22"/>
        <v>0.9999156204247609</v>
      </c>
      <c r="S79">
        <f t="shared" si="23"/>
        <v>2.698868649964048E-5</v>
      </c>
      <c r="T79">
        <f t="shared" si="24"/>
        <v>3.71624695457137E-2</v>
      </c>
      <c r="U79">
        <f t="shared" si="25"/>
        <v>6.7600173649786724E-2</v>
      </c>
      <c r="V79">
        <f t="shared" si="26"/>
        <v>298.06760017364979</v>
      </c>
      <c r="W79">
        <f t="shared" si="27"/>
        <v>305.30819821687749</v>
      </c>
    </row>
    <row r="80" spans="1:23" x14ac:dyDescent="0.25">
      <c r="A80">
        <v>-284</v>
      </c>
      <c r="B80">
        <v>219.02</v>
      </c>
      <c r="C80">
        <v>0.70499999999999996</v>
      </c>
      <c r="D80">
        <v>0.68600000000000005</v>
      </c>
      <c r="E80">
        <v>0.69599999999999995</v>
      </c>
      <c r="F80">
        <v>0.67900000000000005</v>
      </c>
      <c r="G80">
        <v>0.75700000000000001</v>
      </c>
      <c r="I80">
        <f t="shared" si="14"/>
        <v>3.6299999999999955</v>
      </c>
      <c r="J80">
        <f t="shared" si="15"/>
        <v>6.0000000000000053E-3</v>
      </c>
      <c r="K80">
        <f t="shared" si="16"/>
        <v>2.3404837746257177</v>
      </c>
      <c r="L80">
        <f t="shared" si="17"/>
        <v>-0.15181088300860132</v>
      </c>
      <c r="M80">
        <f t="shared" si="18"/>
        <v>0.51555154593584984</v>
      </c>
      <c r="N80">
        <f t="shared" si="19"/>
        <v>3.1383078254121823E-2</v>
      </c>
      <c r="O80">
        <f t="shared" si="20"/>
        <v>6929.152460632411</v>
      </c>
      <c r="P80">
        <f t="shared" si="21"/>
        <v>2.5591499999999971</v>
      </c>
      <c r="Q80">
        <v>63</v>
      </c>
      <c r="R80">
        <f t="shared" si="22"/>
        <v>0.99994260911126054</v>
      </c>
      <c r="S80">
        <f t="shared" si="23"/>
        <v>1.8760892609992474E-5</v>
      </c>
      <c r="T80">
        <f t="shared" si="24"/>
        <v>2.583308751533862E-2</v>
      </c>
      <c r="U80">
        <f t="shared" si="25"/>
        <v>4.6991527293385918E-2</v>
      </c>
      <c r="V80">
        <f t="shared" si="26"/>
        <v>298.04699152729336</v>
      </c>
      <c r="W80">
        <f t="shared" si="27"/>
        <v>307.8394770666041</v>
      </c>
    </row>
    <row r="81" spans="1:23" x14ac:dyDescent="0.25">
      <c r="A81">
        <v>-283</v>
      </c>
      <c r="B81">
        <v>222.65</v>
      </c>
      <c r="C81">
        <v>0.71099999999999997</v>
      </c>
      <c r="D81">
        <v>0.69399999999999995</v>
      </c>
      <c r="E81">
        <v>0.70499999999999996</v>
      </c>
      <c r="F81">
        <v>0.68799999999999994</v>
      </c>
      <c r="G81">
        <v>0.75800000000000001</v>
      </c>
      <c r="I81">
        <f t="shared" si="14"/>
        <v>3.6200000000000045</v>
      </c>
      <c r="J81">
        <f t="shared" si="15"/>
        <v>-8.0000000000000071E-3</v>
      </c>
      <c r="K81">
        <f t="shared" si="16"/>
        <v>2.3476226994672418</v>
      </c>
      <c r="L81">
        <f t="shared" si="17"/>
        <v>-0.14813039927023372</v>
      </c>
      <c r="M81">
        <f t="shared" si="18"/>
        <v>-0.70161066435924069</v>
      </c>
      <c r="N81">
        <f t="shared" si="19"/>
        <v>3.207606515563155E-2</v>
      </c>
      <c r="O81">
        <f t="shared" si="20"/>
        <v>6958.2435360439003</v>
      </c>
      <c r="P81">
        <f t="shared" si="21"/>
        <v>2.5738200000000084</v>
      </c>
      <c r="Q81">
        <v>64</v>
      </c>
      <c r="R81">
        <f t="shared" si="22"/>
        <v>0.99996137000387053</v>
      </c>
      <c r="S81">
        <f t="shared" si="23"/>
        <v>1.2901040407853337E-5</v>
      </c>
      <c r="T81">
        <f t="shared" si="24"/>
        <v>1.7764277682474766E-2</v>
      </c>
      <c r="U81">
        <f t="shared" si="25"/>
        <v>3.2314005790738218E-2</v>
      </c>
      <c r="V81">
        <f t="shared" si="26"/>
        <v>298.03231400579074</v>
      </c>
      <c r="W81">
        <f t="shared" si="27"/>
        <v>305.51720526834231</v>
      </c>
    </row>
    <row r="82" spans="1:23" x14ac:dyDescent="0.25">
      <c r="A82">
        <v>-282</v>
      </c>
      <c r="B82">
        <v>226.27</v>
      </c>
      <c r="C82">
        <v>0.70299999999999996</v>
      </c>
      <c r="D82">
        <v>0.69799999999999995</v>
      </c>
      <c r="E82">
        <v>0.71199999999999997</v>
      </c>
      <c r="F82">
        <v>0.69399999999999995</v>
      </c>
      <c r="G82">
        <v>0.70799999999999996</v>
      </c>
      <c r="I82">
        <f t="shared" si="14"/>
        <v>3.6299999999999955</v>
      </c>
      <c r="J82">
        <f t="shared" si="15"/>
        <v>-1.0000000000000009E-2</v>
      </c>
      <c r="K82">
        <f t="shared" si="16"/>
        <v>2.3546269768529489</v>
      </c>
      <c r="L82">
        <f t="shared" si="17"/>
        <v>-0.15304467498017607</v>
      </c>
      <c r="M82">
        <f t="shared" si="18"/>
        <v>-0.90018741816644177</v>
      </c>
      <c r="N82">
        <f t="shared" si="19"/>
        <v>3.2771675684092047E-2</v>
      </c>
      <c r="O82">
        <f t="shared" si="20"/>
        <v>6985.2150035697032</v>
      </c>
      <c r="P82">
        <f t="shared" si="21"/>
        <v>2.5518899999999971</v>
      </c>
      <c r="Q82">
        <v>65</v>
      </c>
      <c r="R82">
        <f t="shared" si="22"/>
        <v>0.99997427104427838</v>
      </c>
      <c r="S82">
        <f t="shared" si="23"/>
        <v>8.7748410481092165E-6</v>
      </c>
      <c r="T82">
        <f t="shared" si="24"/>
        <v>1.2082646675790657E-2</v>
      </c>
      <c r="U82">
        <f t="shared" si="25"/>
        <v>2.1978868019729727E-2</v>
      </c>
      <c r="V82">
        <f t="shared" si="26"/>
        <v>298.02197886801974</v>
      </c>
      <c r="W82">
        <f t="shared" si="27"/>
        <v>299.43755346906573</v>
      </c>
    </row>
    <row r="83" spans="1:23" x14ac:dyDescent="0.25">
      <c r="A83">
        <v>-281</v>
      </c>
      <c r="B83">
        <v>229.9</v>
      </c>
      <c r="C83">
        <v>0.69299999999999995</v>
      </c>
      <c r="D83">
        <v>0.70099999999999996</v>
      </c>
      <c r="E83">
        <v>0.72099999999999997</v>
      </c>
      <c r="F83">
        <v>0.70099999999999996</v>
      </c>
      <c r="G83">
        <v>0.65</v>
      </c>
      <c r="I83">
        <f t="shared" si="14"/>
        <v>3.6099999999999852</v>
      </c>
      <c r="J83">
        <f t="shared" si="15"/>
        <v>-4.0000000000000036E-3</v>
      </c>
      <c r="K83">
        <f t="shared" si="16"/>
        <v>2.3615389712692791</v>
      </c>
      <c r="L83">
        <f t="shared" si="17"/>
        <v>-0.15926676538819329</v>
      </c>
      <c r="M83">
        <f t="shared" si="18"/>
        <v>-0.37153743204816281</v>
      </c>
      <c r="N83">
        <f t="shared" si="19"/>
        <v>3.3469697859187596E-2</v>
      </c>
      <c r="O83">
        <f t="shared" si="20"/>
        <v>7010.0586517331722</v>
      </c>
      <c r="P83">
        <f t="shared" si="21"/>
        <v>2.5017299999999896</v>
      </c>
      <c r="Q83">
        <v>66</v>
      </c>
      <c r="R83">
        <f t="shared" si="22"/>
        <v>0.99998304588532649</v>
      </c>
      <c r="S83">
        <f t="shared" si="23"/>
        <v>5.9025640819498904E-6</v>
      </c>
      <c r="T83">
        <f t="shared" si="24"/>
        <v>8.1276225851157451E-3</v>
      </c>
      <c r="U83">
        <f t="shared" si="25"/>
        <v>1.4784504496879533E-2</v>
      </c>
      <c r="V83">
        <f t="shared" si="26"/>
        <v>298.0147845044969</v>
      </c>
      <c r="W83">
        <f t="shared" si="27"/>
        <v>298.4737678855326</v>
      </c>
    </row>
    <row r="84" spans="1:23" x14ac:dyDescent="0.25">
      <c r="A84">
        <v>-280</v>
      </c>
      <c r="B84">
        <v>233.51</v>
      </c>
      <c r="C84">
        <v>0.68899999999999995</v>
      </c>
      <c r="D84">
        <v>0.70599999999999996</v>
      </c>
      <c r="E84">
        <v>0.72899999999999998</v>
      </c>
      <c r="F84">
        <v>0.70899999999999996</v>
      </c>
      <c r="G84">
        <v>0.61299999999999999</v>
      </c>
      <c r="I84">
        <f t="shared" si="14"/>
        <v>3.6100000000000136</v>
      </c>
      <c r="J84">
        <f t="shared" si="15"/>
        <v>3.0000000000000027E-3</v>
      </c>
      <c r="K84">
        <f t="shared" si="16"/>
        <v>2.3683054838392832</v>
      </c>
      <c r="L84">
        <f t="shared" si="17"/>
        <v>-0.16178077809237421</v>
      </c>
      <c r="M84">
        <f t="shared" si="18"/>
        <v>0.28319928144380002</v>
      </c>
      <c r="N84">
        <f t="shared" si="19"/>
        <v>3.4169918972754135E-2</v>
      </c>
      <c r="O84">
        <f t="shared" si="20"/>
        <v>7032.766917279313</v>
      </c>
      <c r="P84">
        <f t="shared" si="21"/>
        <v>2.4872899999999896</v>
      </c>
      <c r="Q84">
        <v>67</v>
      </c>
      <c r="R84">
        <f t="shared" si="22"/>
        <v>0.99998894844940844</v>
      </c>
      <c r="S84">
        <f t="shared" si="23"/>
        <v>3.9262016008345668E-6</v>
      </c>
      <c r="T84">
        <f t="shared" si="24"/>
        <v>5.4062411456478479E-3</v>
      </c>
      <c r="U84">
        <f t="shared" si="25"/>
        <v>9.8341914492216173E-3</v>
      </c>
      <c r="V84">
        <f t="shared" si="26"/>
        <v>298.00983419144922</v>
      </c>
      <c r="W84">
        <f t="shared" si="27"/>
        <v>300.9322719521067</v>
      </c>
    </row>
    <row r="85" spans="1:23" x14ac:dyDescent="0.25">
      <c r="A85">
        <v>-279</v>
      </c>
      <c r="B85">
        <v>237.12</v>
      </c>
      <c r="C85">
        <v>0.69199999999999995</v>
      </c>
      <c r="D85">
        <v>0.71399999999999997</v>
      </c>
      <c r="E85">
        <v>0.73799999999999999</v>
      </c>
      <c r="F85">
        <v>0.71599999999999997</v>
      </c>
      <c r="G85">
        <v>0.59899999999999998</v>
      </c>
      <c r="I85">
        <f t="shared" si="14"/>
        <v>3.6099999999999852</v>
      </c>
      <c r="J85">
        <f t="shared" si="15"/>
        <v>-1.0000000000000009E-3</v>
      </c>
      <c r="K85">
        <f t="shared" si="16"/>
        <v>2.3749681862992342</v>
      </c>
      <c r="L85">
        <f t="shared" si="17"/>
        <v>-0.15989390554324223</v>
      </c>
      <c r="M85">
        <f t="shared" si="18"/>
        <v>-9.5709273939517878E-2</v>
      </c>
      <c r="N85">
        <f t="shared" si="19"/>
        <v>3.487212565369207E-2</v>
      </c>
      <c r="O85">
        <f t="shared" si="20"/>
        <v>7053.3328874733015</v>
      </c>
      <c r="P85">
        <f t="shared" si="21"/>
        <v>2.4981199999999895</v>
      </c>
      <c r="Q85">
        <v>68</v>
      </c>
      <c r="R85">
        <f t="shared" si="22"/>
        <v>0.99999287465100928</v>
      </c>
      <c r="S85">
        <f t="shared" si="23"/>
        <v>2.5821310524198893E-6</v>
      </c>
      <c r="T85">
        <f t="shared" si="24"/>
        <v>3.5555033995401763E-3</v>
      </c>
      <c r="U85">
        <f t="shared" si="25"/>
        <v>6.4676177379887042E-3</v>
      </c>
      <c r="V85">
        <f t="shared" si="26"/>
        <v>298.006467617738</v>
      </c>
      <c r="W85">
        <f t="shared" si="27"/>
        <v>303.92458971091702</v>
      </c>
    </row>
    <row r="86" spans="1:23" x14ac:dyDescent="0.25">
      <c r="A86">
        <v>-278</v>
      </c>
      <c r="B86">
        <v>240.73</v>
      </c>
      <c r="C86">
        <v>0.69099999999999995</v>
      </c>
      <c r="D86">
        <v>0.71899999999999997</v>
      </c>
      <c r="E86">
        <v>0.746</v>
      </c>
      <c r="F86">
        <v>0.72399999999999998</v>
      </c>
      <c r="G86">
        <v>0.57299999999999995</v>
      </c>
      <c r="I86">
        <f t="shared" si="14"/>
        <v>3.5900000000000034</v>
      </c>
      <c r="J86">
        <f t="shared" si="15"/>
        <v>-2.0000000000000018E-3</v>
      </c>
      <c r="K86">
        <f t="shared" si="16"/>
        <v>2.3815302158362703</v>
      </c>
      <c r="L86">
        <f t="shared" si="17"/>
        <v>-0.16052195262580163</v>
      </c>
      <c r="M86">
        <f t="shared" si="18"/>
        <v>-0.19581021459640763</v>
      </c>
      <c r="N86">
        <f t="shared" si="19"/>
        <v>3.5576103933071618E-2</v>
      </c>
      <c r="O86">
        <f t="shared" si="20"/>
        <v>7071.7503022007959</v>
      </c>
      <c r="P86">
        <f t="shared" si="21"/>
        <v>2.4806900000000116</v>
      </c>
      <c r="Q86">
        <v>69</v>
      </c>
      <c r="R86">
        <f t="shared" si="22"/>
        <v>0.9999954567820617</v>
      </c>
      <c r="S86">
        <f t="shared" si="23"/>
        <v>1.6788078966989417E-6</v>
      </c>
      <c r="T86">
        <f t="shared" si="24"/>
        <v>2.3116592700800449E-3</v>
      </c>
      <c r="U86">
        <f t="shared" si="25"/>
        <v>4.2050103232327898E-3</v>
      </c>
      <c r="V86">
        <f t="shared" si="26"/>
        <v>298.00420501032323</v>
      </c>
      <c r="W86">
        <f t="shared" si="27"/>
        <v>302.09966698162145</v>
      </c>
    </row>
    <row r="87" spans="1:23" x14ac:dyDescent="0.25">
      <c r="A87">
        <v>-277</v>
      </c>
      <c r="B87">
        <v>244.32</v>
      </c>
      <c r="C87">
        <v>0.68899999999999995</v>
      </c>
      <c r="D87">
        <v>0.72399999999999998</v>
      </c>
      <c r="E87">
        <v>0.755</v>
      </c>
      <c r="F87">
        <v>0.73</v>
      </c>
      <c r="G87">
        <v>0.54600000000000004</v>
      </c>
      <c r="I87">
        <f t="shared" si="14"/>
        <v>3.5800000000000125</v>
      </c>
      <c r="J87">
        <f t="shared" si="15"/>
        <v>7.0000000000000062E-3</v>
      </c>
      <c r="K87">
        <f t="shared" si="16"/>
        <v>2.3879590197123459</v>
      </c>
      <c r="L87">
        <f t="shared" si="17"/>
        <v>-0.16178077809237421</v>
      </c>
      <c r="M87">
        <f t="shared" si="18"/>
        <v>0.69489715870303148</v>
      </c>
      <c r="N87">
        <f t="shared" si="19"/>
        <v>3.6281639309409891E-2</v>
      </c>
      <c r="O87">
        <f t="shared" si="20"/>
        <v>7088.0135558693564</v>
      </c>
      <c r="P87">
        <f t="shared" si="21"/>
        <v>2.4666199999999927</v>
      </c>
      <c r="Q87">
        <v>70</v>
      </c>
      <c r="R87">
        <f t="shared" si="22"/>
        <v>0.9999971355899584</v>
      </c>
      <c r="S87">
        <f t="shared" si="23"/>
        <v>1.078906676443836E-6</v>
      </c>
      <c r="T87">
        <f t="shared" si="24"/>
        <v>1.4856164454889402E-3</v>
      </c>
      <c r="U87">
        <f t="shared" si="25"/>
        <v>2.7024019372150301E-3</v>
      </c>
      <c r="V87">
        <f t="shared" si="26"/>
        <v>298.0027024019372</v>
      </c>
      <c r="W87">
        <f t="shared" si="27"/>
        <v>301.56868516727616</v>
      </c>
    </row>
    <row r="88" spans="1:23" x14ac:dyDescent="0.25">
      <c r="A88">
        <v>-276</v>
      </c>
      <c r="B88">
        <v>247.9</v>
      </c>
      <c r="C88">
        <v>0.69599999999999995</v>
      </c>
      <c r="D88">
        <v>0.73299999999999998</v>
      </c>
      <c r="E88">
        <v>0.76200000000000001</v>
      </c>
      <c r="F88">
        <v>0.73599999999999999</v>
      </c>
      <c r="G88">
        <v>0.55200000000000005</v>
      </c>
      <c r="I88">
        <f t="shared" si="14"/>
        <v>3.5699999999999932</v>
      </c>
      <c r="J88">
        <f t="shared" si="15"/>
        <v>1.4000000000000012E-2</v>
      </c>
      <c r="K88">
        <f t="shared" si="16"/>
        <v>2.3942765267678214</v>
      </c>
      <c r="L88">
        <f t="shared" si="17"/>
        <v>-0.15739076038943792</v>
      </c>
      <c r="M88">
        <f t="shared" si="18"/>
        <v>1.3928485682287535</v>
      </c>
      <c r="N88">
        <f t="shared" si="19"/>
        <v>3.6988516814100501E-2</v>
      </c>
      <c r="O88">
        <f t="shared" si="20"/>
        <v>7102.1176991104549</v>
      </c>
      <c r="P88">
        <f t="shared" si="21"/>
        <v>2.4847200000000038</v>
      </c>
      <c r="Q88">
        <v>71</v>
      </c>
      <c r="R88">
        <f t="shared" si="22"/>
        <v>0.99999821449663484</v>
      </c>
      <c r="S88">
        <f t="shared" si="23"/>
        <v>6.852829270709293E-7</v>
      </c>
      <c r="T88">
        <f t="shared" si="24"/>
        <v>9.436104238644662E-4</v>
      </c>
      <c r="U88">
        <f t="shared" si="25"/>
        <v>1.7164690423094897E-3</v>
      </c>
      <c r="V88">
        <f t="shared" si="26"/>
        <v>298.00171646904232</v>
      </c>
      <c r="W88">
        <f t="shared" si="27"/>
        <v>305.43850744651428</v>
      </c>
    </row>
    <row r="89" spans="1:23" x14ac:dyDescent="0.25">
      <c r="A89">
        <v>-275</v>
      </c>
      <c r="B89">
        <v>251.47</v>
      </c>
      <c r="C89">
        <v>0.71</v>
      </c>
      <c r="D89">
        <v>0.74</v>
      </c>
      <c r="E89">
        <v>0.76700000000000002</v>
      </c>
      <c r="F89">
        <v>0.745</v>
      </c>
      <c r="G89">
        <v>0.58899999999999997</v>
      </c>
      <c r="I89">
        <f t="shared" si="14"/>
        <v>3.5600000000000023</v>
      </c>
      <c r="J89">
        <f t="shared" si="15"/>
        <v>2.0000000000000018E-2</v>
      </c>
      <c r="K89">
        <f t="shared" si="16"/>
        <v>2.4004861817912042</v>
      </c>
      <c r="L89">
        <f t="shared" si="17"/>
        <v>-0.14874165128092473</v>
      </c>
      <c r="M89">
        <f t="shared" si="18"/>
        <v>1.9761401008262138</v>
      </c>
      <c r="N89">
        <f t="shared" si="19"/>
        <v>3.7696521076974819E-2</v>
      </c>
      <c r="O89">
        <f t="shared" si="20"/>
        <v>7114.0584402815139</v>
      </c>
      <c r="P89">
        <f t="shared" si="21"/>
        <v>2.5276000000000152</v>
      </c>
      <c r="Q89">
        <v>72</v>
      </c>
      <c r="R89">
        <f t="shared" si="22"/>
        <v>0.99999889977956191</v>
      </c>
      <c r="S89">
        <f t="shared" si="23"/>
        <v>4.3013223138821388E-7</v>
      </c>
      <c r="T89">
        <f t="shared" si="24"/>
        <v>5.9227691387675756E-4</v>
      </c>
      <c r="U89">
        <f t="shared" si="25"/>
        <v>1.0773778684857759E-3</v>
      </c>
      <c r="V89">
        <f t="shared" si="26"/>
        <v>298.00107737786851</v>
      </c>
      <c r="W89">
        <f t="shared" si="27"/>
        <v>308.37206442160124</v>
      </c>
    </row>
    <row r="90" spans="1:23" x14ac:dyDescent="0.25">
      <c r="A90">
        <v>-274</v>
      </c>
      <c r="B90">
        <v>255.03</v>
      </c>
      <c r="C90">
        <v>0.73</v>
      </c>
      <c r="D90">
        <v>0.745</v>
      </c>
      <c r="E90">
        <v>0.77600000000000002</v>
      </c>
      <c r="F90">
        <v>0.753</v>
      </c>
      <c r="G90">
        <v>0.64700000000000002</v>
      </c>
      <c r="I90">
        <f t="shared" si="14"/>
        <v>3.539999999999992</v>
      </c>
      <c r="J90">
        <f t="shared" si="15"/>
        <v>2.1000000000000019E-2</v>
      </c>
      <c r="K90">
        <f t="shared" si="16"/>
        <v>2.406591270897152</v>
      </c>
      <c r="L90">
        <f t="shared" si="17"/>
        <v>-0.13667713987954411</v>
      </c>
      <c r="M90">
        <f t="shared" si="18"/>
        <v>2.0573501894881727</v>
      </c>
      <c r="N90">
        <f t="shared" si="19"/>
        <v>3.8405436391975654E-2</v>
      </c>
      <c r="O90">
        <f t="shared" si="20"/>
        <v>7123.8321467675687</v>
      </c>
      <c r="P90">
        <f t="shared" si="21"/>
        <v>2.5841999999999756</v>
      </c>
      <c r="Q90">
        <v>73</v>
      </c>
      <c r="R90">
        <f t="shared" si="22"/>
        <v>0.9999993299117933</v>
      </c>
      <c r="S90">
        <f t="shared" si="23"/>
        <v>2.6676133935144009E-7</v>
      </c>
      <c r="T90">
        <f t="shared" si="24"/>
        <v>3.6732095686663928E-4</v>
      </c>
      <c r="U90">
        <f t="shared" si="25"/>
        <v>6.6817304589637057E-4</v>
      </c>
      <c r="V90">
        <f t="shared" si="26"/>
        <v>298.00066817304588</v>
      </c>
      <c r="W90">
        <f t="shared" si="27"/>
        <v>310.73191717209846</v>
      </c>
    </row>
    <row r="91" spans="1:23" x14ac:dyDescent="0.25">
      <c r="A91">
        <v>-273</v>
      </c>
      <c r="B91">
        <v>258.57</v>
      </c>
      <c r="C91">
        <v>0.751</v>
      </c>
      <c r="D91">
        <v>0.751</v>
      </c>
      <c r="E91">
        <v>0.78600000000000003</v>
      </c>
      <c r="F91">
        <v>0.76500000000000001</v>
      </c>
      <c r="G91">
        <v>0.70299999999999996</v>
      </c>
      <c r="I91">
        <f t="shared" si="14"/>
        <v>3.5199999999999818</v>
      </c>
      <c r="J91">
        <f t="shared" si="15"/>
        <v>2.300000000000002E-2</v>
      </c>
      <c r="K91">
        <f t="shared" si="16"/>
        <v>2.4125781354312723</v>
      </c>
      <c r="L91">
        <f t="shared" si="17"/>
        <v>-0.12436006299583161</v>
      </c>
      <c r="M91">
        <f t="shared" si="18"/>
        <v>2.2309809317278959</v>
      </c>
      <c r="N91">
        <f t="shared" si="19"/>
        <v>3.9115046782922283E-2</v>
      </c>
      <c r="O91">
        <f t="shared" si="20"/>
        <v>7131.4358460821259</v>
      </c>
      <c r="P91">
        <f t="shared" si="21"/>
        <v>2.6435199999999992</v>
      </c>
      <c r="Q91">
        <v>74</v>
      </c>
      <c r="R91">
        <f t="shared" si="22"/>
        <v>0.99999959667313265</v>
      </c>
      <c r="S91">
        <f t="shared" si="23"/>
        <v>1.6344637832066411E-7</v>
      </c>
      <c r="T91">
        <f t="shared" si="24"/>
        <v>2.2505989896098847E-4</v>
      </c>
      <c r="U91">
        <f t="shared" si="25"/>
        <v>4.0939389758937753E-4</v>
      </c>
      <c r="V91">
        <f t="shared" si="26"/>
        <v>298.0004093938976</v>
      </c>
      <c r="W91">
        <f t="shared" si="27"/>
        <v>310.82805117206192</v>
      </c>
    </row>
    <row r="92" spans="1:23" x14ac:dyDescent="0.25">
      <c r="A92">
        <v>-272</v>
      </c>
      <c r="B92">
        <v>262.08999999999997</v>
      </c>
      <c r="C92">
        <v>0.77400000000000002</v>
      </c>
      <c r="D92">
        <v>0.75900000000000001</v>
      </c>
      <c r="E92">
        <v>0.79500000000000004</v>
      </c>
      <c r="F92">
        <v>0.77100000000000002</v>
      </c>
      <c r="G92">
        <v>0.76900000000000002</v>
      </c>
      <c r="I92">
        <f t="shared" si="14"/>
        <v>3.5100000000000477</v>
      </c>
      <c r="J92">
        <f t="shared" si="15"/>
        <v>1.9000000000000017E-2</v>
      </c>
      <c r="K92">
        <f t="shared" si="16"/>
        <v>2.4184504508295834</v>
      </c>
      <c r="L92">
        <f t="shared" si="17"/>
        <v>-0.11125903931710739</v>
      </c>
      <c r="M92">
        <f t="shared" si="18"/>
        <v>1.8229352013911591</v>
      </c>
      <c r="N92">
        <f t="shared" si="19"/>
        <v>3.9825136069347462E-2</v>
      </c>
      <c r="O92">
        <f t="shared" si="20"/>
        <v>7136.8672267669117</v>
      </c>
      <c r="P92">
        <f t="shared" si="21"/>
        <v>2.716740000000045</v>
      </c>
      <c r="Q92">
        <v>75</v>
      </c>
      <c r="R92">
        <f t="shared" si="22"/>
        <v>0.99999976011951097</v>
      </c>
      <c r="S92">
        <f t="shared" si="23"/>
        <v>9.8924032743141765E-8</v>
      </c>
      <c r="T92">
        <f t="shared" si="24"/>
        <v>1.3621490450100869E-4</v>
      </c>
      <c r="U92">
        <f t="shared" si="25"/>
        <v>2.4778092819236137E-4</v>
      </c>
      <c r="V92">
        <f t="shared" si="26"/>
        <v>298.00024778092819</v>
      </c>
      <c r="W92">
        <f t="shared" si="27"/>
        <v>311.30751387058808</v>
      </c>
    </row>
    <row r="93" spans="1:23" x14ac:dyDescent="0.25">
      <c r="A93">
        <v>-271</v>
      </c>
      <c r="B93">
        <v>265.60000000000002</v>
      </c>
      <c r="C93">
        <v>0.79300000000000004</v>
      </c>
      <c r="D93">
        <v>0.76300000000000001</v>
      </c>
      <c r="E93">
        <v>0.80100000000000005</v>
      </c>
      <c r="F93">
        <v>0.77800000000000002</v>
      </c>
      <c r="G93">
        <v>0.83</v>
      </c>
      <c r="I93">
        <f t="shared" si="14"/>
        <v>3.4899999999999523</v>
      </c>
      <c r="J93">
        <f t="shared" si="15"/>
        <v>1.2000000000000011E-2</v>
      </c>
      <c r="K93">
        <f t="shared" si="16"/>
        <v>2.42422807069598</v>
      </c>
      <c r="L93">
        <f t="shared" si="17"/>
        <v>-0.10072681268239618</v>
      </c>
      <c r="M93">
        <f t="shared" si="18"/>
        <v>1.150490672248762</v>
      </c>
      <c r="N93">
        <f t="shared" si="19"/>
        <v>4.0535487932385872E-2</v>
      </c>
      <c r="O93">
        <f t="shared" si="20"/>
        <v>7140.1246390902361</v>
      </c>
      <c r="P93">
        <f t="shared" si="21"/>
        <v>2.7675699999999339</v>
      </c>
      <c r="Q93">
        <v>76</v>
      </c>
      <c r="R93">
        <f t="shared" si="22"/>
        <v>0.99999985904354372</v>
      </c>
      <c r="S93">
        <f t="shared" si="23"/>
        <v>5.9135043084523886E-8</v>
      </c>
      <c r="T93">
        <f t="shared" si="24"/>
        <v>8.1426868911992477E-5</v>
      </c>
      <c r="U93">
        <f t="shared" si="25"/>
        <v>1.4811907135068192E-4</v>
      </c>
      <c r="V93">
        <f t="shared" si="26"/>
        <v>298.00014811907135</v>
      </c>
      <c r="W93">
        <f t="shared" si="27"/>
        <v>309.40413292749218</v>
      </c>
    </row>
    <row r="94" spans="1:23" x14ac:dyDescent="0.25">
      <c r="A94">
        <v>-270</v>
      </c>
      <c r="B94">
        <v>269.08999999999997</v>
      </c>
      <c r="C94">
        <v>0.80500000000000005</v>
      </c>
      <c r="D94">
        <v>0.76600000000000001</v>
      </c>
      <c r="E94">
        <v>0.80700000000000005</v>
      </c>
      <c r="F94">
        <v>0.78500000000000003</v>
      </c>
      <c r="G94">
        <v>0.86299999999999999</v>
      </c>
      <c r="I94">
        <f t="shared" si="14"/>
        <v>3.4800000000000182</v>
      </c>
      <c r="J94">
        <f t="shared" si="15"/>
        <v>3.0000000000000027E-3</v>
      </c>
      <c r="K94">
        <f t="shared" si="16"/>
        <v>2.4298975586871476</v>
      </c>
      <c r="L94">
        <f t="shared" si="17"/>
        <v>-9.4204119632131461E-2</v>
      </c>
      <c r="M94">
        <f t="shared" si="18"/>
        <v>0.28948691228193213</v>
      </c>
      <c r="N94">
        <f t="shared" si="19"/>
        <v>4.1245885980693855E-2</v>
      </c>
      <c r="O94">
        <f t="shared" si="20"/>
        <v>7141.2070955437657</v>
      </c>
      <c r="P94">
        <f t="shared" si="21"/>
        <v>2.8014000000000157</v>
      </c>
      <c r="Q94">
        <v>77</v>
      </c>
      <c r="R94">
        <f t="shared" si="22"/>
        <v>0.9999999181785868</v>
      </c>
      <c r="S94">
        <f t="shared" si="23"/>
        <v>3.4909772961277952E-8</v>
      </c>
      <c r="T94">
        <f t="shared" si="24"/>
        <v>4.8069526263849607E-5</v>
      </c>
      <c r="U94">
        <f t="shared" si="25"/>
        <v>8.7440591608207955E-5</v>
      </c>
      <c r="V94">
        <f t="shared" si="26"/>
        <v>298.00008744059159</v>
      </c>
      <c r="W94">
        <f t="shared" si="27"/>
        <v>306.4844502537261</v>
      </c>
    </row>
    <row r="95" spans="1:23" x14ac:dyDescent="0.25">
      <c r="A95">
        <v>-269</v>
      </c>
      <c r="B95">
        <v>272.57</v>
      </c>
      <c r="C95">
        <v>0.80800000000000005</v>
      </c>
      <c r="D95">
        <v>0.77</v>
      </c>
      <c r="E95">
        <v>0.81</v>
      </c>
      <c r="F95">
        <v>0.79100000000000004</v>
      </c>
      <c r="G95">
        <v>0.86099999999999999</v>
      </c>
      <c r="I95">
        <f t="shared" si="14"/>
        <v>3.4499999999999886</v>
      </c>
      <c r="J95">
        <f t="shared" si="15"/>
        <v>1.0000000000000009E-3</v>
      </c>
      <c r="K95">
        <f t="shared" si="16"/>
        <v>2.4354780541713246</v>
      </c>
      <c r="L95">
        <f t="shared" si="17"/>
        <v>-9.2588639225413813E-2</v>
      </c>
      <c r="M95">
        <f t="shared" si="18"/>
        <v>9.8336127500869466E-2</v>
      </c>
      <c r="N95">
        <f t="shared" si="19"/>
        <v>4.1956113816380737E-2</v>
      </c>
      <c r="O95">
        <f t="shared" si="20"/>
        <v>7140.1142711375669</v>
      </c>
      <c r="P95">
        <f t="shared" si="21"/>
        <v>2.7876000000000194</v>
      </c>
      <c r="Q95">
        <v>78</v>
      </c>
      <c r="R95">
        <f t="shared" si="22"/>
        <v>0.99999995308835976</v>
      </c>
      <c r="S95">
        <f t="shared" si="23"/>
        <v>2.0349346319115114E-8</v>
      </c>
      <c r="T95">
        <f t="shared" si="24"/>
        <v>2.8020332255494184E-5</v>
      </c>
      <c r="U95">
        <f t="shared" si="25"/>
        <v>5.0970222091028953E-5</v>
      </c>
      <c r="V95">
        <f t="shared" si="26"/>
        <v>298.00005097022211</v>
      </c>
      <c r="W95">
        <f t="shared" si="27"/>
        <v>302.97879916876502</v>
      </c>
    </row>
    <row r="96" spans="1:23" x14ac:dyDescent="0.25">
      <c r="A96">
        <v>-268</v>
      </c>
      <c r="B96">
        <v>276.02</v>
      </c>
      <c r="C96">
        <v>0.80900000000000005</v>
      </c>
      <c r="D96">
        <v>0.77900000000000003</v>
      </c>
      <c r="E96">
        <v>0.81499999999999995</v>
      </c>
      <c r="F96">
        <v>0.79500000000000004</v>
      </c>
      <c r="G96">
        <v>0.84699999999999998</v>
      </c>
      <c r="I96">
        <f t="shared" si="14"/>
        <v>3.4300000000000068</v>
      </c>
      <c r="J96">
        <f t="shared" si="15"/>
        <v>0</v>
      </c>
      <c r="K96">
        <f t="shared" si="16"/>
        <v>2.4409405515396636</v>
      </c>
      <c r="L96">
        <f t="shared" si="17"/>
        <v>-9.2051478387727662E-2</v>
      </c>
      <c r="M96">
        <f t="shared" si="18"/>
        <v>0</v>
      </c>
      <c r="N96">
        <f t="shared" si="19"/>
        <v>4.2665955100931047E-2</v>
      </c>
      <c r="O96">
        <f t="shared" si="20"/>
        <v>7136.8465034933251</v>
      </c>
      <c r="P96">
        <f t="shared" si="21"/>
        <v>2.7748699999999755</v>
      </c>
      <c r="Q96">
        <v>79</v>
      </c>
      <c r="R96">
        <f t="shared" si="22"/>
        <v>0.99999997343770608</v>
      </c>
      <c r="S96">
        <f t="shared" si="23"/>
        <v>1.1711094205502093E-8</v>
      </c>
      <c r="T96">
        <f t="shared" si="24"/>
        <v>1.6125763725654199E-5</v>
      </c>
      <c r="U96">
        <f t="shared" si="25"/>
        <v>2.933347652659934E-5</v>
      </c>
      <c r="V96">
        <f t="shared" si="26"/>
        <v>298.0000293334765</v>
      </c>
      <c r="W96">
        <f t="shared" si="27"/>
        <v>302.1453551581082</v>
      </c>
    </row>
    <row r="97" spans="1:23" x14ac:dyDescent="0.25">
      <c r="A97">
        <v>-267</v>
      </c>
      <c r="B97">
        <v>279.45</v>
      </c>
      <c r="C97">
        <v>0.80900000000000005</v>
      </c>
      <c r="D97">
        <v>0.78700000000000003</v>
      </c>
      <c r="E97">
        <v>0.81899999999999995</v>
      </c>
      <c r="F97">
        <v>0.80200000000000005</v>
      </c>
      <c r="G97">
        <v>0.83</v>
      </c>
      <c r="I97">
        <f t="shared" si="14"/>
        <v>3.410000000000025</v>
      </c>
      <c r="J97">
        <f t="shared" si="15"/>
        <v>7.9999999999998961E-3</v>
      </c>
      <c r="K97">
        <f t="shared" si="16"/>
        <v>2.4463041139519239</v>
      </c>
      <c r="L97">
        <f t="shared" si="17"/>
        <v>-9.2051478387727662E-2</v>
      </c>
      <c r="M97">
        <f t="shared" si="18"/>
        <v>0.81131415689489783</v>
      </c>
      <c r="N97">
        <f t="shared" si="19"/>
        <v>4.3375193621097943E-2</v>
      </c>
      <c r="O97">
        <f t="shared" si="20"/>
        <v>7131.4047927357387</v>
      </c>
      <c r="P97">
        <f t="shared" si="21"/>
        <v>2.7586900000000365</v>
      </c>
      <c r="Q97">
        <v>80</v>
      </c>
      <c r="R97">
        <f t="shared" si="22"/>
        <v>0.99999998514880029</v>
      </c>
      <c r="S97">
        <f t="shared" si="23"/>
        <v>6.6531946618653137E-9</v>
      </c>
      <c r="T97">
        <f t="shared" si="24"/>
        <v>9.1612144224420966E-6</v>
      </c>
      <c r="U97">
        <f t="shared" si="25"/>
        <v>1.6664653704948572E-5</v>
      </c>
      <c r="V97">
        <f t="shared" si="26"/>
        <v>298.00001666465369</v>
      </c>
      <c r="W97">
        <f t="shared" si="27"/>
        <v>301.7031374538077</v>
      </c>
    </row>
    <row r="98" spans="1:23" x14ac:dyDescent="0.25">
      <c r="A98">
        <v>-266</v>
      </c>
      <c r="B98">
        <v>282.86</v>
      </c>
      <c r="C98">
        <v>0.81699999999999995</v>
      </c>
      <c r="D98">
        <v>0.79500000000000004</v>
      </c>
      <c r="E98">
        <v>0.82199999999999995</v>
      </c>
      <c r="F98">
        <v>0.81100000000000005</v>
      </c>
      <c r="G98">
        <v>0.84</v>
      </c>
      <c r="I98">
        <f t="shared" si="14"/>
        <v>3.3799999999999955</v>
      </c>
      <c r="J98">
        <f t="shared" si="15"/>
        <v>1.2000000000000011E-2</v>
      </c>
      <c r="K98">
        <f t="shared" si="16"/>
        <v>2.4515715370380673</v>
      </c>
      <c r="L98">
        <f t="shared" si="17"/>
        <v>-8.7777943467584538E-2</v>
      </c>
      <c r="M98">
        <f t="shared" si="18"/>
        <v>1.2275124012675405</v>
      </c>
      <c r="N98">
        <f t="shared" si="19"/>
        <v>4.4083613354747461E-2</v>
      </c>
      <c r="O98">
        <f t="shared" si="20"/>
        <v>7123.7908011821009</v>
      </c>
      <c r="P98">
        <f t="shared" si="21"/>
        <v>2.7614600000000049</v>
      </c>
      <c r="Q98">
        <v>81</v>
      </c>
      <c r="R98">
        <f t="shared" si="22"/>
        <v>0.99999999180199495</v>
      </c>
      <c r="S98">
        <f t="shared" si="23"/>
        <v>3.7307043010414986E-9</v>
      </c>
      <c r="T98">
        <f t="shared" si="24"/>
        <v>5.1370482581049165E-6</v>
      </c>
      <c r="U98">
        <f t="shared" si="25"/>
        <v>9.344517695952749E-6</v>
      </c>
      <c r="V98">
        <f t="shared" si="26"/>
        <v>298.00000934451771</v>
      </c>
      <c r="W98">
        <f t="shared" si="27"/>
        <v>304.61916412271057</v>
      </c>
    </row>
    <row r="99" spans="1:23" x14ac:dyDescent="0.25">
      <c r="A99">
        <v>-265</v>
      </c>
      <c r="B99">
        <v>286.24</v>
      </c>
      <c r="C99">
        <v>0.82899999999999996</v>
      </c>
      <c r="D99">
        <v>0.8</v>
      </c>
      <c r="E99">
        <v>0.83199999999999996</v>
      </c>
      <c r="F99">
        <v>0.81599999999999995</v>
      </c>
      <c r="G99">
        <v>0.86899999999999999</v>
      </c>
      <c r="I99">
        <f t="shared" si="14"/>
        <v>3.3700000000000045</v>
      </c>
      <c r="J99">
        <f t="shared" si="15"/>
        <v>1.5000000000000013E-2</v>
      </c>
      <c r="K99">
        <f t="shared" si="16"/>
        <v>2.4567303232232978</v>
      </c>
      <c r="L99">
        <f t="shared" si="17"/>
        <v>-8.1445469449726471E-2</v>
      </c>
      <c r="M99">
        <f t="shared" si="18"/>
        <v>1.532080087579855</v>
      </c>
      <c r="N99">
        <f t="shared" si="19"/>
        <v>4.4790998536634187E-2</v>
      </c>
      <c r="O99">
        <f t="shared" si="20"/>
        <v>7114.0068528301917</v>
      </c>
      <c r="P99">
        <f t="shared" si="21"/>
        <v>2.7937299999999827</v>
      </c>
      <c r="Q99">
        <v>82</v>
      </c>
      <c r="R99">
        <f t="shared" si="22"/>
        <v>0.99999999553269925</v>
      </c>
      <c r="S99">
        <f t="shared" si="23"/>
        <v>2.0645305465194497E-9</v>
      </c>
      <c r="T99">
        <f t="shared" si="24"/>
        <v>2.8427857562555606E-6</v>
      </c>
      <c r="U99">
        <f t="shared" si="25"/>
        <v>5.1711528625842164E-6</v>
      </c>
      <c r="V99">
        <f t="shared" si="26"/>
        <v>298.00000517115285</v>
      </c>
      <c r="W99">
        <f t="shared" si="27"/>
        <v>305.99020478966759</v>
      </c>
    </row>
    <row r="100" spans="1:23" x14ac:dyDescent="0.25">
      <c r="A100">
        <v>-264</v>
      </c>
      <c r="B100">
        <v>289.61</v>
      </c>
      <c r="C100">
        <v>0.84399999999999997</v>
      </c>
      <c r="D100">
        <v>0.80500000000000005</v>
      </c>
      <c r="E100">
        <v>0.83799999999999997</v>
      </c>
      <c r="F100">
        <v>0.82199999999999995</v>
      </c>
      <c r="G100">
        <v>0.90900000000000003</v>
      </c>
      <c r="I100">
        <f t="shared" si="14"/>
        <v>3.339999999999975</v>
      </c>
      <c r="J100">
        <f t="shared" si="15"/>
        <v>1.4000000000000012E-2</v>
      </c>
      <c r="K100">
        <f t="shared" si="16"/>
        <v>2.4618135536226196</v>
      </c>
      <c r="L100">
        <f t="shared" si="17"/>
        <v>-7.3657553374344958E-2</v>
      </c>
      <c r="M100">
        <f t="shared" si="18"/>
        <v>1.4347218462394176</v>
      </c>
      <c r="N100">
        <f t="shared" si="19"/>
        <v>4.5497133724087466E-2</v>
      </c>
      <c r="O100">
        <f t="shared" si="20"/>
        <v>7102.0559326446419</v>
      </c>
      <c r="P100">
        <f t="shared" si="21"/>
        <v>2.8189599999999864</v>
      </c>
      <c r="Q100">
        <v>83</v>
      </c>
      <c r="R100">
        <f t="shared" si="22"/>
        <v>0.99999999759722979</v>
      </c>
      <c r="S100">
        <f t="shared" si="23"/>
        <v>1.1273625366570172E-9</v>
      </c>
      <c r="T100">
        <f t="shared" si="24"/>
        <v>1.552338456191747E-6</v>
      </c>
      <c r="U100">
        <f t="shared" si="25"/>
        <v>2.823772221938019E-6</v>
      </c>
      <c r="V100">
        <f t="shared" si="26"/>
        <v>298.00000282377221</v>
      </c>
      <c r="W100">
        <f t="shared" si="27"/>
        <v>306.96397533243299</v>
      </c>
    </row>
    <row r="101" spans="1:23" x14ac:dyDescent="0.25">
      <c r="A101">
        <v>-263</v>
      </c>
      <c r="B101">
        <v>292.95</v>
      </c>
      <c r="C101">
        <v>0.85799999999999998</v>
      </c>
      <c r="D101">
        <v>0.80900000000000005</v>
      </c>
      <c r="E101">
        <v>0.84699999999999998</v>
      </c>
      <c r="F101">
        <v>0.83199999999999996</v>
      </c>
      <c r="G101">
        <v>0.94299999999999995</v>
      </c>
      <c r="I101">
        <f t="shared" si="14"/>
        <v>3.3100000000000023</v>
      </c>
      <c r="J101">
        <f t="shared" si="15"/>
        <v>9.000000000000008E-3</v>
      </c>
      <c r="K101">
        <f t="shared" si="16"/>
        <v>2.4667935023435357</v>
      </c>
      <c r="L101">
        <f t="shared" si="17"/>
        <v>-6.6512712151294562E-2</v>
      </c>
      <c r="M101">
        <f t="shared" si="18"/>
        <v>0.92874159693403546</v>
      </c>
      <c r="N101">
        <f t="shared" si="19"/>
        <v>4.6201803862588889E-2</v>
      </c>
      <c r="O101">
        <f t="shared" si="20"/>
        <v>7087.9416856419784</v>
      </c>
      <c r="P101">
        <f t="shared" si="21"/>
        <v>2.83997999999999</v>
      </c>
      <c r="Q101">
        <v>84</v>
      </c>
      <c r="R101">
        <f t="shared" si="22"/>
        <v>0.99999999872459233</v>
      </c>
      <c r="S101">
        <f t="shared" si="23"/>
        <v>6.0737881391048631E-10</v>
      </c>
      <c r="T101">
        <f t="shared" si="24"/>
        <v>8.3633920735493504E-7</v>
      </c>
      <c r="U101">
        <f t="shared" si="25"/>
        <v>1.5213379610785179E-6</v>
      </c>
      <c r="V101">
        <f t="shared" si="26"/>
        <v>298.00000152133794</v>
      </c>
      <c r="W101">
        <f t="shared" si="27"/>
        <v>306.43689560613541</v>
      </c>
    </row>
    <row r="102" spans="1:23" x14ac:dyDescent="0.25">
      <c r="A102">
        <v>-262</v>
      </c>
      <c r="B102">
        <v>296.26</v>
      </c>
      <c r="C102">
        <v>0.86699999999999999</v>
      </c>
      <c r="D102">
        <v>0.81499999999999995</v>
      </c>
      <c r="E102">
        <v>0.85699999999999998</v>
      </c>
      <c r="F102">
        <v>0.83899999999999997</v>
      </c>
      <c r="G102">
        <v>0.95599999999999996</v>
      </c>
      <c r="I102">
        <f t="shared" si="14"/>
        <v>3.2800000000000296</v>
      </c>
      <c r="J102">
        <f t="shared" si="15"/>
        <v>-2.0000000000000018E-3</v>
      </c>
      <c r="K102">
        <f t="shared" si="16"/>
        <v>2.4716730185000912</v>
      </c>
      <c r="L102">
        <f t="shared" si="17"/>
        <v>-6.198090252378971E-2</v>
      </c>
      <c r="M102">
        <f t="shared" si="18"/>
        <v>-0.20975125533092448</v>
      </c>
      <c r="N102">
        <f t="shared" si="19"/>
        <v>4.6904794351220955E-2</v>
      </c>
      <c r="O102">
        <f t="shared" si="20"/>
        <v>7071.6684157746513</v>
      </c>
      <c r="P102">
        <f t="shared" si="21"/>
        <v>2.8437600000000316</v>
      </c>
      <c r="Q102">
        <v>85</v>
      </c>
      <c r="R102">
        <f t="shared" si="22"/>
        <v>0.99999999933197115</v>
      </c>
      <c r="S102">
        <f t="shared" si="23"/>
        <v>3.228132205990164E-10</v>
      </c>
      <c r="T102">
        <f t="shared" si="24"/>
        <v>4.445024206578009E-7</v>
      </c>
      <c r="U102">
        <f t="shared" si="25"/>
        <v>8.0856953780359456E-7</v>
      </c>
      <c r="V102">
        <f t="shared" si="26"/>
        <v>298.00000080856955</v>
      </c>
      <c r="W102">
        <f t="shared" si="27"/>
        <v>304.52825215405863</v>
      </c>
    </row>
    <row r="103" spans="1:23" x14ac:dyDescent="0.25">
      <c r="A103">
        <v>-261</v>
      </c>
      <c r="B103">
        <v>299.54000000000002</v>
      </c>
      <c r="C103">
        <v>0.86499999999999999</v>
      </c>
      <c r="D103">
        <v>0.82399999999999995</v>
      </c>
      <c r="E103">
        <v>0.85899999999999999</v>
      </c>
      <c r="F103">
        <v>0.84599999999999997</v>
      </c>
      <c r="G103">
        <v>0.93100000000000005</v>
      </c>
      <c r="I103">
        <f t="shared" si="14"/>
        <v>3.2599999999999909</v>
      </c>
      <c r="J103">
        <f t="shared" si="15"/>
        <v>-1.0000000000000009E-3</v>
      </c>
      <c r="K103">
        <f t="shared" si="16"/>
        <v>2.4764548254543031</v>
      </c>
      <c r="L103">
        <f t="shared" si="17"/>
        <v>-6.2983892535185784E-2</v>
      </c>
      <c r="M103">
        <f t="shared" si="18"/>
        <v>-0.10686239888854862</v>
      </c>
      <c r="N103">
        <f t="shared" si="19"/>
        <v>4.7605891107966862E-2</v>
      </c>
      <c r="O103">
        <f t="shared" si="20"/>
        <v>7053.2410846143885</v>
      </c>
      <c r="P103">
        <f t="shared" si="21"/>
        <v>2.8199000000000218</v>
      </c>
      <c r="Q103">
        <v>86</v>
      </c>
      <c r="R103">
        <f t="shared" si="22"/>
        <v>0.99999999965478437</v>
      </c>
      <c r="S103">
        <f t="shared" si="23"/>
        <v>1.6923107359900769E-10</v>
      </c>
      <c r="T103">
        <f t="shared" si="24"/>
        <v>2.3302522036021772E-7</v>
      </c>
      <c r="U103">
        <f t="shared" si="25"/>
        <v>4.2388316905993739E-7</v>
      </c>
      <c r="V103">
        <f t="shared" si="26"/>
        <v>298.00000042388319</v>
      </c>
      <c r="W103">
        <f t="shared" si="27"/>
        <v>300.60422548821055</v>
      </c>
    </row>
    <row r="104" spans="1:23" x14ac:dyDescent="0.25">
      <c r="A104">
        <v>-260</v>
      </c>
      <c r="B104">
        <v>302.8</v>
      </c>
      <c r="C104">
        <v>0.86399999999999999</v>
      </c>
      <c r="D104">
        <v>0.83199999999999996</v>
      </c>
      <c r="E104">
        <v>0.86199999999999999</v>
      </c>
      <c r="F104">
        <v>0.85099999999999998</v>
      </c>
      <c r="G104">
        <v>0.91300000000000003</v>
      </c>
      <c r="I104">
        <f t="shared" si="14"/>
        <v>3.2299999999999613</v>
      </c>
      <c r="J104">
        <f t="shared" si="15"/>
        <v>2.0000000000000018E-3</v>
      </c>
      <c r="K104">
        <f t="shared" si="16"/>
        <v>2.4811558708280352</v>
      </c>
      <c r="L104">
        <f t="shared" si="17"/>
        <v>-6.3486257521106718E-2</v>
      </c>
      <c r="M104">
        <f t="shared" si="18"/>
        <v>0.21790817988647684</v>
      </c>
      <c r="N104">
        <f t="shared" si="19"/>
        <v>4.830488063484225E-2</v>
      </c>
      <c r="O104">
        <f t="shared" si="20"/>
        <v>7032.6653098352726</v>
      </c>
      <c r="P104">
        <f t="shared" si="21"/>
        <v>2.7907199999999506</v>
      </c>
      <c r="Q104">
        <v>87</v>
      </c>
      <c r="R104">
        <f t="shared" si="22"/>
        <v>0.99999999982401544</v>
      </c>
      <c r="S104">
        <f t="shared" si="23"/>
        <v>8.7496010436893812E-11</v>
      </c>
      <c r="T104">
        <f t="shared" si="24"/>
        <v>1.2047892079801026E-7</v>
      </c>
      <c r="U104">
        <f t="shared" si="25"/>
        <v>2.1915647874439402E-7</v>
      </c>
      <c r="V104">
        <f t="shared" si="26"/>
        <v>298.0000002191565</v>
      </c>
      <c r="W104">
        <f t="shared" si="27"/>
        <v>300.89498155360377</v>
      </c>
    </row>
    <row r="105" spans="1:23" x14ac:dyDescent="0.25">
      <c r="A105">
        <v>-259</v>
      </c>
      <c r="B105">
        <v>306.02999999999997</v>
      </c>
      <c r="C105">
        <v>0.86599999999999999</v>
      </c>
      <c r="D105">
        <v>0.83599999999999997</v>
      </c>
      <c r="E105">
        <v>0.871</v>
      </c>
      <c r="F105">
        <v>0.85699999999999998</v>
      </c>
      <c r="G105">
        <v>0.90100000000000002</v>
      </c>
      <c r="I105">
        <f t="shared" si="14"/>
        <v>3.2000000000000455</v>
      </c>
      <c r="J105">
        <f t="shared" si="15"/>
        <v>1.0000000000000009E-3</v>
      </c>
      <c r="K105">
        <f t="shared" si="16"/>
        <v>2.4857640022849474</v>
      </c>
      <c r="L105">
        <f t="shared" si="17"/>
        <v>-6.2482107982653363E-2</v>
      </c>
      <c r="M105">
        <f t="shared" si="18"/>
        <v>0.11094462645279411</v>
      </c>
      <c r="N105">
        <f t="shared" si="19"/>
        <v>4.9001550082838345E-2</v>
      </c>
      <c r="O105">
        <f t="shared" si="20"/>
        <v>7009.9473634970263</v>
      </c>
      <c r="P105">
        <f t="shared" si="21"/>
        <v>2.7712000000000296</v>
      </c>
      <c r="Q105">
        <v>88</v>
      </c>
      <c r="R105">
        <f t="shared" si="22"/>
        <v>0.99999999991151145</v>
      </c>
      <c r="S105">
        <f t="shared" si="23"/>
        <v>4.4608428062531402E-11</v>
      </c>
      <c r="T105">
        <f t="shared" si="24"/>
        <v>6.1424232312234492E-8</v>
      </c>
      <c r="U105">
        <f t="shared" si="25"/>
        <v>1.1173339181628244E-7</v>
      </c>
      <c r="V105">
        <f t="shared" si="26"/>
        <v>298.00000011173341</v>
      </c>
      <c r="W105">
        <f t="shared" si="27"/>
        <v>301.87597102964918</v>
      </c>
    </row>
    <row r="106" spans="1:23" x14ac:dyDescent="0.25">
      <c r="A106">
        <v>-258</v>
      </c>
      <c r="B106">
        <v>309.23</v>
      </c>
      <c r="C106">
        <v>0.86699999999999999</v>
      </c>
      <c r="D106">
        <v>0.84</v>
      </c>
      <c r="E106">
        <v>0.873</v>
      </c>
      <c r="F106">
        <v>0.86299999999999999</v>
      </c>
      <c r="G106">
        <v>0.89</v>
      </c>
      <c r="I106">
        <f t="shared" si="14"/>
        <v>3.1699999999999591</v>
      </c>
      <c r="J106">
        <f t="shared" si="15"/>
        <v>0</v>
      </c>
      <c r="K106">
        <f t="shared" si="16"/>
        <v>2.4902816204417575</v>
      </c>
      <c r="L106">
        <f t="shared" si="17"/>
        <v>-6.198090252378971E-2</v>
      </c>
      <c r="M106">
        <f t="shared" si="18"/>
        <v>0</v>
      </c>
      <c r="N106">
        <f t="shared" si="19"/>
        <v>4.9695687316657682E-2</v>
      </c>
      <c r="O106">
        <f t="shared" si="20"/>
        <v>6985.094170129023</v>
      </c>
      <c r="P106">
        <f t="shared" si="21"/>
        <v>2.7483899999999588</v>
      </c>
      <c r="Q106">
        <v>89</v>
      </c>
      <c r="R106">
        <f t="shared" si="22"/>
        <v>0.99999999995611988</v>
      </c>
      <c r="S106">
        <f t="shared" si="23"/>
        <v>-0.99999999995611988</v>
      </c>
      <c r="T106">
        <f t="shared" si="24"/>
        <v>-1376.9647346334566</v>
      </c>
      <c r="U106">
        <f t="shared" si="25"/>
        <v>-2504.7596757893693</v>
      </c>
      <c r="V106">
        <f t="shared" si="26"/>
        <v>-2206.7596757893693</v>
      </c>
      <c r="W106">
        <f t="shared" si="27"/>
        <v>301.46374342233804</v>
      </c>
    </row>
    <row r="107" spans="1:23" x14ac:dyDescent="0.25">
      <c r="A107">
        <v>-257</v>
      </c>
      <c r="B107">
        <v>312.39999999999998</v>
      </c>
      <c r="C107">
        <v>0.86699999999999999</v>
      </c>
      <c r="D107">
        <v>0.84499999999999997</v>
      </c>
      <c r="E107">
        <v>0.88100000000000001</v>
      </c>
      <c r="F107">
        <v>0.87</v>
      </c>
      <c r="G107">
        <v>0.873</v>
      </c>
      <c r="I107">
        <f t="shared" si="14"/>
        <v>3.1400000000000432</v>
      </c>
      <c r="J107">
        <f t="shared" si="15"/>
        <v>-3.0000000000000027E-3</v>
      </c>
      <c r="K107">
        <f t="shared" si="16"/>
        <v>2.4947110252052629</v>
      </c>
      <c r="L107">
        <f t="shared" si="17"/>
        <v>-6.198090252378971E-2</v>
      </c>
      <c r="M107">
        <f t="shared" si="18"/>
        <v>-0.3465847922100222</v>
      </c>
      <c r="N107">
        <f t="shared" si="19"/>
        <v>5.0387080979222169E-2</v>
      </c>
      <c r="O107">
        <f t="shared" si="20"/>
        <v>6958.1133046156201</v>
      </c>
      <c r="P107">
        <f t="shared" si="21"/>
        <v>2.722380000000038</v>
      </c>
    </row>
    <row r="108" spans="1:23" x14ac:dyDescent="0.25">
      <c r="A108">
        <v>-256</v>
      </c>
      <c r="B108">
        <v>315.54000000000002</v>
      </c>
      <c r="C108">
        <v>0.86399999999999999</v>
      </c>
      <c r="D108">
        <v>0.85299999999999998</v>
      </c>
      <c r="E108">
        <v>0.88800000000000001</v>
      </c>
      <c r="F108">
        <v>0.877</v>
      </c>
      <c r="G108">
        <v>0.84</v>
      </c>
      <c r="I108">
        <f t="shared" si="14"/>
        <v>3.1099999999999568</v>
      </c>
      <c r="J108">
        <f t="shared" si="15"/>
        <v>-8.0000000000000071E-3</v>
      </c>
      <c r="K108">
        <f t="shared" si="16"/>
        <v>2.4990544211971009</v>
      </c>
      <c r="L108">
        <f t="shared" si="17"/>
        <v>-6.3486257521106718E-2</v>
      </c>
      <c r="M108">
        <f t="shared" si="18"/>
        <v>-0.94846255813696356</v>
      </c>
      <c r="N108">
        <f t="shared" si="19"/>
        <v>5.107552055593477E-2</v>
      </c>
      <c r="O108">
        <f t="shared" si="20"/>
        <v>6929.0129898834648</v>
      </c>
      <c r="P108">
        <f t="shared" si="21"/>
        <v>2.6870399999999668</v>
      </c>
    </row>
    <row r="109" spans="1:23" x14ac:dyDescent="0.25">
      <c r="A109">
        <v>-255</v>
      </c>
      <c r="B109">
        <v>318.64999999999998</v>
      </c>
      <c r="C109">
        <v>0.85599999999999998</v>
      </c>
      <c r="D109">
        <v>0.86</v>
      </c>
      <c r="E109">
        <v>0.89500000000000002</v>
      </c>
      <c r="F109">
        <v>0.88300000000000001</v>
      </c>
      <c r="G109">
        <v>0.78800000000000003</v>
      </c>
      <c r="I109">
        <f t="shared" si="14"/>
        <v>3.0800000000000409</v>
      </c>
      <c r="J109">
        <f t="shared" si="15"/>
        <v>-7.0000000000000062E-3</v>
      </c>
      <c r="K109">
        <f t="shared" si="16"/>
        <v>2.5033139228158845</v>
      </c>
      <c r="L109">
        <f t="shared" si="17"/>
        <v>-6.7526235322846781E-2</v>
      </c>
      <c r="M109">
        <f t="shared" si="18"/>
        <v>-0.85361058397595968</v>
      </c>
      <c r="N109">
        <f t="shared" si="19"/>
        <v>5.1760796438674699E-2</v>
      </c>
      <c r="O109">
        <f t="shared" si="20"/>
        <v>6897.8020943914771</v>
      </c>
      <c r="P109">
        <f t="shared" si="21"/>
        <v>2.6364800000000455</v>
      </c>
    </row>
    <row r="110" spans="1:23" x14ac:dyDescent="0.25">
      <c r="A110">
        <v>-254</v>
      </c>
      <c r="B110">
        <v>321.73</v>
      </c>
      <c r="C110">
        <v>0.84899999999999998</v>
      </c>
      <c r="D110">
        <v>0.86399999999999999</v>
      </c>
      <c r="E110">
        <v>0.90300000000000002</v>
      </c>
      <c r="F110">
        <v>0.88900000000000001</v>
      </c>
      <c r="G110">
        <v>0.73899999999999999</v>
      </c>
      <c r="I110">
        <f t="shared" si="14"/>
        <v>3.0399999999999636</v>
      </c>
      <c r="J110">
        <f t="shared" si="15"/>
        <v>0</v>
      </c>
      <c r="K110">
        <f t="shared" si="16"/>
        <v>2.507491558965369</v>
      </c>
      <c r="L110">
        <f t="shared" si="17"/>
        <v>-7.1092309756047342E-2</v>
      </c>
      <c r="M110">
        <f t="shared" si="18"/>
        <v>0</v>
      </c>
      <c r="N110">
        <f t="shared" si="19"/>
        <v>5.2442699989507298E-2</v>
      </c>
      <c r="O110">
        <f t="shared" si="20"/>
        <v>6864.4901294242882</v>
      </c>
      <c r="P110">
        <f t="shared" si="21"/>
        <v>2.5809599999999522</v>
      </c>
    </row>
    <row r="111" spans="1:23" x14ac:dyDescent="0.25">
      <c r="A111">
        <v>-253</v>
      </c>
      <c r="B111">
        <v>324.77</v>
      </c>
      <c r="C111">
        <v>0.84899999999999998</v>
      </c>
      <c r="D111">
        <v>0.874</v>
      </c>
      <c r="E111">
        <v>0.90900000000000003</v>
      </c>
      <c r="F111">
        <v>0.89600000000000002</v>
      </c>
      <c r="G111">
        <v>0.71599999999999997</v>
      </c>
      <c r="I111">
        <f t="shared" si="14"/>
        <v>3.0200000000000387</v>
      </c>
      <c r="J111">
        <f t="shared" si="15"/>
        <v>8.0000000000000071E-3</v>
      </c>
      <c r="K111">
        <f t="shared" si="16"/>
        <v>2.511575905309916</v>
      </c>
      <c r="L111">
        <f t="shared" si="17"/>
        <v>-7.1092309756047342E-2</v>
      </c>
      <c r="M111">
        <f t="shared" si="18"/>
        <v>1.0132685177379035</v>
      </c>
      <c r="N111">
        <f t="shared" si="19"/>
        <v>5.3121023604089386E-2</v>
      </c>
      <c r="O111">
        <f t="shared" si="20"/>
        <v>6829.0872461899617</v>
      </c>
      <c r="P111">
        <f t="shared" si="21"/>
        <v>2.5639800000000532</v>
      </c>
    </row>
    <row r="112" spans="1:23" x14ac:dyDescent="0.25">
      <c r="A112">
        <v>-252</v>
      </c>
      <c r="B112">
        <v>327.79</v>
      </c>
      <c r="C112">
        <v>0.85699999999999998</v>
      </c>
      <c r="D112">
        <v>0.878</v>
      </c>
      <c r="E112">
        <v>0.91900000000000004</v>
      </c>
      <c r="F112">
        <v>0.90500000000000003</v>
      </c>
      <c r="G112">
        <v>0.72499999999999998</v>
      </c>
      <c r="I112">
        <f t="shared" si="14"/>
        <v>2.9699999999999704</v>
      </c>
      <c r="J112">
        <f t="shared" si="15"/>
        <v>1.3000000000000012E-2</v>
      </c>
      <c r="K112">
        <f t="shared" si="16"/>
        <v>2.5155957002684515</v>
      </c>
      <c r="L112">
        <f t="shared" si="17"/>
        <v>-6.7019178076801841E-2</v>
      </c>
      <c r="M112">
        <f t="shared" si="18"/>
        <v>1.66912390896697</v>
      </c>
      <c r="N112">
        <f t="shared" si="19"/>
        <v>5.3795560774750645E-2</v>
      </c>
      <c r="O112">
        <f t="shared" si="20"/>
        <v>6791.6042327229015</v>
      </c>
      <c r="P112">
        <f t="shared" si="21"/>
        <v>2.5452899999999734</v>
      </c>
    </row>
    <row r="113" spans="1:16" x14ac:dyDescent="0.25">
      <c r="A113">
        <v>-251</v>
      </c>
      <c r="B113">
        <v>330.76</v>
      </c>
      <c r="C113">
        <v>0.87</v>
      </c>
      <c r="D113">
        <v>0.879</v>
      </c>
      <c r="E113">
        <v>0.92500000000000004</v>
      </c>
      <c r="F113">
        <v>0.91200000000000003</v>
      </c>
      <c r="G113">
        <v>0.76200000000000001</v>
      </c>
      <c r="I113">
        <f t="shared" si="14"/>
        <v>2.9499999999999886</v>
      </c>
      <c r="J113">
        <f t="shared" si="15"/>
        <v>2.0000000000000018E-2</v>
      </c>
      <c r="K113">
        <f t="shared" si="16"/>
        <v>2.5195129832576257</v>
      </c>
      <c r="L113">
        <f t="shared" si="17"/>
        <v>-6.0480747381381476E-2</v>
      </c>
      <c r="M113">
        <f t="shared" si="18"/>
        <v>2.5596850457182807</v>
      </c>
      <c r="N113">
        <f t="shared" si="19"/>
        <v>5.4466106153232961E-2</v>
      </c>
      <c r="O113">
        <f t="shared" si="20"/>
        <v>6752.0525105928537</v>
      </c>
      <c r="P113">
        <f t="shared" si="21"/>
        <v>2.5665000000000009</v>
      </c>
    </row>
    <row r="114" spans="1:16" x14ac:dyDescent="0.25">
      <c r="A114">
        <v>-250</v>
      </c>
      <c r="B114">
        <v>333.71</v>
      </c>
      <c r="C114">
        <v>0.89</v>
      </c>
      <c r="D114">
        <v>0.88400000000000001</v>
      </c>
      <c r="E114">
        <v>0.93</v>
      </c>
      <c r="F114">
        <v>0.91500000000000004</v>
      </c>
      <c r="G114">
        <v>0.83199999999999996</v>
      </c>
      <c r="I114">
        <f t="shared" si="14"/>
        <v>2.9000000000000341</v>
      </c>
      <c r="J114">
        <f t="shared" si="15"/>
        <v>2.6000000000000023E-2</v>
      </c>
      <c r="K114">
        <f t="shared" si="16"/>
        <v>2.5233692209782803</v>
      </c>
      <c r="L114">
        <f t="shared" si="17"/>
        <v>-5.0609993355087209E-2</v>
      </c>
      <c r="M114">
        <f t="shared" si="18"/>
        <v>3.327875560431071</v>
      </c>
      <c r="N114">
        <f t="shared" si="19"/>
        <v>5.5132455613067649E-2</v>
      </c>
      <c r="O114">
        <f t="shared" si="20"/>
        <v>6710.4441314210662</v>
      </c>
      <c r="P114">
        <f t="shared" si="21"/>
        <v>2.5810000000000337</v>
      </c>
    </row>
    <row r="115" spans="1:16" x14ac:dyDescent="0.25">
      <c r="A115">
        <v>-249</v>
      </c>
      <c r="B115">
        <v>336.61</v>
      </c>
      <c r="C115">
        <v>0.91600000000000004</v>
      </c>
      <c r="D115">
        <v>0.88900000000000001</v>
      </c>
      <c r="E115">
        <v>0.94099999999999995</v>
      </c>
      <c r="F115">
        <v>0.92100000000000004</v>
      </c>
      <c r="G115">
        <v>0.91100000000000003</v>
      </c>
      <c r="I115">
        <f t="shared" si="14"/>
        <v>2.8799999999999955</v>
      </c>
      <c r="J115">
        <f t="shared" si="15"/>
        <v>2.399999999999991E-2</v>
      </c>
      <c r="K115">
        <f t="shared" si="16"/>
        <v>2.5271270138391762</v>
      </c>
      <c r="L115">
        <f t="shared" si="17"/>
        <v>-3.8104526332149599E-2</v>
      </c>
      <c r="M115">
        <f t="shared" si="18"/>
        <v>3.0358009973523865</v>
      </c>
      <c r="N115">
        <f t="shared" si="19"/>
        <v>5.5794406311573015E-2</v>
      </c>
      <c r="O115">
        <f t="shared" si="20"/>
        <v>6666.791773204639</v>
      </c>
      <c r="P115">
        <f t="shared" si="21"/>
        <v>2.6380799999999849</v>
      </c>
    </row>
    <row r="116" spans="1:16" x14ac:dyDescent="0.25">
      <c r="A116">
        <v>-248</v>
      </c>
      <c r="B116">
        <v>339.49</v>
      </c>
      <c r="C116">
        <v>0.94</v>
      </c>
      <c r="D116">
        <v>0.89700000000000002</v>
      </c>
      <c r="E116">
        <v>0.94599999999999995</v>
      </c>
      <c r="F116">
        <v>0.92700000000000005</v>
      </c>
      <c r="G116">
        <v>0.99</v>
      </c>
      <c r="I116">
        <f t="shared" si="14"/>
        <v>2.8299999999999841</v>
      </c>
      <c r="J116">
        <f t="shared" si="15"/>
        <v>2.0000000000000018E-2</v>
      </c>
      <c r="K116">
        <f t="shared" si="16"/>
        <v>2.5308269862489765</v>
      </c>
      <c r="L116">
        <f t="shared" si="17"/>
        <v>-2.6872146400301365E-2</v>
      </c>
      <c r="M116">
        <f t="shared" si="18"/>
        <v>2.5361029134236093</v>
      </c>
      <c r="N116">
        <f t="shared" si="19"/>
        <v>5.6451756751452746E-2</v>
      </c>
      <c r="O116">
        <f t="shared" si="20"/>
        <v>6621.1087364502027</v>
      </c>
      <c r="P116">
        <f t="shared" si="21"/>
        <v>2.6601999999999779</v>
      </c>
    </row>
    <row r="117" spans="1:16" x14ac:dyDescent="0.25">
      <c r="A117">
        <v>-247</v>
      </c>
      <c r="B117">
        <v>342.32</v>
      </c>
      <c r="C117">
        <v>0.96</v>
      </c>
      <c r="D117">
        <v>0.9</v>
      </c>
      <c r="E117">
        <v>0.95099999999999996</v>
      </c>
      <c r="F117">
        <v>0.93500000000000005</v>
      </c>
      <c r="G117">
        <v>1.054</v>
      </c>
      <c r="I117">
        <f t="shared" si="14"/>
        <v>2.8000000000000114</v>
      </c>
      <c r="J117">
        <f t="shared" si="15"/>
        <v>1.4000000000000012E-2</v>
      </c>
      <c r="K117">
        <f t="shared" si="16"/>
        <v>2.5344322734758764</v>
      </c>
      <c r="L117">
        <f t="shared" si="17"/>
        <v>-1.7728766960431602E-2</v>
      </c>
      <c r="M117">
        <f t="shared" si="18"/>
        <v>1.7772704404428559</v>
      </c>
      <c r="N117">
        <f t="shared" si="19"/>
        <v>5.7104306841977585E-2</v>
      </c>
      <c r="O117">
        <f t="shared" si="20"/>
        <v>6573.4089401180854</v>
      </c>
      <c r="P117">
        <f t="shared" si="21"/>
        <v>2.6880000000000237</v>
      </c>
    </row>
    <row r="118" spans="1:16" x14ac:dyDescent="0.25">
      <c r="A118">
        <v>-246</v>
      </c>
      <c r="B118">
        <v>345.12</v>
      </c>
      <c r="C118">
        <v>0.97399999999999998</v>
      </c>
      <c r="D118">
        <v>0.90800000000000003</v>
      </c>
      <c r="E118">
        <v>0.95399999999999996</v>
      </c>
      <c r="F118">
        <v>0.93899999999999995</v>
      </c>
      <c r="G118">
        <v>1.0960000000000001</v>
      </c>
      <c r="I118">
        <f t="shared" si="14"/>
        <v>2.7699999999999818</v>
      </c>
      <c r="J118">
        <f t="shared" si="15"/>
        <v>9.000000000000008E-3</v>
      </c>
      <c r="K118">
        <f t="shared" si="16"/>
        <v>2.5379701277584696</v>
      </c>
      <c r="L118">
        <f t="shared" si="17"/>
        <v>-1.1441043121384482E-2</v>
      </c>
      <c r="M118">
        <f t="shared" si="18"/>
        <v>1.1505676660878577</v>
      </c>
      <c r="N118">
        <f t="shared" si="19"/>
        <v>5.7751857959731076E-2</v>
      </c>
      <c r="O118">
        <f t="shared" si="20"/>
        <v>6523.7069173782538</v>
      </c>
      <c r="P118">
        <f t="shared" si="21"/>
        <v>2.6979799999999865</v>
      </c>
    </row>
    <row r="119" spans="1:16" x14ac:dyDescent="0.25">
      <c r="A119">
        <v>-245</v>
      </c>
      <c r="B119">
        <v>347.89</v>
      </c>
      <c r="C119">
        <v>0.98299999999999998</v>
      </c>
      <c r="D119">
        <v>0.91600000000000004</v>
      </c>
      <c r="E119">
        <v>0.96299999999999997</v>
      </c>
      <c r="F119">
        <v>0.94599999999999995</v>
      </c>
      <c r="G119">
        <v>1.109</v>
      </c>
      <c r="I119">
        <f t="shared" si="14"/>
        <v>2.7200000000000273</v>
      </c>
      <c r="J119">
        <f t="shared" si="15"/>
        <v>2.0000000000000018E-3</v>
      </c>
      <c r="K119">
        <f t="shared" si="16"/>
        <v>2.5414419452545256</v>
      </c>
      <c r="L119">
        <f t="shared" si="17"/>
        <v>-7.4464821678643838E-3</v>
      </c>
      <c r="M119">
        <f t="shared" si="18"/>
        <v>0.26097587496944258</v>
      </c>
      <c r="N119">
        <f t="shared" si="19"/>
        <v>5.8394213008901852E-2</v>
      </c>
      <c r="O119">
        <f t="shared" si="20"/>
        <v>6472.0178111792811</v>
      </c>
      <c r="P119">
        <f t="shared" si="21"/>
        <v>2.6737600000000223</v>
      </c>
    </row>
    <row r="120" spans="1:16" x14ac:dyDescent="0.25">
      <c r="A120">
        <v>-244</v>
      </c>
      <c r="B120">
        <v>350.61</v>
      </c>
      <c r="C120">
        <v>0.98499999999999999</v>
      </c>
      <c r="D120">
        <v>0.92300000000000004</v>
      </c>
      <c r="E120">
        <v>0.97199999999999998</v>
      </c>
      <c r="F120">
        <v>0.95199999999999996</v>
      </c>
      <c r="G120">
        <v>1.095</v>
      </c>
      <c r="I120">
        <f t="shared" si="14"/>
        <v>2.6899999999999977</v>
      </c>
      <c r="J120">
        <f t="shared" si="15"/>
        <v>-1.0000000000000009E-3</v>
      </c>
      <c r="K120">
        <f t="shared" si="16"/>
        <v>2.5448242987597278</v>
      </c>
      <c r="L120">
        <f t="shared" si="17"/>
        <v>-6.5637695023882739E-3</v>
      </c>
      <c r="M120">
        <f t="shared" si="18"/>
        <v>-0.1328975767302773</v>
      </c>
      <c r="N120">
        <f t="shared" si="19"/>
        <v>5.9031176481104147E-2</v>
      </c>
      <c r="O120">
        <f t="shared" si="20"/>
        <v>6418.3573696317235</v>
      </c>
      <c r="P120">
        <f t="shared" si="21"/>
        <v>2.6496499999999843</v>
      </c>
    </row>
    <row r="121" spans="1:16" x14ac:dyDescent="0.25">
      <c r="A121">
        <v>-243</v>
      </c>
      <c r="B121">
        <v>353.3</v>
      </c>
      <c r="C121">
        <v>0.98399999999999999</v>
      </c>
      <c r="D121">
        <v>0.92500000000000004</v>
      </c>
      <c r="E121">
        <v>0.97799999999999998</v>
      </c>
      <c r="F121">
        <v>0.95899999999999996</v>
      </c>
      <c r="G121">
        <v>1.0740000000000001</v>
      </c>
      <c r="I121">
        <f t="shared" si="14"/>
        <v>2.6499999999999773</v>
      </c>
      <c r="J121">
        <f t="shared" si="15"/>
        <v>-2.0000000000000018E-3</v>
      </c>
      <c r="K121">
        <f t="shared" si="16"/>
        <v>2.5481436374348454</v>
      </c>
      <c r="L121">
        <f t="shared" si="17"/>
        <v>-7.0049015686584892E-3</v>
      </c>
      <c r="M121">
        <f t="shared" si="18"/>
        <v>-0.27226892808556713</v>
      </c>
      <c r="N121">
        <f t="shared" si="19"/>
        <v>5.9662554514708643E-2</v>
      </c>
      <c r="O121">
        <f t="shared" si="20"/>
        <v>6362.7419412073114</v>
      </c>
      <c r="P121">
        <f t="shared" si="21"/>
        <v>2.6075999999999619</v>
      </c>
    </row>
    <row r="122" spans="1:16" x14ac:dyDescent="0.25">
      <c r="A122">
        <v>-242</v>
      </c>
      <c r="B122">
        <v>355.95</v>
      </c>
      <c r="C122">
        <v>0.98199999999999998</v>
      </c>
      <c r="D122">
        <v>0.93</v>
      </c>
      <c r="E122">
        <v>0.98199999999999998</v>
      </c>
      <c r="F122">
        <v>0.96599999999999997</v>
      </c>
      <c r="G122">
        <v>1.0509999999999999</v>
      </c>
      <c r="I122">
        <f t="shared" si="14"/>
        <v>2.6100000000000136</v>
      </c>
      <c r="J122">
        <f t="shared" si="15"/>
        <v>0</v>
      </c>
      <c r="K122">
        <f t="shared" si="16"/>
        <v>2.5513889972730204</v>
      </c>
      <c r="L122">
        <f t="shared" si="17"/>
        <v>-7.8885122130503398E-3</v>
      </c>
      <c r="M122">
        <f t="shared" si="18"/>
        <v>0</v>
      </c>
      <c r="N122">
        <f t="shared" si="19"/>
        <v>6.0288154953666399E-2</v>
      </c>
      <c r="O122">
        <f t="shared" si="20"/>
        <v>6305.1884697554024</v>
      </c>
      <c r="P122">
        <f t="shared" si="21"/>
        <v>2.5630200000000252</v>
      </c>
    </row>
    <row r="123" spans="1:16" x14ac:dyDescent="0.25">
      <c r="A123">
        <v>-241</v>
      </c>
      <c r="B123">
        <v>358.56</v>
      </c>
      <c r="C123">
        <v>0.98199999999999998</v>
      </c>
      <c r="D123">
        <v>0.93899999999999995</v>
      </c>
      <c r="E123">
        <v>0.99099999999999999</v>
      </c>
      <c r="F123">
        <v>0.97199999999999998</v>
      </c>
      <c r="G123">
        <v>1.026</v>
      </c>
      <c r="I123">
        <f t="shared" si="14"/>
        <v>2.5699999999999932</v>
      </c>
      <c r="J123">
        <f t="shared" si="15"/>
        <v>-2.0000000000000018E-3</v>
      </c>
      <c r="K123">
        <f t="shared" si="16"/>
        <v>2.5545618391909861</v>
      </c>
      <c r="L123">
        <f t="shared" si="17"/>
        <v>-7.8885122130503398E-3</v>
      </c>
      <c r="M123">
        <f t="shared" si="18"/>
        <v>-0.28545762091679172</v>
      </c>
      <c r="N123">
        <f t="shared" si="19"/>
        <v>6.0907787405807434E-2</v>
      </c>
      <c r="O123">
        <f t="shared" si="20"/>
        <v>6245.7144893382592</v>
      </c>
      <c r="P123">
        <f t="shared" si="21"/>
        <v>2.5237400000000028</v>
      </c>
    </row>
    <row r="124" spans="1:16" x14ac:dyDescent="0.25">
      <c r="A124">
        <v>-240</v>
      </c>
      <c r="B124">
        <v>361.13</v>
      </c>
      <c r="C124">
        <v>0.98</v>
      </c>
      <c r="D124">
        <v>0.94099999999999995</v>
      </c>
      <c r="E124">
        <v>0.997</v>
      </c>
      <c r="F124">
        <v>0.97899999999999998</v>
      </c>
      <c r="G124">
        <v>1.0029999999999999</v>
      </c>
      <c r="I124">
        <f t="shared" si="14"/>
        <v>2.5300000000000296</v>
      </c>
      <c r="J124">
        <f t="shared" si="15"/>
        <v>6.0000000000000053E-3</v>
      </c>
      <c r="K124">
        <f t="shared" si="16"/>
        <v>2.5576635678875652</v>
      </c>
      <c r="L124">
        <f t="shared" si="17"/>
        <v>-8.7739243075051505E-3</v>
      </c>
      <c r="M124">
        <f t="shared" si="18"/>
        <v>0.87429700934795862</v>
      </c>
      <c r="N124">
        <f t="shared" si="19"/>
        <v>6.152126330059756E-2</v>
      </c>
      <c r="O124">
        <f t="shared" si="20"/>
        <v>6184.3381188866806</v>
      </c>
      <c r="P124">
        <f t="shared" si="21"/>
        <v>2.4794000000000231</v>
      </c>
    </row>
    <row r="125" spans="1:16" x14ac:dyDescent="0.25">
      <c r="A125">
        <v>-239</v>
      </c>
      <c r="B125">
        <v>363.66</v>
      </c>
      <c r="C125">
        <v>0.98599999999999999</v>
      </c>
      <c r="D125">
        <v>0.94499999999999995</v>
      </c>
      <c r="E125">
        <v>1.002</v>
      </c>
      <c r="F125">
        <v>0.99</v>
      </c>
      <c r="G125">
        <v>1.008</v>
      </c>
      <c r="I125">
        <f t="shared" si="14"/>
        <v>2.5</v>
      </c>
      <c r="J125">
        <f t="shared" si="15"/>
        <v>8.0000000000000071E-3</v>
      </c>
      <c r="K125">
        <f t="shared" si="16"/>
        <v>2.5606955343936537</v>
      </c>
      <c r="L125">
        <f t="shared" si="17"/>
        <v>-6.1230850587887945E-3</v>
      </c>
      <c r="M125">
        <f t="shared" si="18"/>
        <v>1.1795088756905732</v>
      </c>
      <c r="N125">
        <f t="shared" si="19"/>
        <v>6.212839594633536E-2</v>
      </c>
      <c r="O125">
        <f t="shared" si="20"/>
        <v>6121.0780566776793</v>
      </c>
      <c r="P125">
        <f t="shared" si="21"/>
        <v>2.4649999999999852</v>
      </c>
    </row>
    <row r="126" spans="1:16" x14ac:dyDescent="0.25">
      <c r="A126">
        <v>-238</v>
      </c>
      <c r="B126">
        <v>366.16</v>
      </c>
      <c r="C126">
        <v>0.99399999999999999</v>
      </c>
      <c r="D126">
        <v>0.95299999999999996</v>
      </c>
      <c r="E126">
        <v>1.0049999999999999</v>
      </c>
      <c r="F126">
        <v>0.98899999999999999</v>
      </c>
      <c r="G126">
        <v>1.0289999999999999</v>
      </c>
      <c r="I126">
        <f t="shared" si="14"/>
        <v>2.4499999999999886</v>
      </c>
      <c r="J126">
        <f t="shared" si="15"/>
        <v>1.0000000000000009E-2</v>
      </c>
      <c r="K126">
        <f t="shared" si="16"/>
        <v>2.5636708994192432</v>
      </c>
      <c r="L126">
        <f t="shared" si="17"/>
        <v>-2.6136156026866902E-3</v>
      </c>
      <c r="M126">
        <f t="shared" si="18"/>
        <v>1.5010386148087249</v>
      </c>
      <c r="N126">
        <f t="shared" si="19"/>
        <v>6.2729000586773193E-2</v>
      </c>
      <c r="O126">
        <f t="shared" si="20"/>
        <v>6055.9535746358024</v>
      </c>
      <c r="P126">
        <f t="shared" si="21"/>
        <v>2.4353000000000216</v>
      </c>
    </row>
    <row r="127" spans="1:16" x14ac:dyDescent="0.25">
      <c r="A127">
        <v>-237</v>
      </c>
      <c r="B127">
        <v>368.61</v>
      </c>
      <c r="C127">
        <v>1.004</v>
      </c>
      <c r="D127">
        <v>0.96199999999999997</v>
      </c>
      <c r="E127">
        <v>1.01</v>
      </c>
      <c r="F127">
        <v>0.996</v>
      </c>
      <c r="G127">
        <v>1.0489999999999999</v>
      </c>
      <c r="I127">
        <f t="shared" si="14"/>
        <v>2.4099999999999682</v>
      </c>
      <c r="J127">
        <f t="shared" si="15"/>
        <v>8.999999999999897E-3</v>
      </c>
      <c r="K127">
        <f t="shared" si="16"/>
        <v>2.5665671129934964</v>
      </c>
      <c r="L127">
        <f t="shared" si="17"/>
        <v>1.7337128090005314E-3</v>
      </c>
      <c r="M127">
        <f t="shared" si="18"/>
        <v>1.3694161084050358</v>
      </c>
      <c r="N127">
        <f t="shared" si="19"/>
        <v>6.3322894457144438E-2</v>
      </c>
      <c r="O127">
        <f t="shared" si="20"/>
        <v>5988.9845124599397</v>
      </c>
      <c r="P127">
        <f t="shared" si="21"/>
        <v>2.4196399999999554</v>
      </c>
    </row>
    <row r="128" spans="1:16" x14ac:dyDescent="0.25">
      <c r="A128">
        <v>-236</v>
      </c>
      <c r="B128">
        <v>371.02</v>
      </c>
      <c r="C128">
        <v>1.0129999999999999</v>
      </c>
      <c r="D128">
        <v>0.96599999999999997</v>
      </c>
      <c r="E128">
        <v>1.0149999999999999</v>
      </c>
      <c r="F128">
        <v>1.0029999999999999</v>
      </c>
      <c r="G128">
        <v>1.0680000000000001</v>
      </c>
      <c r="I128">
        <f t="shared" si="14"/>
        <v>2.3700000000000045</v>
      </c>
      <c r="J128">
        <f t="shared" si="15"/>
        <v>6.0000000000000053E-3</v>
      </c>
      <c r="K128">
        <f t="shared" si="16"/>
        <v>2.5693973210854648</v>
      </c>
      <c r="L128">
        <f t="shared" si="17"/>
        <v>5.6094453602803856E-3</v>
      </c>
      <c r="M128">
        <f t="shared" si="18"/>
        <v>0.92745147051830201</v>
      </c>
      <c r="N128">
        <f t="shared" si="19"/>
        <v>6.390989683958101E-2</v>
      </c>
      <c r="O128">
        <f t="shared" si="20"/>
        <v>5920.1912715773324</v>
      </c>
      <c r="P128">
        <f t="shared" si="21"/>
        <v>2.4008100000000194</v>
      </c>
    </row>
    <row r="129" spans="1:16" x14ac:dyDescent="0.25">
      <c r="A129">
        <v>-235</v>
      </c>
      <c r="B129">
        <v>373.39</v>
      </c>
      <c r="C129">
        <v>1.0189999999999999</v>
      </c>
      <c r="D129">
        <v>0.97299999999999998</v>
      </c>
      <c r="E129">
        <v>1.0249999999999999</v>
      </c>
      <c r="F129">
        <v>1.006</v>
      </c>
      <c r="G129">
        <v>1.073</v>
      </c>
      <c r="I129">
        <f t="shared" si="14"/>
        <v>2.3300000000000409</v>
      </c>
      <c r="J129">
        <f t="shared" si="15"/>
        <v>1.0000000000001119E-3</v>
      </c>
      <c r="K129">
        <f t="shared" si="16"/>
        <v>2.5721626826463373</v>
      </c>
      <c r="L129">
        <f t="shared" si="17"/>
        <v>8.1741840064263552E-3</v>
      </c>
      <c r="M129">
        <f t="shared" si="18"/>
        <v>0.15767799252416692</v>
      </c>
      <c r="N129">
        <f t="shared" si="19"/>
        <v>6.4489829117904338E-2</v>
      </c>
      <c r="O129">
        <f t="shared" si="20"/>
        <v>5849.5948089266549</v>
      </c>
      <c r="P129">
        <f t="shared" si="21"/>
        <v>2.374270000000041</v>
      </c>
    </row>
    <row r="130" spans="1:16" x14ac:dyDescent="0.25">
      <c r="A130">
        <v>-234</v>
      </c>
      <c r="B130">
        <v>375.72</v>
      </c>
      <c r="C130">
        <v>1.02</v>
      </c>
      <c r="D130">
        <v>0.98099999999999998</v>
      </c>
      <c r="E130">
        <v>1.028</v>
      </c>
      <c r="F130">
        <v>1.0109999999999999</v>
      </c>
      <c r="G130">
        <v>1.0609999999999999</v>
      </c>
      <c r="I130">
        <f t="shared" si="14"/>
        <v>2.2899999999999636</v>
      </c>
      <c r="J130">
        <f t="shared" si="15"/>
        <v>-6.0000000000000053E-3</v>
      </c>
      <c r="K130">
        <f t="shared" si="16"/>
        <v>2.5748643136645399</v>
      </c>
      <c r="L130">
        <f t="shared" si="17"/>
        <v>8.6001717619175692E-3</v>
      </c>
      <c r="M130">
        <f t="shared" si="18"/>
        <v>-0.9709135101292129</v>
      </c>
      <c r="N130">
        <f t="shared" si="19"/>
        <v>6.5062514831773388E-2</v>
      </c>
      <c r="O130">
        <f t="shared" si="20"/>
        <v>5777.2166305720939</v>
      </c>
      <c r="P130">
        <f t="shared" si="21"/>
        <v>2.3357999999999297</v>
      </c>
    </row>
    <row r="131" spans="1:16" x14ac:dyDescent="0.25">
      <c r="A131">
        <v>-233</v>
      </c>
      <c r="B131">
        <v>378.01</v>
      </c>
      <c r="C131">
        <v>1.014</v>
      </c>
      <c r="D131">
        <v>0.99099999999999999</v>
      </c>
      <c r="E131">
        <v>1.032</v>
      </c>
      <c r="F131">
        <v>1.018</v>
      </c>
      <c r="G131">
        <v>1.0129999999999999</v>
      </c>
      <c r="I131">
        <f t="shared" si="14"/>
        <v>2.25</v>
      </c>
      <c r="J131">
        <f t="shared" si="15"/>
        <v>-1.2000000000000011E-2</v>
      </c>
      <c r="K131">
        <f t="shared" si="16"/>
        <v>2.5775032889572613</v>
      </c>
      <c r="L131">
        <f t="shared" si="17"/>
        <v>6.0379549973171767E-3</v>
      </c>
      <c r="M131">
        <f t="shared" si="18"/>
        <v>-2.0060230954469254</v>
      </c>
      <c r="N131">
        <f t="shared" si="19"/>
        <v>6.5627779730174265E-2</v>
      </c>
      <c r="O131">
        <f t="shared" si="20"/>
        <v>5703.0787851502973</v>
      </c>
      <c r="P131">
        <f t="shared" si="21"/>
        <v>2.281499999999995</v>
      </c>
    </row>
    <row r="132" spans="1:16" x14ac:dyDescent="0.25">
      <c r="A132">
        <v>-232</v>
      </c>
      <c r="B132">
        <v>380.26</v>
      </c>
      <c r="C132">
        <v>1.002</v>
      </c>
      <c r="D132">
        <v>0.99399999999999999</v>
      </c>
      <c r="E132">
        <v>1.042</v>
      </c>
      <c r="F132">
        <v>1.0269999999999999</v>
      </c>
      <c r="G132">
        <v>0.94399999999999995</v>
      </c>
      <c r="I132">
        <f t="shared" si="14"/>
        <v>2.2100000000000364</v>
      </c>
      <c r="J132">
        <f t="shared" si="15"/>
        <v>-3.0000000000000027E-3</v>
      </c>
      <c r="K132">
        <f t="shared" si="16"/>
        <v>2.5800806438630075</v>
      </c>
      <c r="L132">
        <f t="shared" si="17"/>
        <v>8.6772153122691327E-4</v>
      </c>
      <c r="M132">
        <f t="shared" si="18"/>
        <v>-0.517430269246692</v>
      </c>
      <c r="N132">
        <f t="shared" si="19"/>
        <v>6.6185451824234631E-2</v>
      </c>
      <c r="O132">
        <f t="shared" si="20"/>
        <v>5627.2038571522844</v>
      </c>
      <c r="P132">
        <f t="shared" si="21"/>
        <v>2.2144200000000591</v>
      </c>
    </row>
    <row r="133" spans="1:16" x14ac:dyDescent="0.25">
      <c r="A133">
        <v>-231</v>
      </c>
      <c r="B133">
        <v>382.47</v>
      </c>
      <c r="C133">
        <v>0.999</v>
      </c>
      <c r="D133">
        <v>1.0009999999999999</v>
      </c>
      <c r="E133">
        <v>1.0469999999999999</v>
      </c>
      <c r="F133">
        <v>1.03</v>
      </c>
      <c r="G133">
        <v>0.91700000000000004</v>
      </c>
      <c r="I133">
        <f t="shared" ref="I133:I196" si="28">B134-B133</f>
        <v>2.1599999999999682</v>
      </c>
      <c r="J133">
        <f t="shared" ref="J133:J196" si="29">C134-C133</f>
        <v>5.0000000000000044E-3</v>
      </c>
      <c r="K133">
        <f t="shared" ref="K133:K196" si="30">LOG(B133)</f>
        <v>2.5825973758414835</v>
      </c>
      <c r="L133">
        <f t="shared" ref="L133:L196" si="31">LOG(C133)</f>
        <v>-4.3451177401769168E-4</v>
      </c>
      <c r="M133">
        <f t="shared" ref="M133:M196" si="32">(L134-L133)/(K134-K133)</f>
        <v>0.88651694444798035</v>
      </c>
      <c r="N133">
        <f t="shared" ref="N133:N196" si="33">$L$2*((1-COS(RADIANS(A133))+($L$2/$O$2)*(1-SQRT(1-(($L$2/$O$2)^2)*SIN(RADIANS(A133))))))</f>
        <v>6.6735361439347926E-2</v>
      </c>
      <c r="O133">
        <f t="shared" ref="O133:O196" si="34">$L$2*($J$1^2)*((SIN(RADIANS(A133))))+($H$1/2)*(SIN(2*RADIANS(A133)))</f>
        <v>5549.6149600422914</v>
      </c>
      <c r="P133">
        <f t="shared" ref="P133:P196" si="35">(C133*100000)*((B134/100000)-(B133/100000))</f>
        <v>2.157839999999966</v>
      </c>
    </row>
    <row r="134" spans="1:16" x14ac:dyDescent="0.25">
      <c r="A134">
        <v>-230</v>
      </c>
      <c r="B134">
        <v>384.63</v>
      </c>
      <c r="C134">
        <v>1.004</v>
      </c>
      <c r="D134">
        <v>1.0069999999999999</v>
      </c>
      <c r="E134">
        <v>1.05</v>
      </c>
      <c r="F134">
        <v>1.0329999999999999</v>
      </c>
      <c r="G134">
        <v>0.92500000000000004</v>
      </c>
      <c r="I134">
        <f t="shared" si="28"/>
        <v>2.1299999999999955</v>
      </c>
      <c r="J134">
        <f t="shared" si="29"/>
        <v>1.0000000000000009E-2</v>
      </c>
      <c r="K134">
        <f t="shared" si="30"/>
        <v>2.5850431549059416</v>
      </c>
      <c r="L134">
        <f t="shared" si="31"/>
        <v>1.7337128090005314E-3</v>
      </c>
      <c r="M134">
        <f t="shared" si="32"/>
        <v>1.7946331692494022</v>
      </c>
      <c r="N134">
        <f t="shared" si="33"/>
        <v>6.7277341266591489E-2</v>
      </c>
      <c r="O134">
        <f t="shared" si="34"/>
        <v>5470.3357292157179</v>
      </c>
      <c r="P134">
        <f t="shared" si="35"/>
        <v>2.138520000000014</v>
      </c>
    </row>
    <row r="135" spans="1:16" x14ac:dyDescent="0.25">
      <c r="A135">
        <v>-229</v>
      </c>
      <c r="B135">
        <v>386.76</v>
      </c>
      <c r="C135">
        <v>1.014</v>
      </c>
      <c r="D135">
        <v>1.0129999999999999</v>
      </c>
      <c r="E135">
        <v>1.0589999999999999</v>
      </c>
      <c r="F135">
        <v>1.04</v>
      </c>
      <c r="G135">
        <v>0.94299999999999995</v>
      </c>
      <c r="I135">
        <f t="shared" si="28"/>
        <v>2.0799999999999841</v>
      </c>
      <c r="J135">
        <f t="shared" si="29"/>
        <v>1.4000000000000012E-2</v>
      </c>
      <c r="K135">
        <f t="shared" si="30"/>
        <v>2.5874415515599591</v>
      </c>
      <c r="L135">
        <f t="shared" si="31"/>
        <v>6.0379549973171767E-3</v>
      </c>
      <c r="M135">
        <f t="shared" si="32"/>
        <v>2.5565396166781569</v>
      </c>
      <c r="N135">
        <f t="shared" si="33"/>
        <v>6.7811226413423742E-2</v>
      </c>
      <c r="O135">
        <f t="shared" si="34"/>
        <v>5389.390314798221</v>
      </c>
      <c r="P135">
        <f t="shared" si="35"/>
        <v>2.1091199999999635</v>
      </c>
    </row>
    <row r="136" spans="1:16" x14ac:dyDescent="0.25">
      <c r="A136">
        <v>-228</v>
      </c>
      <c r="B136">
        <v>388.84</v>
      </c>
      <c r="C136">
        <v>1.028</v>
      </c>
      <c r="D136">
        <v>1.0149999999999999</v>
      </c>
      <c r="E136">
        <v>1.0620000000000001</v>
      </c>
      <c r="F136">
        <v>1.0469999999999999</v>
      </c>
      <c r="G136">
        <v>0.98699999999999999</v>
      </c>
      <c r="I136">
        <f t="shared" si="28"/>
        <v>2.0400000000000205</v>
      </c>
      <c r="J136">
        <f t="shared" si="29"/>
        <v>1.6999999999999904E-2</v>
      </c>
      <c r="K136">
        <f t="shared" si="30"/>
        <v>2.5897709344582682</v>
      </c>
      <c r="L136">
        <f t="shared" si="31"/>
        <v>1.1993114659256938E-2</v>
      </c>
      <c r="M136">
        <f t="shared" si="32"/>
        <v>3.134489872025195</v>
      </c>
      <c r="N136">
        <f t="shared" si="33"/>
        <v>6.8336854453644971E-2</v>
      </c>
      <c r="O136">
        <f t="shared" si="34"/>
        <v>5306.8033742882781</v>
      </c>
      <c r="P136">
        <f t="shared" si="35"/>
        <v>2.0971199999999839</v>
      </c>
    </row>
    <row r="137" spans="1:16" x14ac:dyDescent="0.25">
      <c r="A137">
        <v>-227</v>
      </c>
      <c r="B137">
        <v>390.88</v>
      </c>
      <c r="C137">
        <v>1.0449999999999999</v>
      </c>
      <c r="D137">
        <v>1.026</v>
      </c>
      <c r="E137">
        <v>1.0660000000000001</v>
      </c>
      <c r="F137">
        <v>1.048</v>
      </c>
      <c r="G137">
        <v>1.04</v>
      </c>
      <c r="I137">
        <f t="shared" si="28"/>
        <v>1.9900000000000091</v>
      </c>
      <c r="J137">
        <f t="shared" si="29"/>
        <v>1.1000000000000121E-2</v>
      </c>
      <c r="K137">
        <f t="shared" si="30"/>
        <v>2.5920434496293616</v>
      </c>
      <c r="L137">
        <f t="shared" si="31"/>
        <v>1.9116290447072779E-2</v>
      </c>
      <c r="M137">
        <f t="shared" si="32"/>
        <v>2.0620260388554503</v>
      </c>
      <c r="N137">
        <f t="shared" si="33"/>
        <v>6.8854065476607065E-2</v>
      </c>
      <c r="O137">
        <f t="shared" si="34"/>
        <v>5222.6000650453634</v>
      </c>
      <c r="P137">
        <f t="shared" si="35"/>
        <v>2.0795500000000677</v>
      </c>
    </row>
    <row r="138" spans="1:16" x14ac:dyDescent="0.25">
      <c r="A138">
        <v>-226</v>
      </c>
      <c r="B138">
        <v>392.87</v>
      </c>
      <c r="C138">
        <v>1.056</v>
      </c>
      <c r="D138">
        <v>1.0349999999999999</v>
      </c>
      <c r="E138">
        <v>1.0740000000000001</v>
      </c>
      <c r="F138">
        <v>1.052</v>
      </c>
      <c r="G138">
        <v>1.0649999999999999</v>
      </c>
      <c r="I138">
        <f t="shared" si="28"/>
        <v>1.9599999999999795</v>
      </c>
      <c r="J138">
        <f t="shared" si="29"/>
        <v>4.9999999999998934E-3</v>
      </c>
      <c r="K138">
        <f t="shared" si="30"/>
        <v>2.5942488668573831</v>
      </c>
      <c r="L138">
        <f t="shared" si="31"/>
        <v>2.3663918197793475E-2</v>
      </c>
      <c r="M138">
        <f t="shared" si="32"/>
        <v>0.9491914807745917</v>
      </c>
      <c r="N138">
        <f t="shared" si="33"/>
        <v>6.9362702135657636E-2</v>
      </c>
      <c r="O138">
        <f t="shared" si="34"/>
        <v>5136.8060366260697</v>
      </c>
      <c r="P138">
        <f t="shared" si="35"/>
        <v>2.0697599999999818</v>
      </c>
    </row>
    <row r="139" spans="1:16" x14ac:dyDescent="0.25">
      <c r="A139">
        <v>-225</v>
      </c>
      <c r="B139">
        <v>394.83</v>
      </c>
      <c r="C139">
        <v>1.0609999999999999</v>
      </c>
      <c r="D139">
        <v>1.034</v>
      </c>
      <c r="E139">
        <v>1.083</v>
      </c>
      <c r="F139">
        <v>1.0609999999999999</v>
      </c>
      <c r="G139">
        <v>1.0669999999999999</v>
      </c>
      <c r="I139">
        <f t="shared" si="28"/>
        <v>1.910000000000025</v>
      </c>
      <c r="J139">
        <f t="shared" si="29"/>
        <v>6.0000000000000053E-3</v>
      </c>
      <c r="K139">
        <f t="shared" si="30"/>
        <v>2.5964101438442699</v>
      </c>
      <c r="L139">
        <f t="shared" si="31"/>
        <v>2.5715383901340642E-2</v>
      </c>
      <c r="M139">
        <f t="shared" si="32"/>
        <v>1.1685193108041843</v>
      </c>
      <c r="N139">
        <f t="shared" si="33"/>
        <v>6.9862609695804184E-2</v>
      </c>
      <c r="O139">
        <f t="shared" si="34"/>
        <v>5049.4474229705011</v>
      </c>
      <c r="P139">
        <f t="shared" si="35"/>
        <v>2.0265100000000205</v>
      </c>
    </row>
    <row r="140" spans="1:16" x14ac:dyDescent="0.25">
      <c r="A140">
        <v>-224</v>
      </c>
      <c r="B140">
        <v>396.74</v>
      </c>
      <c r="C140">
        <v>1.0669999999999999</v>
      </c>
      <c r="D140">
        <v>1.04</v>
      </c>
      <c r="E140">
        <v>1.0840000000000001</v>
      </c>
      <c r="F140">
        <v>1.0680000000000001</v>
      </c>
      <c r="G140">
        <v>1.0780000000000001</v>
      </c>
      <c r="I140">
        <f t="shared" si="28"/>
        <v>1.8700000000000045</v>
      </c>
      <c r="J140">
        <f t="shared" si="29"/>
        <v>1.1000000000000121E-2</v>
      </c>
      <c r="K140">
        <f t="shared" si="30"/>
        <v>2.598505988988193</v>
      </c>
      <c r="L140">
        <f t="shared" si="31"/>
        <v>2.8164419424469872E-2</v>
      </c>
      <c r="M140">
        <f t="shared" si="32"/>
        <v>2.1811476942338119</v>
      </c>
      <c r="N140">
        <f t="shared" si="33"/>
        <v>7.035363608058387E-2</v>
      </c>
      <c r="O140">
        <f t="shared" si="34"/>
        <v>4960.5508344413201</v>
      </c>
      <c r="P140">
        <f t="shared" si="35"/>
        <v>1.9952899999999965</v>
      </c>
    </row>
    <row r="141" spans="1:16" x14ac:dyDescent="0.25">
      <c r="A141">
        <v>-223</v>
      </c>
      <c r="B141">
        <v>398.61</v>
      </c>
      <c r="C141">
        <v>1.0780000000000001</v>
      </c>
      <c r="D141">
        <v>1.0469999999999999</v>
      </c>
      <c r="E141">
        <v>1.0940000000000001</v>
      </c>
      <c r="F141">
        <v>1.073</v>
      </c>
      <c r="G141">
        <v>1.099</v>
      </c>
      <c r="I141">
        <f t="shared" si="28"/>
        <v>1.8199999999999932</v>
      </c>
      <c r="J141">
        <f t="shared" si="29"/>
        <v>1.0000000000000009E-2</v>
      </c>
      <c r="K141">
        <f t="shared" si="30"/>
        <v>2.6005481897240834</v>
      </c>
      <c r="L141">
        <f t="shared" si="31"/>
        <v>3.2618760850719929E-2</v>
      </c>
      <c r="M141">
        <f t="shared" si="32"/>
        <v>2.0269405684905069</v>
      </c>
      <c r="N141">
        <f t="shared" si="33"/>
        <v>7.0835631918125516E-2</v>
      </c>
      <c r="O141">
        <f t="shared" si="34"/>
        <v>4870.1433497178705</v>
      </c>
      <c r="P141">
        <f t="shared" si="35"/>
        <v>1.9619599999999424</v>
      </c>
    </row>
    <row r="142" spans="1:16" x14ac:dyDescent="0.25">
      <c r="A142">
        <v>-222</v>
      </c>
      <c r="B142">
        <v>400.43</v>
      </c>
      <c r="C142">
        <v>1.0880000000000001</v>
      </c>
      <c r="D142">
        <v>1.056</v>
      </c>
      <c r="E142">
        <v>1.0980000000000001</v>
      </c>
      <c r="F142">
        <v>1.073</v>
      </c>
      <c r="G142">
        <v>1.125</v>
      </c>
      <c r="I142">
        <f t="shared" si="28"/>
        <v>1.7900000000000205</v>
      </c>
      <c r="J142">
        <f t="shared" si="29"/>
        <v>1.2999999999999901E-2</v>
      </c>
      <c r="K142">
        <f t="shared" si="30"/>
        <v>2.6025266071349242</v>
      </c>
      <c r="L142">
        <f t="shared" si="31"/>
        <v>3.6628895362161129E-2</v>
      </c>
      <c r="M142">
        <f t="shared" si="32"/>
        <v>2.6630244609474913</v>
      </c>
      <c r="N142">
        <f t="shared" si="33"/>
        <v>7.1308450586389613E-2</v>
      </c>
      <c r="O142">
        <f t="shared" si="34"/>
        <v>4778.252507547857</v>
      </c>
      <c r="P142">
        <f t="shared" si="35"/>
        <v>1.9475200000000417</v>
      </c>
    </row>
    <row r="143" spans="1:16" x14ac:dyDescent="0.25">
      <c r="A143">
        <v>-221</v>
      </c>
      <c r="B143">
        <v>402.22</v>
      </c>
      <c r="C143">
        <v>1.101</v>
      </c>
      <c r="D143">
        <v>1.0580000000000001</v>
      </c>
      <c r="E143">
        <v>1.101</v>
      </c>
      <c r="F143">
        <v>1.081</v>
      </c>
      <c r="G143">
        <v>1.165</v>
      </c>
      <c r="I143">
        <f t="shared" si="28"/>
        <v>1.7399999999999523</v>
      </c>
      <c r="J143">
        <f t="shared" si="29"/>
        <v>1.7000000000000126E-2</v>
      </c>
      <c r="K143">
        <f t="shared" si="30"/>
        <v>2.6044636616701857</v>
      </c>
      <c r="L143">
        <f t="shared" si="31"/>
        <v>4.1787318971751766E-2</v>
      </c>
      <c r="M143">
        <f t="shared" si="32"/>
        <v>3.5496228642818108</v>
      </c>
      <c r="N143">
        <f t="shared" si="33"/>
        <v>7.1771948257573409E-2</v>
      </c>
      <c r="O143">
        <f t="shared" si="34"/>
        <v>4684.9062983590666</v>
      </c>
      <c r="P143">
        <f t="shared" si="35"/>
        <v>1.9157399999999869</v>
      </c>
    </row>
    <row r="144" spans="1:16" x14ac:dyDescent="0.25">
      <c r="A144">
        <v>-220</v>
      </c>
      <c r="B144">
        <v>403.96</v>
      </c>
      <c r="C144">
        <v>1.1180000000000001</v>
      </c>
      <c r="D144">
        <v>1.0620000000000001</v>
      </c>
      <c r="E144">
        <v>1.1060000000000001</v>
      </c>
      <c r="F144">
        <v>1.0900000000000001</v>
      </c>
      <c r="G144">
        <v>1.214</v>
      </c>
      <c r="I144">
        <f t="shared" si="28"/>
        <v>1.7000000000000455</v>
      </c>
      <c r="J144">
        <f t="shared" si="29"/>
        <v>1.399999999999979E-2</v>
      </c>
      <c r="K144">
        <f t="shared" si="30"/>
        <v>2.606338363528125</v>
      </c>
      <c r="L144">
        <f t="shared" si="31"/>
        <v>4.8441803550404533E-2</v>
      </c>
      <c r="M144">
        <f t="shared" si="32"/>
        <v>2.96334892108597</v>
      </c>
      <c r="N144">
        <f t="shared" si="33"/>
        <v>7.222598394166739E-2</v>
      </c>
      <c r="O144">
        <f t="shared" si="34"/>
        <v>4590.1331557337307</v>
      </c>
      <c r="P144">
        <f t="shared" si="35"/>
        <v>1.9006000000000585</v>
      </c>
    </row>
    <row r="145" spans="1:16" x14ac:dyDescent="0.25">
      <c r="A145">
        <v>-219</v>
      </c>
      <c r="B145">
        <v>405.66</v>
      </c>
      <c r="C145">
        <v>1.1319999999999999</v>
      </c>
      <c r="D145">
        <v>1.0720000000000001</v>
      </c>
      <c r="E145">
        <v>1.1080000000000001</v>
      </c>
      <c r="F145">
        <v>1.0920000000000001</v>
      </c>
      <c r="G145">
        <v>1.2569999999999999</v>
      </c>
      <c r="I145">
        <f t="shared" si="28"/>
        <v>1.6499999999999773</v>
      </c>
      <c r="J145">
        <f t="shared" si="29"/>
        <v>1.3000000000000123E-2</v>
      </c>
      <c r="K145">
        <f t="shared" si="30"/>
        <v>2.6081621863197615</v>
      </c>
      <c r="L145">
        <f t="shared" si="31"/>
        <v>5.3846426852252584E-2</v>
      </c>
      <c r="M145">
        <f t="shared" si="32"/>
        <v>2.8130342478720158</v>
      </c>
      <c r="N145">
        <f t="shared" si="33"/>
        <v>7.2670419529150834E-2</v>
      </c>
      <c r="O145">
        <f t="shared" si="34"/>
        <v>4493.9619477480692</v>
      </c>
      <c r="P145">
        <f t="shared" si="35"/>
        <v>1.867799999999904</v>
      </c>
    </row>
    <row r="146" spans="1:16" x14ac:dyDescent="0.25">
      <c r="A146">
        <v>-218</v>
      </c>
      <c r="B146">
        <v>407.31</v>
      </c>
      <c r="C146">
        <v>1.145</v>
      </c>
      <c r="D146">
        <v>1.081</v>
      </c>
      <c r="E146">
        <v>1.1160000000000001</v>
      </c>
      <c r="F146">
        <v>1.097</v>
      </c>
      <c r="G146">
        <v>1.2849999999999999</v>
      </c>
      <c r="I146">
        <f t="shared" si="28"/>
        <v>1.6100000000000136</v>
      </c>
      <c r="J146">
        <f t="shared" si="29"/>
        <v>4.0000000000000036E-3</v>
      </c>
      <c r="K146">
        <f t="shared" si="30"/>
        <v>2.6099250727216621</v>
      </c>
      <c r="L146">
        <f t="shared" si="31"/>
        <v>5.8805486675906807E-2</v>
      </c>
      <c r="M146">
        <f t="shared" si="32"/>
        <v>0.88400176388834872</v>
      </c>
      <c r="N146">
        <f t="shared" si="33"/>
        <v>7.3105119832813176E-2</v>
      </c>
      <c r="O146">
        <f t="shared" si="34"/>
        <v>4396.4219681797031</v>
      </c>
      <c r="P146">
        <f t="shared" si="35"/>
        <v>1.8434500000000758</v>
      </c>
    </row>
    <row r="147" spans="1:16" x14ac:dyDescent="0.25">
      <c r="A147">
        <v>-217</v>
      </c>
      <c r="B147">
        <v>408.92</v>
      </c>
      <c r="C147">
        <v>1.149</v>
      </c>
      <c r="D147">
        <v>1.081</v>
      </c>
      <c r="E147">
        <v>1.1220000000000001</v>
      </c>
      <c r="F147">
        <v>1.105</v>
      </c>
      <c r="G147">
        <v>1.288</v>
      </c>
      <c r="I147">
        <f t="shared" si="28"/>
        <v>1.5699999999999932</v>
      </c>
      <c r="J147">
        <f t="shared" si="29"/>
        <v>-2.0000000000000018E-3</v>
      </c>
      <c r="K147">
        <f t="shared" si="30"/>
        <v>2.6116383521225046</v>
      </c>
      <c r="L147">
        <f t="shared" si="31"/>
        <v>6.0320028688285184E-2</v>
      </c>
      <c r="M147">
        <f t="shared" si="32"/>
        <v>-0.45463126375220037</v>
      </c>
      <c r="N147">
        <f t="shared" si="33"/>
        <v>7.352995262868918E-2</v>
      </c>
      <c r="O147">
        <f t="shared" si="34"/>
        <v>4297.5429275855986</v>
      </c>
      <c r="P147">
        <f t="shared" si="35"/>
        <v>1.8039299999999505</v>
      </c>
    </row>
    <row r="148" spans="1:16" x14ac:dyDescent="0.25">
      <c r="A148">
        <v>-216</v>
      </c>
      <c r="B148">
        <v>410.49</v>
      </c>
      <c r="C148">
        <v>1.147</v>
      </c>
      <c r="D148">
        <v>1.0880000000000001</v>
      </c>
      <c r="E148">
        <v>1.1220000000000001</v>
      </c>
      <c r="F148">
        <v>1.1080000000000001</v>
      </c>
      <c r="G148">
        <v>1.27</v>
      </c>
      <c r="I148">
        <f t="shared" si="28"/>
        <v>1.5299999999999727</v>
      </c>
      <c r="J148">
        <f t="shared" si="29"/>
        <v>0</v>
      </c>
      <c r="K148">
        <f t="shared" si="30"/>
        <v>2.6133025816802631</v>
      </c>
      <c r="L148">
        <f t="shared" si="31"/>
        <v>5.9563417901267686E-2</v>
      </c>
      <c r="M148">
        <f t="shared" si="32"/>
        <v>0</v>
      </c>
      <c r="N148">
        <f t="shared" si="33"/>
        <v>7.3944788696095692E-2</v>
      </c>
      <c r="O148">
        <f t="shared" si="34"/>
        <v>4197.3549442532194</v>
      </c>
      <c r="P148">
        <f t="shared" si="35"/>
        <v>1.754910000000024</v>
      </c>
    </row>
    <row r="149" spans="1:16" x14ac:dyDescent="0.25">
      <c r="A149">
        <v>-215</v>
      </c>
      <c r="B149">
        <v>412.02</v>
      </c>
      <c r="C149">
        <v>1.147</v>
      </c>
      <c r="D149">
        <v>1.0920000000000001</v>
      </c>
      <c r="E149">
        <v>1.123</v>
      </c>
      <c r="F149">
        <v>1.1120000000000001</v>
      </c>
      <c r="G149">
        <v>1.2589999999999999</v>
      </c>
      <c r="I149">
        <f t="shared" si="28"/>
        <v>1.4800000000000182</v>
      </c>
      <c r="J149">
        <f t="shared" si="29"/>
        <v>2.0000000000000018E-3</v>
      </c>
      <c r="K149">
        <f t="shared" si="30"/>
        <v>2.6149182977778489</v>
      </c>
      <c r="L149">
        <f t="shared" si="31"/>
        <v>5.9563417901267686E-2</v>
      </c>
      <c r="M149">
        <f t="shared" si="32"/>
        <v>0.48587397844823632</v>
      </c>
      <c r="N149">
        <f t="shared" si="33"/>
        <v>7.4349501856757844E-2</v>
      </c>
      <c r="O149">
        <f t="shared" si="34"/>
        <v>4095.8885350277251</v>
      </c>
      <c r="P149">
        <f t="shared" si="35"/>
        <v>1.6975599999999667</v>
      </c>
    </row>
    <row r="150" spans="1:16" x14ac:dyDescent="0.25">
      <c r="A150">
        <v>-214</v>
      </c>
      <c r="B150">
        <v>413.5</v>
      </c>
      <c r="C150">
        <v>1.149</v>
      </c>
      <c r="D150">
        <v>1.097</v>
      </c>
      <c r="E150">
        <v>1.1299999999999999</v>
      </c>
      <c r="F150">
        <v>1.1140000000000001</v>
      </c>
      <c r="G150">
        <v>1.254</v>
      </c>
      <c r="I150">
        <f t="shared" si="28"/>
        <v>1.4399999999999977</v>
      </c>
      <c r="J150">
        <f t="shared" si="29"/>
        <v>4.0000000000000036E-3</v>
      </c>
      <c r="K150">
        <f t="shared" si="30"/>
        <v>2.6164755138885654</v>
      </c>
      <c r="L150">
        <f t="shared" si="31"/>
        <v>6.0320028688285184E-2</v>
      </c>
      <c r="M150">
        <f t="shared" si="32"/>
        <v>0.99966212886892736</v>
      </c>
      <c r="N150">
        <f t="shared" si="33"/>
        <v>7.4743969013013445E-2</v>
      </c>
      <c r="O150">
        <f t="shared" si="34"/>
        <v>3993.1746060179034</v>
      </c>
      <c r="P150">
        <f t="shared" si="35"/>
        <v>1.6545600000000402</v>
      </c>
    </row>
    <row r="151" spans="1:16" x14ac:dyDescent="0.25">
      <c r="A151">
        <v>-213</v>
      </c>
      <c r="B151">
        <v>414.94</v>
      </c>
      <c r="C151">
        <v>1.153</v>
      </c>
      <c r="D151">
        <v>1.105</v>
      </c>
      <c r="E151">
        <v>1.135</v>
      </c>
      <c r="F151">
        <v>1.1200000000000001</v>
      </c>
      <c r="G151">
        <v>1.254</v>
      </c>
      <c r="I151">
        <f t="shared" si="28"/>
        <v>1.3899999999999864</v>
      </c>
      <c r="J151">
        <f t="shared" si="29"/>
        <v>6.0000000000000053E-3</v>
      </c>
      <c r="K151">
        <f t="shared" si="30"/>
        <v>2.6179853026090019</v>
      </c>
      <c r="L151">
        <f t="shared" si="31"/>
        <v>6.1829307294699029E-2</v>
      </c>
      <c r="M151">
        <f t="shared" si="32"/>
        <v>1.5519985027789318</v>
      </c>
      <c r="N151">
        <f t="shared" si="33"/>
        <v>7.5128070185083995E-2</v>
      </c>
      <c r="O151">
        <f t="shared" si="34"/>
        <v>3889.2444431837785</v>
      </c>
      <c r="P151">
        <f t="shared" si="35"/>
        <v>1.6026699999999827</v>
      </c>
    </row>
    <row r="152" spans="1:16" x14ac:dyDescent="0.25">
      <c r="A152">
        <v>-212</v>
      </c>
      <c r="B152">
        <v>416.33</v>
      </c>
      <c r="C152">
        <v>1.159</v>
      </c>
      <c r="D152">
        <v>1.1100000000000001</v>
      </c>
      <c r="E152">
        <v>1.139</v>
      </c>
      <c r="F152">
        <v>1.1220000000000001</v>
      </c>
      <c r="G152">
        <v>1.2649999999999999</v>
      </c>
      <c r="I152">
        <f t="shared" si="28"/>
        <v>1.3600000000000136</v>
      </c>
      <c r="J152">
        <f t="shared" si="29"/>
        <v>8.999999999999897E-3</v>
      </c>
      <c r="K152">
        <f t="shared" si="30"/>
        <v>2.6194377065029881</v>
      </c>
      <c r="L152">
        <f t="shared" si="31"/>
        <v>6.4083435963596003E-2</v>
      </c>
      <c r="M152">
        <f t="shared" si="32"/>
        <v>2.3718404075707604</v>
      </c>
      <c r="N152">
        <f t="shared" si="33"/>
        <v>7.5501688547401261E-2</v>
      </c>
      <c r="O152">
        <f t="shared" si="34"/>
        <v>3784.1297028086456</v>
      </c>
      <c r="P152">
        <f t="shared" si="35"/>
        <v>1.5762399999999881</v>
      </c>
    </row>
    <row r="153" spans="1:16" x14ac:dyDescent="0.25">
      <c r="A153">
        <v>-211</v>
      </c>
      <c r="B153">
        <v>417.69</v>
      </c>
      <c r="C153">
        <v>1.1679999999999999</v>
      </c>
      <c r="D153">
        <v>1.1140000000000001</v>
      </c>
      <c r="E153">
        <v>1.1399999999999999</v>
      </c>
      <c r="F153">
        <v>1.127</v>
      </c>
      <c r="G153">
        <v>1.2909999999999999</v>
      </c>
      <c r="I153">
        <f t="shared" si="28"/>
        <v>1.3100000000000023</v>
      </c>
      <c r="J153">
        <f t="shared" si="29"/>
        <v>9.000000000000119E-3</v>
      </c>
      <c r="K153">
        <f t="shared" si="30"/>
        <v>2.6208540778583549</v>
      </c>
      <c r="L153">
        <f t="shared" si="31"/>
        <v>6.7442842776380657E-2</v>
      </c>
      <c r="M153">
        <f t="shared" si="32"/>
        <v>2.4512901642795746</v>
      </c>
      <c r="N153">
        <f t="shared" si="33"/>
        <v>7.5864710463978649E-2</v>
      </c>
      <c r="O153">
        <f t="shared" si="34"/>
        <v>3677.8624018585397</v>
      </c>
      <c r="P153">
        <f t="shared" si="35"/>
        <v>1.5300800000000307</v>
      </c>
    </row>
    <row r="154" spans="1:16" x14ac:dyDescent="0.25">
      <c r="A154">
        <v>-210</v>
      </c>
      <c r="B154">
        <v>419</v>
      </c>
      <c r="C154">
        <v>1.177</v>
      </c>
      <c r="D154">
        <v>1.1200000000000001</v>
      </c>
      <c r="E154">
        <v>1.145</v>
      </c>
      <c r="F154">
        <v>1.1339999999999999</v>
      </c>
      <c r="G154">
        <v>1.3080000000000001</v>
      </c>
      <c r="I154">
        <f t="shared" si="28"/>
        <v>1.2599999999999909</v>
      </c>
      <c r="J154">
        <f t="shared" si="29"/>
        <v>9.9999999999988987E-4</v>
      </c>
      <c r="K154">
        <f t="shared" si="30"/>
        <v>2.6222140229662951</v>
      </c>
      <c r="L154">
        <f t="shared" si="31"/>
        <v>7.0776462843434695E-2</v>
      </c>
      <c r="M154">
        <f t="shared" si="32"/>
        <v>0.28283605293903219</v>
      </c>
      <c r="N154">
        <f t="shared" si="33"/>
        <v>7.621702552281695E-2</v>
      </c>
      <c r="O154">
        <f t="shared" si="34"/>
        <v>3570.4749082319786</v>
      </c>
      <c r="P154">
        <f t="shared" si="35"/>
        <v>1.4830199999999722</v>
      </c>
    </row>
    <row r="155" spans="1:16" x14ac:dyDescent="0.25">
      <c r="A155">
        <v>-209</v>
      </c>
      <c r="B155">
        <v>420.26</v>
      </c>
      <c r="C155">
        <v>1.1779999999999999</v>
      </c>
      <c r="D155">
        <v>1.127</v>
      </c>
      <c r="E155">
        <v>1.151</v>
      </c>
      <c r="F155">
        <v>1.137</v>
      </c>
      <c r="G155">
        <v>1.2969999999999999</v>
      </c>
      <c r="I155">
        <f t="shared" si="28"/>
        <v>1.2300000000000182</v>
      </c>
      <c r="J155">
        <f t="shared" si="29"/>
        <v>3.0000000000001137E-3</v>
      </c>
      <c r="K155">
        <f t="shared" si="30"/>
        <v>2.6235180561820592</v>
      </c>
      <c r="L155">
        <f t="shared" si="31"/>
        <v>7.114529045108281E-2</v>
      </c>
      <c r="M155">
        <f t="shared" si="32"/>
        <v>0.87030454685650804</v>
      </c>
      <c r="N155">
        <f t="shared" si="33"/>
        <v>7.6558526569334026E-2</v>
      </c>
      <c r="O155">
        <f t="shared" si="34"/>
        <v>3461.999930903014</v>
      </c>
      <c r="P155">
        <f t="shared" si="35"/>
        <v>1.4489399999999777</v>
      </c>
    </row>
    <row r="156" spans="1:16" x14ac:dyDescent="0.25">
      <c r="A156">
        <v>-208</v>
      </c>
      <c r="B156">
        <v>421.49</v>
      </c>
      <c r="C156">
        <v>1.181</v>
      </c>
      <c r="D156">
        <v>1.1339999999999999</v>
      </c>
      <c r="E156">
        <v>1.151</v>
      </c>
      <c r="F156">
        <v>1.1399999999999999</v>
      </c>
      <c r="G156">
        <v>1.3</v>
      </c>
      <c r="I156">
        <f t="shared" si="28"/>
        <v>1.1800000000000068</v>
      </c>
      <c r="J156">
        <f t="shared" si="29"/>
        <v>4.0000000000000036E-3</v>
      </c>
      <c r="K156">
        <f t="shared" si="30"/>
        <v>2.6247872752921073</v>
      </c>
      <c r="L156">
        <f t="shared" si="31"/>
        <v>7.2249897613514816E-2</v>
      </c>
      <c r="M156">
        <f t="shared" si="32"/>
        <v>1.2094506274472516</v>
      </c>
      <c r="N156">
        <f t="shared" si="33"/>
        <v>7.6889109738808609E-2</v>
      </c>
      <c r="O156">
        <f t="shared" si="34"/>
        <v>3352.4705099605694</v>
      </c>
      <c r="P156">
        <f t="shared" si="35"/>
        <v>1.3935800000000211</v>
      </c>
    </row>
    <row r="157" spans="1:16" x14ac:dyDescent="0.25">
      <c r="A157">
        <v>-207</v>
      </c>
      <c r="B157">
        <v>422.67</v>
      </c>
      <c r="C157">
        <v>1.1850000000000001</v>
      </c>
      <c r="D157">
        <v>1.1379999999999999</v>
      </c>
      <c r="E157">
        <v>1.1559999999999999</v>
      </c>
      <c r="F157">
        <v>1.1439999999999999</v>
      </c>
      <c r="G157">
        <v>1.3009999999999999</v>
      </c>
      <c r="I157">
        <f t="shared" si="28"/>
        <v>1.1299999999999955</v>
      </c>
      <c r="J157">
        <f t="shared" si="29"/>
        <v>0</v>
      </c>
      <c r="K157">
        <f t="shared" si="30"/>
        <v>2.6260014238478919</v>
      </c>
      <c r="L157">
        <f t="shared" si="31"/>
        <v>7.3718350346122688E-2</v>
      </c>
      <c r="M157">
        <f t="shared" si="32"/>
        <v>0</v>
      </c>
      <c r="N157">
        <f t="shared" si="33"/>
        <v>7.7208674487828574E-2</v>
      </c>
      <c r="O157">
        <f t="shared" si="34"/>
        <v>3241.9200065470618</v>
      </c>
      <c r="P157">
        <f t="shared" si="35"/>
        <v>1.3390500000000647</v>
      </c>
    </row>
    <row r="158" spans="1:16" x14ac:dyDescent="0.25">
      <c r="A158">
        <v>-206</v>
      </c>
      <c r="B158">
        <v>423.8</v>
      </c>
      <c r="C158">
        <v>1.1850000000000001</v>
      </c>
      <c r="D158">
        <v>1.143</v>
      </c>
      <c r="E158">
        <v>1.1619999999999999</v>
      </c>
      <c r="F158">
        <v>1.1479999999999999</v>
      </c>
      <c r="G158">
        <v>1.286</v>
      </c>
      <c r="I158">
        <f t="shared" si="28"/>
        <v>1.0999999999999659</v>
      </c>
      <c r="J158">
        <f t="shared" si="29"/>
        <v>1.0999999999999899E-2</v>
      </c>
      <c r="K158">
        <f t="shared" si="30"/>
        <v>2.6271609523747759</v>
      </c>
      <c r="L158">
        <f t="shared" si="31"/>
        <v>7.3718350346122688E-2</v>
      </c>
      <c r="M158">
        <f t="shared" si="32"/>
        <v>3.5644920744494706</v>
      </c>
      <c r="N158">
        <f t="shared" si="33"/>
        <v>7.751712362473423E-2</v>
      </c>
      <c r="O158">
        <f t="shared" si="34"/>
        <v>3130.382092699439</v>
      </c>
      <c r="P158">
        <f t="shared" si="35"/>
        <v>1.3034999999999675</v>
      </c>
    </row>
    <row r="159" spans="1:16" x14ac:dyDescent="0.25">
      <c r="A159">
        <v>-205</v>
      </c>
      <c r="B159">
        <v>424.9</v>
      </c>
      <c r="C159">
        <v>1.196</v>
      </c>
      <c r="D159">
        <v>1.147</v>
      </c>
      <c r="E159">
        <v>1.163</v>
      </c>
      <c r="F159">
        <v>1.153</v>
      </c>
      <c r="G159">
        <v>1.323</v>
      </c>
      <c r="I159">
        <f t="shared" si="28"/>
        <v>1.0500000000000114</v>
      </c>
      <c r="J159">
        <f t="shared" si="29"/>
        <v>1.3000000000000123E-2</v>
      </c>
      <c r="K159">
        <f t="shared" si="30"/>
        <v>2.6282867310895144</v>
      </c>
      <c r="L159">
        <f t="shared" si="31"/>
        <v>7.7731179652392027E-2</v>
      </c>
      <c r="M159">
        <f t="shared" si="32"/>
        <v>4.3802206180043539</v>
      </c>
      <c r="N159">
        <f t="shared" si="33"/>
        <v>7.781436333904769E-2</v>
      </c>
      <c r="O159">
        <f t="shared" si="34"/>
        <v>3017.8907410956422</v>
      </c>
      <c r="P159">
        <f t="shared" si="35"/>
        <v>1.2558000000000111</v>
      </c>
    </row>
    <row r="160" spans="1:16" x14ac:dyDescent="0.25">
      <c r="A160">
        <v>-204</v>
      </c>
      <c r="B160">
        <v>425.95</v>
      </c>
      <c r="C160">
        <v>1.2090000000000001</v>
      </c>
      <c r="D160">
        <v>1.155</v>
      </c>
      <c r="E160">
        <v>1.1639999999999999</v>
      </c>
      <c r="F160">
        <v>1.1539999999999999</v>
      </c>
      <c r="G160">
        <v>1.363</v>
      </c>
      <c r="I160">
        <f t="shared" si="28"/>
        <v>1.0099999999999909</v>
      </c>
      <c r="J160">
        <f t="shared" si="29"/>
        <v>4.9999999999998934E-3</v>
      </c>
      <c r="K160">
        <f t="shared" si="30"/>
        <v>2.6293586225803405</v>
      </c>
      <c r="L160">
        <f t="shared" si="31"/>
        <v>8.2426300860771906E-2</v>
      </c>
      <c r="M160">
        <f t="shared" si="32"/>
        <v>1.7426045201476514</v>
      </c>
      <c r="N160">
        <f t="shared" si="33"/>
        <v>7.8100303229879237E-2</v>
      </c>
      <c r="O160">
        <f t="shared" si="34"/>
        <v>2904.4802147096921</v>
      </c>
      <c r="P160">
        <f t="shared" si="35"/>
        <v>1.221089999999984</v>
      </c>
    </row>
    <row r="161" spans="1:16" x14ac:dyDescent="0.25">
      <c r="A161">
        <v>-203</v>
      </c>
      <c r="B161">
        <v>426.96</v>
      </c>
      <c r="C161">
        <v>1.214</v>
      </c>
      <c r="D161">
        <v>1.1599999999999999</v>
      </c>
      <c r="E161">
        <v>1.169</v>
      </c>
      <c r="F161">
        <v>1.1579999999999999</v>
      </c>
      <c r="G161">
        <v>1.369</v>
      </c>
      <c r="I161">
        <f t="shared" si="28"/>
        <v>0.96000000000003638</v>
      </c>
      <c r="J161">
        <f t="shared" si="29"/>
        <v>1.0000000000000009E-2</v>
      </c>
      <c r="K161">
        <f t="shared" si="30"/>
        <v>2.6303871897955311</v>
      </c>
      <c r="L161">
        <f t="shared" si="31"/>
        <v>8.4218686739238768E-2</v>
      </c>
      <c r="M161">
        <f t="shared" si="32"/>
        <v>3.6526030339985893</v>
      </c>
      <c r="N161">
        <f t="shared" si="33"/>
        <v>7.8374856333302684E-2</v>
      </c>
      <c r="O161">
        <f t="shared" si="34"/>
        <v>2790.1850563784678</v>
      </c>
      <c r="P161">
        <f t="shared" si="35"/>
        <v>1.1654400000000282</v>
      </c>
    </row>
    <row r="162" spans="1:16" x14ac:dyDescent="0.25">
      <c r="A162">
        <v>-202</v>
      </c>
      <c r="B162">
        <v>427.92</v>
      </c>
      <c r="C162">
        <v>1.224</v>
      </c>
      <c r="D162">
        <v>1.1619999999999999</v>
      </c>
      <c r="E162">
        <v>1.1759999999999999</v>
      </c>
      <c r="F162">
        <v>1.1619999999999999</v>
      </c>
      <c r="G162">
        <v>1.3939999999999999</v>
      </c>
      <c r="I162">
        <f t="shared" si="28"/>
        <v>0.91999999999995907</v>
      </c>
      <c r="J162">
        <f t="shared" si="29"/>
        <v>1.0000000000001119E-3</v>
      </c>
      <c r="K162">
        <f t="shared" si="30"/>
        <v>2.6313625848869608</v>
      </c>
      <c r="L162">
        <f t="shared" si="31"/>
        <v>8.7781417809542378E-2</v>
      </c>
      <c r="M162">
        <f t="shared" si="32"/>
        <v>0.38026156120254917</v>
      </c>
      <c r="N162">
        <f t="shared" si="33"/>
        <v>7.863793914869098E-2</v>
      </c>
      <c r="O162">
        <f t="shared" si="34"/>
        <v>2675.0400782834313</v>
      </c>
      <c r="P162">
        <f t="shared" si="35"/>
        <v>1.1260799999998947</v>
      </c>
    </row>
    <row r="163" spans="1:16" x14ac:dyDescent="0.25">
      <c r="A163">
        <v>-201</v>
      </c>
      <c r="B163">
        <v>428.84</v>
      </c>
      <c r="C163">
        <v>1.2250000000000001</v>
      </c>
      <c r="D163">
        <v>1.1679999999999999</v>
      </c>
      <c r="E163">
        <v>1.177</v>
      </c>
      <c r="F163">
        <v>1.1659999999999999</v>
      </c>
      <c r="G163">
        <v>1.387</v>
      </c>
      <c r="I163">
        <f t="shared" si="28"/>
        <v>0.8800000000000523</v>
      </c>
      <c r="J163">
        <f t="shared" si="29"/>
        <v>-8.0000000000000071E-3</v>
      </c>
      <c r="K163">
        <f t="shared" si="30"/>
        <v>2.6322952873402072</v>
      </c>
      <c r="L163">
        <f t="shared" si="31"/>
        <v>8.8136088700551299E-2</v>
      </c>
      <c r="M163">
        <f t="shared" si="32"/>
        <v>-3.1961982382993224</v>
      </c>
      <c r="N163">
        <f t="shared" si="33"/>
        <v>7.8889471664004882E-2</v>
      </c>
      <c r="O163">
        <f t="shared" si="34"/>
        <v>2559.0803513504175</v>
      </c>
      <c r="P163">
        <f t="shared" si="35"/>
        <v>1.0780000000000796</v>
      </c>
    </row>
    <row r="164" spans="1:16" x14ac:dyDescent="0.25">
      <c r="A164">
        <v>-200</v>
      </c>
      <c r="B164">
        <v>429.72</v>
      </c>
      <c r="C164">
        <v>1.2170000000000001</v>
      </c>
      <c r="D164">
        <v>1.1759999999999999</v>
      </c>
      <c r="E164">
        <v>1.181</v>
      </c>
      <c r="F164">
        <v>1.169</v>
      </c>
      <c r="G164">
        <v>1.345</v>
      </c>
      <c r="I164">
        <f t="shared" si="28"/>
        <v>0.82999999999998408</v>
      </c>
      <c r="J164">
        <f t="shared" si="29"/>
        <v>-5.0000000000001155E-3</v>
      </c>
      <c r="K164">
        <f t="shared" si="30"/>
        <v>2.6331855670595279</v>
      </c>
      <c r="L164">
        <f t="shared" si="31"/>
        <v>8.5290578230065014E-2</v>
      </c>
      <c r="M164">
        <f t="shared" si="32"/>
        <v>-2.1335344212582021</v>
      </c>
      <c r="N164">
        <f t="shared" si="33"/>
        <v>7.9129377380026247E-2</v>
      </c>
      <c r="O164">
        <f t="shared" si="34"/>
        <v>2442.3411945707803</v>
      </c>
      <c r="P164">
        <f t="shared" si="35"/>
        <v>1.010110000000018</v>
      </c>
    </row>
    <row r="165" spans="1:16" x14ac:dyDescent="0.25">
      <c r="A165">
        <v>-199</v>
      </c>
      <c r="B165">
        <v>430.55</v>
      </c>
      <c r="C165">
        <v>1.212</v>
      </c>
      <c r="D165">
        <v>1.181</v>
      </c>
      <c r="E165">
        <v>1.1859999999999999</v>
      </c>
      <c r="F165">
        <v>1.1739999999999999</v>
      </c>
      <c r="G165">
        <v>1.306</v>
      </c>
      <c r="I165">
        <f t="shared" si="28"/>
        <v>0.80000000000001137</v>
      </c>
      <c r="J165">
        <f t="shared" si="29"/>
        <v>-1.0999999999999899E-2</v>
      </c>
      <c r="K165">
        <f t="shared" si="30"/>
        <v>2.6340235935670839</v>
      </c>
      <c r="L165">
        <f t="shared" si="31"/>
        <v>8.3502619830267397E-2</v>
      </c>
      <c r="M165">
        <f t="shared" si="32"/>
        <v>-4.911398131462831</v>
      </c>
      <c r="N165">
        <f t="shared" si="33"/>
        <v>7.9357583333529491E-2</v>
      </c>
      <c r="O165">
        <f t="shared" si="34"/>
        <v>2324.858164247114</v>
      </c>
      <c r="P165">
        <f t="shared" si="35"/>
        <v>0.96960000000002355</v>
      </c>
    </row>
    <row r="166" spans="1:16" x14ac:dyDescent="0.25">
      <c r="A166">
        <v>-198</v>
      </c>
      <c r="B166">
        <v>431.35</v>
      </c>
      <c r="C166">
        <v>1.2010000000000001</v>
      </c>
      <c r="D166">
        <v>1.1859999999999999</v>
      </c>
      <c r="E166">
        <v>1.1890000000000001</v>
      </c>
      <c r="F166">
        <v>1.177</v>
      </c>
      <c r="G166">
        <v>1.252</v>
      </c>
      <c r="I166">
        <f t="shared" si="28"/>
        <v>0.75</v>
      </c>
      <c r="J166">
        <f t="shared" si="29"/>
        <v>-5.0000000000001155E-3</v>
      </c>
      <c r="K166">
        <f t="shared" si="30"/>
        <v>2.6348298023738992</v>
      </c>
      <c r="L166">
        <f t="shared" si="31"/>
        <v>7.9543007402906069E-2</v>
      </c>
      <c r="M166">
        <f t="shared" si="32"/>
        <v>-2.4014769439130257</v>
      </c>
      <c r="N166">
        <f t="shared" si="33"/>
        <v>7.9574020119383942E-2</v>
      </c>
      <c r="O166">
        <f t="shared" si="34"/>
        <v>2206.6670431667981</v>
      </c>
      <c r="P166">
        <f t="shared" si="35"/>
        <v>0.9007499999999633</v>
      </c>
    </row>
    <row r="167" spans="1:16" x14ac:dyDescent="0.25">
      <c r="A167">
        <v>-197</v>
      </c>
      <c r="B167">
        <v>432.1</v>
      </c>
      <c r="C167">
        <v>1.196</v>
      </c>
      <c r="D167">
        <v>1.1919999999999999</v>
      </c>
      <c r="E167">
        <v>1.194</v>
      </c>
      <c r="F167">
        <v>1.177</v>
      </c>
      <c r="G167">
        <v>1.2210000000000001</v>
      </c>
      <c r="I167">
        <f t="shared" si="28"/>
        <v>0.69999999999998863</v>
      </c>
      <c r="J167">
        <f t="shared" si="29"/>
        <v>6.0000000000000053E-3</v>
      </c>
      <c r="K167">
        <f t="shared" si="30"/>
        <v>2.6355842663112301</v>
      </c>
      <c r="L167">
        <f t="shared" si="31"/>
        <v>7.7731179652392027E-2</v>
      </c>
      <c r="M167">
        <f t="shared" si="32"/>
        <v>3.0915106018410872</v>
      </c>
      <c r="N167">
        <f t="shared" si="33"/>
        <v>7.9778621911580153E-2</v>
      </c>
      <c r="O167">
        <f t="shared" si="34"/>
        <v>2087.8038297067192</v>
      </c>
      <c r="P167">
        <f t="shared" si="35"/>
        <v>0.83720000000000738</v>
      </c>
    </row>
    <row r="168" spans="1:16" x14ac:dyDescent="0.25">
      <c r="A168">
        <v>-196</v>
      </c>
      <c r="B168">
        <v>432.8</v>
      </c>
      <c r="C168">
        <v>1.202</v>
      </c>
      <c r="D168">
        <v>1.196</v>
      </c>
      <c r="E168">
        <v>1.1970000000000001</v>
      </c>
      <c r="F168">
        <v>1.175</v>
      </c>
      <c r="G168">
        <v>1.24</v>
      </c>
      <c r="I168">
        <f t="shared" si="28"/>
        <v>0.67000000000001592</v>
      </c>
      <c r="J168">
        <f t="shared" si="29"/>
        <v>6.0000000000000053E-3</v>
      </c>
      <c r="K168">
        <f t="shared" si="30"/>
        <v>2.636287252098513</v>
      </c>
      <c r="L168">
        <f t="shared" si="31"/>
        <v>7.9904467666720699E-2</v>
      </c>
      <c r="M168">
        <f t="shared" si="32"/>
        <v>3.2189445112643034</v>
      </c>
      <c r="N168">
        <f t="shared" si="33"/>
        <v>7.9971326483174537E-2</v>
      </c>
      <c r="O168">
        <f t="shared" si="34"/>
        <v>1968.3047268724054</v>
      </c>
      <c r="P168">
        <f t="shared" si="35"/>
        <v>0.80534000000001305</v>
      </c>
    </row>
    <row r="169" spans="1:16" x14ac:dyDescent="0.25">
      <c r="A169">
        <v>-195</v>
      </c>
      <c r="B169">
        <v>433.47</v>
      </c>
      <c r="C169">
        <v>1.208</v>
      </c>
      <c r="D169">
        <v>1.2</v>
      </c>
      <c r="E169">
        <v>1.2050000000000001</v>
      </c>
      <c r="F169">
        <v>1.18</v>
      </c>
      <c r="G169">
        <v>1.248</v>
      </c>
      <c r="I169">
        <f t="shared" si="28"/>
        <v>0.6199999999999477</v>
      </c>
      <c r="J169">
        <f t="shared" si="29"/>
        <v>8.0000000000000071E-3</v>
      </c>
      <c r="K169">
        <f t="shared" si="30"/>
        <v>2.6369590457907699</v>
      </c>
      <c r="L169">
        <f t="shared" si="31"/>
        <v>8.2066934285113011E-2</v>
      </c>
      <c r="M169">
        <f t="shared" si="32"/>
        <v>4.6181358575500875</v>
      </c>
      <c r="N169">
        <f t="shared" si="33"/>
        <v>8.0152075225145614E-2</v>
      </c>
      <c r="O169">
        <f t="shared" si="34"/>
        <v>1848.2061312749906</v>
      </c>
      <c r="P169">
        <f t="shared" si="35"/>
        <v>0.74895999999995277</v>
      </c>
    </row>
    <row r="170" spans="1:16" x14ac:dyDescent="0.25">
      <c r="A170">
        <v>-194</v>
      </c>
      <c r="B170">
        <v>434.09</v>
      </c>
      <c r="C170">
        <v>1.216</v>
      </c>
      <c r="D170">
        <v>1.2030000000000001</v>
      </c>
      <c r="E170">
        <v>1.204</v>
      </c>
      <c r="F170">
        <v>1.181</v>
      </c>
      <c r="G170">
        <v>1.2749999999999999</v>
      </c>
      <c r="I170">
        <f t="shared" si="28"/>
        <v>0.57000000000005002</v>
      </c>
      <c r="J170">
        <f t="shared" si="29"/>
        <v>1.0000000000000009E-2</v>
      </c>
      <c r="K170">
        <f t="shared" si="30"/>
        <v>2.6375797812433479</v>
      </c>
      <c r="L170">
        <f t="shared" si="31"/>
        <v>8.4933574936716119E-2</v>
      </c>
      <c r="M170">
        <f t="shared" si="32"/>
        <v>6.2413231276209347</v>
      </c>
      <c r="N170">
        <f t="shared" si="33"/>
        <v>8.0320813164156651E-2</v>
      </c>
      <c r="O170">
        <f t="shared" si="34"/>
        <v>1727.5446220492715</v>
      </c>
      <c r="P170">
        <f t="shared" si="35"/>
        <v>0.69311999999999707</v>
      </c>
    </row>
    <row r="171" spans="1:16" x14ac:dyDescent="0.25">
      <c r="A171">
        <v>-193</v>
      </c>
      <c r="B171">
        <v>434.66</v>
      </c>
      <c r="C171">
        <v>1.226</v>
      </c>
      <c r="D171">
        <v>1.2050000000000001</v>
      </c>
      <c r="E171">
        <v>1.2</v>
      </c>
      <c r="F171">
        <v>1.1819999999999999</v>
      </c>
      <c r="G171">
        <v>1.3169999999999999</v>
      </c>
      <c r="I171">
        <f t="shared" si="28"/>
        <v>0.53999999999996362</v>
      </c>
      <c r="J171">
        <f t="shared" si="29"/>
        <v>6.0000000000000053E-3</v>
      </c>
      <c r="K171">
        <f t="shared" si="30"/>
        <v>2.6381496756668459</v>
      </c>
      <c r="L171">
        <f t="shared" si="31"/>
        <v>8.8490470182396225E-2</v>
      </c>
      <c r="M171">
        <f t="shared" si="32"/>
        <v>3.9321110928365623</v>
      </c>
      <c r="N171">
        <f t="shared" si="33"/>
        <v>8.0477488979219178E-2</v>
      </c>
      <c r="O171">
        <f t="shared" si="34"/>
        <v>1606.3569497163198</v>
      </c>
      <c r="P171">
        <f t="shared" si="35"/>
        <v>0.66204000000000285</v>
      </c>
    </row>
    <row r="172" spans="1:16" x14ac:dyDescent="0.25">
      <c r="A172">
        <v>-192</v>
      </c>
      <c r="B172">
        <v>435.2</v>
      </c>
      <c r="C172">
        <v>1.232</v>
      </c>
      <c r="D172">
        <v>1.2090000000000001</v>
      </c>
      <c r="E172">
        <v>1.212</v>
      </c>
      <c r="F172">
        <v>1.1830000000000001</v>
      </c>
      <c r="G172">
        <v>1.325</v>
      </c>
      <c r="I172">
        <f t="shared" si="28"/>
        <v>0.49000000000000909</v>
      </c>
      <c r="J172">
        <f t="shared" si="29"/>
        <v>3.0000000000001137E-3</v>
      </c>
      <c r="K172">
        <f t="shared" si="30"/>
        <v>2.6386888866901237</v>
      </c>
      <c r="L172">
        <f t="shared" si="31"/>
        <v>9.0610707828406648E-2</v>
      </c>
      <c r="M172">
        <f t="shared" si="32"/>
        <v>2.1613221149067567</v>
      </c>
      <c r="N172">
        <f t="shared" si="33"/>
        <v>8.0622055017252225E-2</v>
      </c>
      <c r="O172">
        <f t="shared" si="34"/>
        <v>1484.6800249939458</v>
      </c>
      <c r="P172">
        <f t="shared" si="35"/>
        <v>0.60368000000004807</v>
      </c>
    </row>
    <row r="173" spans="1:16" x14ac:dyDescent="0.25">
      <c r="A173">
        <v>-191</v>
      </c>
      <c r="B173">
        <v>435.69</v>
      </c>
      <c r="C173">
        <v>1.2350000000000001</v>
      </c>
      <c r="D173">
        <v>1.21</v>
      </c>
      <c r="E173">
        <v>1.214</v>
      </c>
      <c r="F173">
        <v>1.1910000000000001</v>
      </c>
      <c r="G173">
        <v>1.325</v>
      </c>
      <c r="I173">
        <f t="shared" si="28"/>
        <v>0.44999999999998863</v>
      </c>
      <c r="J173">
        <f t="shared" si="29"/>
        <v>0</v>
      </c>
      <c r="K173">
        <f t="shared" si="30"/>
        <v>2.6391775920802147</v>
      </c>
      <c r="L173">
        <f t="shared" si="31"/>
        <v>9.1666957595684564E-2</v>
      </c>
      <c r="M173">
        <f t="shared" si="32"/>
        <v>0</v>
      </c>
      <c r="N173">
        <f t="shared" si="33"/>
        <v>8.0754467307532912E-2</v>
      </c>
      <c r="O173">
        <f t="shared" si="34"/>
        <v>1362.5509075584855</v>
      </c>
      <c r="P173">
        <f t="shared" si="35"/>
        <v>0.55574999999991315</v>
      </c>
    </row>
    <row r="174" spans="1:16" x14ac:dyDescent="0.25">
      <c r="A174">
        <v>-190</v>
      </c>
      <c r="B174">
        <v>436.14</v>
      </c>
      <c r="C174">
        <v>1.2350000000000001</v>
      </c>
      <c r="D174">
        <v>1.2150000000000001</v>
      </c>
      <c r="E174">
        <v>1.214</v>
      </c>
      <c r="F174">
        <v>1.194</v>
      </c>
      <c r="G174">
        <v>1.3169999999999999</v>
      </c>
      <c r="I174">
        <f t="shared" si="28"/>
        <v>0.40000000000003411</v>
      </c>
      <c r="J174">
        <f t="shared" si="29"/>
        <v>2.0000000000000018E-3</v>
      </c>
      <c r="K174">
        <f t="shared" si="30"/>
        <v>2.6396259192408125</v>
      </c>
      <c r="L174">
        <f t="shared" si="31"/>
        <v>9.1666957595684564E-2</v>
      </c>
      <c r="M174">
        <f t="shared" si="32"/>
        <v>1.7651297113657862</v>
      </c>
      <c r="N174">
        <f t="shared" si="33"/>
        <v>8.0874685575033509E-2</v>
      </c>
      <c r="O174">
        <f t="shared" si="34"/>
        <v>1240.0067947613088</v>
      </c>
      <c r="P174">
        <f t="shared" si="35"/>
        <v>0.49400000000006561</v>
      </c>
    </row>
    <row r="175" spans="1:16" x14ac:dyDescent="0.25">
      <c r="A175">
        <v>-189</v>
      </c>
      <c r="B175">
        <v>436.54</v>
      </c>
      <c r="C175">
        <v>1.2370000000000001</v>
      </c>
      <c r="D175">
        <v>1.222</v>
      </c>
      <c r="E175">
        <v>1.22</v>
      </c>
      <c r="F175">
        <v>1.198</v>
      </c>
      <c r="G175">
        <v>1.3089999999999999</v>
      </c>
      <c r="I175">
        <f t="shared" si="28"/>
        <v>0.37000000000000455</v>
      </c>
      <c r="J175">
        <f t="shared" si="29"/>
        <v>4.0000000000000036E-3</v>
      </c>
      <c r="K175">
        <f t="shared" si="30"/>
        <v>2.6400240441088667</v>
      </c>
      <c r="L175">
        <f t="shared" si="31"/>
        <v>9.2369699629120686E-2</v>
      </c>
      <c r="M175">
        <f t="shared" si="32"/>
        <v>3.8106175703735281</v>
      </c>
      <c r="N175">
        <f t="shared" si="33"/>
        <v>8.0982673252641316E-2</v>
      </c>
      <c r="O175">
        <f t="shared" si="34"/>
        <v>1117.0850103034322</v>
      </c>
      <c r="P175">
        <f t="shared" si="35"/>
        <v>0.45768999999996424</v>
      </c>
    </row>
    <row r="176" spans="1:16" x14ac:dyDescent="0.25">
      <c r="A176">
        <v>-188</v>
      </c>
      <c r="B176">
        <v>436.91</v>
      </c>
      <c r="C176">
        <v>1.2410000000000001</v>
      </c>
      <c r="D176">
        <v>1.226</v>
      </c>
      <c r="E176">
        <v>1.2230000000000001</v>
      </c>
      <c r="F176">
        <v>1.2030000000000001</v>
      </c>
      <c r="G176">
        <v>1.3129999999999999</v>
      </c>
      <c r="I176">
        <f t="shared" si="28"/>
        <v>0.31999999999999318</v>
      </c>
      <c r="J176">
        <f t="shared" si="29"/>
        <v>-2.0000000000000018E-3</v>
      </c>
      <c r="K176">
        <f t="shared" si="30"/>
        <v>2.6403919849593236</v>
      </c>
      <c r="L176">
        <f t="shared" si="31"/>
        <v>9.3771781498729861E-2</v>
      </c>
      <c r="M176">
        <f t="shared" si="32"/>
        <v>-2.2029741694933467</v>
      </c>
      <c r="N176">
        <f t="shared" si="33"/>
        <v>8.1078397492257481E-2</v>
      </c>
      <c r="O176">
        <f t="shared" si="34"/>
        <v>993.82299287177671</v>
      </c>
      <c r="P176">
        <f t="shared" si="35"/>
        <v>0.39712000000000969</v>
      </c>
    </row>
    <row r="177" spans="1:16" x14ac:dyDescent="0.25">
      <c r="A177">
        <v>-187</v>
      </c>
      <c r="B177">
        <v>437.23</v>
      </c>
      <c r="C177">
        <v>1.2390000000000001</v>
      </c>
      <c r="D177">
        <v>1.2270000000000001</v>
      </c>
      <c r="E177">
        <v>1.224</v>
      </c>
      <c r="F177">
        <v>1.202</v>
      </c>
      <c r="G177">
        <v>1.302</v>
      </c>
      <c r="I177">
        <f t="shared" si="28"/>
        <v>0.27999999999997272</v>
      </c>
      <c r="J177">
        <f t="shared" si="29"/>
        <v>0</v>
      </c>
      <c r="K177">
        <f t="shared" si="30"/>
        <v>2.6407099528830362</v>
      </c>
      <c r="L177">
        <f t="shared" si="31"/>
        <v>9.3071306376063492E-2</v>
      </c>
      <c r="M177">
        <f t="shared" si="32"/>
        <v>0</v>
      </c>
      <c r="N177">
        <f t="shared" si="33"/>
        <v>8.1161829174771286E-2</v>
      </c>
      <c r="O177">
        <f t="shared" si="34"/>
        <v>870.25828474040839</v>
      </c>
      <c r="P177">
        <f t="shared" si="35"/>
        <v>0.34691999999998163</v>
      </c>
    </row>
    <row r="178" spans="1:16" x14ac:dyDescent="0.25">
      <c r="A178">
        <v>-186</v>
      </c>
      <c r="B178">
        <v>437.51</v>
      </c>
      <c r="C178">
        <v>1.2390000000000001</v>
      </c>
      <c r="D178">
        <v>1.2330000000000001</v>
      </c>
      <c r="E178">
        <v>1.226</v>
      </c>
      <c r="F178">
        <v>1.206</v>
      </c>
      <c r="G178">
        <v>1.2909999999999999</v>
      </c>
      <c r="I178">
        <f t="shared" si="28"/>
        <v>0.23000000000001819</v>
      </c>
      <c r="J178">
        <f t="shared" si="29"/>
        <v>9.9999999999988987E-4</v>
      </c>
      <c r="K178">
        <f t="shared" si="30"/>
        <v>2.6409879839759003</v>
      </c>
      <c r="L178">
        <f t="shared" si="31"/>
        <v>9.3071306376063492E-2</v>
      </c>
      <c r="M178">
        <f t="shared" si="32"/>
        <v>1.5350685362726195</v>
      </c>
      <c r="N178">
        <f t="shared" si="33"/>
        <v>8.1232942918906939E-2</v>
      </c>
      <c r="O178">
        <f t="shared" si="34"/>
        <v>746.42852034034695</v>
      </c>
      <c r="P178">
        <f t="shared" si="35"/>
        <v>0.28497000000002709</v>
      </c>
    </row>
    <row r="179" spans="1:16" x14ac:dyDescent="0.25">
      <c r="A179">
        <v>-185</v>
      </c>
      <c r="B179">
        <v>437.74</v>
      </c>
      <c r="C179">
        <v>1.24</v>
      </c>
      <c r="D179">
        <v>1.238</v>
      </c>
      <c r="E179">
        <v>1.2270000000000001</v>
      </c>
      <c r="F179">
        <v>1.208</v>
      </c>
      <c r="G179">
        <v>1.2849999999999999</v>
      </c>
      <c r="I179">
        <f t="shared" si="28"/>
        <v>0.18999999999999773</v>
      </c>
      <c r="J179">
        <f t="shared" si="29"/>
        <v>2.0000000000000018E-3</v>
      </c>
      <c r="K179">
        <f t="shared" si="30"/>
        <v>2.6412162335803266</v>
      </c>
      <c r="L179">
        <f t="shared" si="31"/>
        <v>9.3421685162235063E-2</v>
      </c>
      <c r="M179">
        <f t="shared" si="32"/>
        <v>3.7137714737202492</v>
      </c>
      <c r="N179">
        <f t="shared" si="33"/>
        <v>8.1291717088940077E-2</v>
      </c>
      <c r="O179">
        <f t="shared" si="34"/>
        <v>622.37141480130128</v>
      </c>
      <c r="P179">
        <f t="shared" si="35"/>
        <v>0.235599999999999</v>
      </c>
    </row>
    <row r="180" spans="1:16" x14ac:dyDescent="0.25">
      <c r="A180">
        <v>-184</v>
      </c>
      <c r="B180">
        <v>437.93</v>
      </c>
      <c r="C180">
        <v>1.242</v>
      </c>
      <c r="D180">
        <v>1.2410000000000001</v>
      </c>
      <c r="E180">
        <v>1.2330000000000001</v>
      </c>
      <c r="F180">
        <v>1.212</v>
      </c>
      <c r="G180">
        <v>1.282</v>
      </c>
      <c r="I180">
        <f t="shared" si="28"/>
        <v>0.14999999999997726</v>
      </c>
      <c r="J180">
        <f t="shared" si="29"/>
        <v>4.0000000000000036E-3</v>
      </c>
      <c r="K180">
        <f t="shared" si="30"/>
        <v>2.6414046971633121</v>
      </c>
      <c r="L180">
        <f t="shared" si="31"/>
        <v>9.4121595840561387E-2</v>
      </c>
      <c r="M180">
        <f t="shared" si="32"/>
        <v>9.3891827030748356</v>
      </c>
      <c r="N180">
        <f t="shared" si="33"/>
        <v>8.133813380128159E-2</v>
      </c>
      <c r="O180">
        <f t="shared" si="34"/>
        <v>498.12475246892592</v>
      </c>
      <c r="P180">
        <f t="shared" si="35"/>
        <v>0.18629999999997088</v>
      </c>
    </row>
    <row r="181" spans="1:16" x14ac:dyDescent="0.25">
      <c r="A181">
        <v>-183</v>
      </c>
      <c r="B181">
        <v>438.08</v>
      </c>
      <c r="C181">
        <v>1.246</v>
      </c>
      <c r="D181">
        <v>1.246</v>
      </c>
      <c r="E181">
        <v>1.2330000000000001</v>
      </c>
      <c r="F181">
        <v>1.2130000000000001</v>
      </c>
      <c r="G181">
        <v>1.2909999999999999</v>
      </c>
      <c r="I181">
        <f t="shared" si="28"/>
        <v>0.11000000000001364</v>
      </c>
      <c r="J181">
        <f t="shared" si="29"/>
        <v>6.0000000000000053E-3</v>
      </c>
      <c r="K181">
        <f t="shared" si="30"/>
        <v>2.6415534264538958</v>
      </c>
      <c r="L181">
        <f t="shared" si="31"/>
        <v>9.5518042323150809E-2</v>
      </c>
      <c r="M181">
        <f t="shared" si="32"/>
        <v>19.13396201766226</v>
      </c>
      <c r="N181">
        <f t="shared" si="33"/>
        <v>8.1372178929926722E-2</v>
      </c>
      <c r="O181">
        <f t="shared" si="34"/>
        <v>373.72637540098316</v>
      </c>
      <c r="P181">
        <f t="shared" si="35"/>
        <v>0.13706000000005061</v>
      </c>
    </row>
    <row r="182" spans="1:16" x14ac:dyDescent="0.25">
      <c r="A182">
        <v>-182</v>
      </c>
      <c r="B182">
        <v>438.19</v>
      </c>
      <c r="C182">
        <v>1.252</v>
      </c>
      <c r="D182">
        <v>1.25</v>
      </c>
      <c r="E182">
        <v>1.234</v>
      </c>
      <c r="F182">
        <v>1.214</v>
      </c>
      <c r="G182">
        <v>1.3080000000000001</v>
      </c>
      <c r="I182">
        <f t="shared" si="28"/>
        <v>6.0000000000002274E-2</v>
      </c>
      <c r="J182">
        <f t="shared" si="29"/>
        <v>6.0000000000000053E-3</v>
      </c>
      <c r="K182">
        <f t="shared" si="30"/>
        <v>2.6416624622379814</v>
      </c>
      <c r="L182">
        <f t="shared" si="31"/>
        <v>9.7604328874410881E-2</v>
      </c>
      <c r="M182">
        <f t="shared" si="32"/>
        <v>34.917994741900763</v>
      </c>
      <c r="N182">
        <f t="shared" si="33"/>
        <v>8.1393842110767695E-2</v>
      </c>
      <c r="O182">
        <f t="shared" si="34"/>
        <v>249.21417184601228</v>
      </c>
      <c r="P182">
        <f t="shared" si="35"/>
        <v>7.5119999999988252E-2</v>
      </c>
    </row>
    <row r="183" spans="1:16" x14ac:dyDescent="0.25">
      <c r="A183">
        <v>-181</v>
      </c>
      <c r="B183">
        <v>438.25</v>
      </c>
      <c r="C183">
        <v>1.258</v>
      </c>
      <c r="D183">
        <v>1.26</v>
      </c>
      <c r="E183">
        <v>1.2370000000000001</v>
      </c>
      <c r="F183">
        <v>1.2170000000000001</v>
      </c>
      <c r="G183">
        <v>1.3169999999999999</v>
      </c>
      <c r="I183">
        <f t="shared" si="28"/>
        <v>2.9999999999972715E-2</v>
      </c>
      <c r="J183">
        <f t="shared" si="29"/>
        <v>9.9999999999988987E-4</v>
      </c>
      <c r="K183">
        <f t="shared" si="30"/>
        <v>2.6417219247658323</v>
      </c>
      <c r="L183">
        <f t="shared" si="31"/>
        <v>9.9680641109250123E-2</v>
      </c>
      <c r="M183">
        <f t="shared" si="32"/>
        <v>11.60813197951915</v>
      </c>
      <c r="N183">
        <f t="shared" si="33"/>
        <v>8.1403116744768328E-2</v>
      </c>
      <c r="O183">
        <f t="shared" si="34"/>
        <v>124.6260647079086</v>
      </c>
      <c r="P183">
        <f t="shared" si="35"/>
        <v>3.7739999999994098E-2</v>
      </c>
    </row>
    <row r="184" spans="1:16" x14ac:dyDescent="0.25">
      <c r="A184">
        <v>-180</v>
      </c>
      <c r="B184">
        <v>438.28</v>
      </c>
      <c r="C184">
        <v>1.2589999999999999</v>
      </c>
      <c r="D184">
        <v>1.26</v>
      </c>
      <c r="E184">
        <v>1.24</v>
      </c>
      <c r="F184">
        <v>1.222</v>
      </c>
      <c r="G184">
        <v>1.3129999999999999</v>
      </c>
      <c r="I184">
        <f t="shared" si="28"/>
        <v>-2.9999999999972715E-2</v>
      </c>
      <c r="J184">
        <f t="shared" si="29"/>
        <v>-4.9999999999998934E-3</v>
      </c>
      <c r="K184">
        <f t="shared" si="30"/>
        <v>2.6417516529769882</v>
      </c>
      <c r="L184">
        <f t="shared" si="31"/>
        <v>0.10002573010786256</v>
      </c>
      <c r="M184">
        <f t="shared" si="32"/>
        <v>58.133118205575727</v>
      </c>
      <c r="N184">
        <f t="shared" si="33"/>
        <v>8.14E-2</v>
      </c>
      <c r="O184">
        <f t="shared" si="34"/>
        <v>-8.7486748718272267E-13</v>
      </c>
      <c r="P184">
        <f t="shared" si="35"/>
        <v>-3.7769999999994086E-2</v>
      </c>
    </row>
    <row r="185" spans="1:16" x14ac:dyDescent="0.25">
      <c r="A185">
        <v>-179</v>
      </c>
      <c r="B185">
        <v>438.25</v>
      </c>
      <c r="C185">
        <v>1.254</v>
      </c>
      <c r="D185">
        <v>1.264</v>
      </c>
      <c r="E185">
        <v>1.238</v>
      </c>
      <c r="F185">
        <v>1.218</v>
      </c>
      <c r="G185">
        <v>1.296</v>
      </c>
      <c r="I185">
        <f t="shared" si="28"/>
        <v>-6.0000000000002274E-2</v>
      </c>
      <c r="J185">
        <f t="shared" si="29"/>
        <v>-6.0000000000000053E-3</v>
      </c>
      <c r="K185">
        <f t="shared" si="30"/>
        <v>2.6417219247658323</v>
      </c>
      <c r="L185">
        <f t="shared" si="31"/>
        <v>9.8297536494697635E-2</v>
      </c>
      <c r="M185">
        <f t="shared" si="32"/>
        <v>35.029643433827346</v>
      </c>
      <c r="N185">
        <f t="shared" si="33"/>
        <v>8.1384492812537609E-2</v>
      </c>
      <c r="O185">
        <f t="shared" si="34"/>
        <v>-124.62606470790718</v>
      </c>
      <c r="P185">
        <f t="shared" si="35"/>
        <v>-7.5239999999988233E-2</v>
      </c>
    </row>
    <row r="186" spans="1:16" x14ac:dyDescent="0.25">
      <c r="A186">
        <v>-178</v>
      </c>
      <c r="B186">
        <v>438.19</v>
      </c>
      <c r="C186">
        <v>1.248</v>
      </c>
      <c r="D186">
        <v>1.2689999999999999</v>
      </c>
      <c r="E186">
        <v>1.24</v>
      </c>
      <c r="F186">
        <v>1.218</v>
      </c>
      <c r="G186">
        <v>1.2629999999999999</v>
      </c>
      <c r="I186">
        <f t="shared" si="28"/>
        <v>-0.11000000000001364</v>
      </c>
      <c r="J186">
        <f t="shared" si="29"/>
        <v>-8.0000000000000071E-3</v>
      </c>
      <c r="K186">
        <f t="shared" si="30"/>
        <v>2.6416624622379814</v>
      </c>
      <c r="L186">
        <f t="shared" si="31"/>
        <v>9.6214585346405188E-2</v>
      </c>
      <c r="M186">
        <f t="shared" si="32"/>
        <v>25.614528364167878</v>
      </c>
      <c r="N186">
        <f t="shared" si="33"/>
        <v>8.1356599886215811E-2</v>
      </c>
      <c r="O186">
        <f t="shared" si="34"/>
        <v>-249.21417184601401</v>
      </c>
      <c r="P186">
        <f t="shared" si="35"/>
        <v>-0.13728000000005069</v>
      </c>
    </row>
    <row r="187" spans="1:16" x14ac:dyDescent="0.25">
      <c r="A187">
        <v>-177</v>
      </c>
      <c r="B187">
        <v>438.08</v>
      </c>
      <c r="C187">
        <v>1.24</v>
      </c>
      <c r="D187">
        <v>1.2749999999999999</v>
      </c>
      <c r="E187">
        <v>1.2430000000000001</v>
      </c>
      <c r="F187">
        <v>1.22</v>
      </c>
      <c r="G187">
        <v>1.2230000000000001</v>
      </c>
      <c r="I187">
        <f t="shared" si="28"/>
        <v>-0.14999999999997726</v>
      </c>
      <c r="J187">
        <f t="shared" si="29"/>
        <v>-6.0000000000000053E-3</v>
      </c>
      <c r="K187">
        <f t="shared" si="30"/>
        <v>2.6415534264538958</v>
      </c>
      <c r="L187">
        <f t="shared" si="31"/>
        <v>9.3421685162235063E-2</v>
      </c>
      <c r="M187">
        <f t="shared" si="32"/>
        <v>14.163487613935558</v>
      </c>
      <c r="N187">
        <f t="shared" si="33"/>
        <v>8.1316329691244957E-2</v>
      </c>
      <c r="O187">
        <f t="shared" si="34"/>
        <v>-373.72637540098498</v>
      </c>
      <c r="P187">
        <f t="shared" si="35"/>
        <v>-0.18599999999997091</v>
      </c>
    </row>
    <row r="188" spans="1:16" x14ac:dyDescent="0.25">
      <c r="A188">
        <v>-176</v>
      </c>
      <c r="B188">
        <v>437.93</v>
      </c>
      <c r="C188">
        <v>1.234</v>
      </c>
      <c r="D188">
        <v>1.28</v>
      </c>
      <c r="E188">
        <v>1.244</v>
      </c>
      <c r="F188">
        <v>1.2250000000000001</v>
      </c>
      <c r="G188">
        <v>1.1859999999999999</v>
      </c>
      <c r="I188">
        <f t="shared" si="28"/>
        <v>-0.18999999999999773</v>
      </c>
      <c r="J188">
        <f t="shared" si="29"/>
        <v>-8.999999999999897E-3</v>
      </c>
      <c r="K188">
        <f t="shared" si="30"/>
        <v>2.6414046971633121</v>
      </c>
      <c r="L188">
        <f t="shared" si="31"/>
        <v>9.131515969722287E-2</v>
      </c>
      <c r="M188">
        <f t="shared" si="32"/>
        <v>16.868356986069209</v>
      </c>
      <c r="N188">
        <f t="shared" si="33"/>
        <v>8.126369446168738E-2</v>
      </c>
      <c r="O188">
        <f t="shared" si="34"/>
        <v>-498.12475246892774</v>
      </c>
      <c r="P188">
        <f t="shared" si="35"/>
        <v>-0.234459999999999</v>
      </c>
    </row>
    <row r="189" spans="1:16" x14ac:dyDescent="0.25">
      <c r="A189">
        <v>-175</v>
      </c>
      <c r="B189">
        <v>437.74</v>
      </c>
      <c r="C189">
        <v>1.2250000000000001</v>
      </c>
      <c r="D189">
        <v>1.2809999999999999</v>
      </c>
      <c r="E189">
        <v>1.246</v>
      </c>
      <c r="F189">
        <v>1.2210000000000001</v>
      </c>
      <c r="G189">
        <v>1.1519999999999999</v>
      </c>
      <c r="I189">
        <f t="shared" si="28"/>
        <v>-0.23000000000001819</v>
      </c>
      <c r="J189">
        <f t="shared" si="29"/>
        <v>-7.0000000000001172E-3</v>
      </c>
      <c r="K189">
        <f t="shared" si="30"/>
        <v>2.6412162335803266</v>
      </c>
      <c r="L189">
        <f t="shared" si="31"/>
        <v>8.8136088700551299E-2</v>
      </c>
      <c r="M189">
        <f t="shared" si="32"/>
        <v>10.903854181695904</v>
      </c>
      <c r="N189">
        <f t="shared" si="33"/>
        <v>8.1198710191794476E-2</v>
      </c>
      <c r="O189">
        <f t="shared" si="34"/>
        <v>-622.3714148013031</v>
      </c>
      <c r="P189">
        <f t="shared" si="35"/>
        <v>-0.28175000000002681</v>
      </c>
    </row>
    <row r="190" spans="1:16" x14ac:dyDescent="0.25">
      <c r="A190">
        <v>-174</v>
      </c>
      <c r="B190">
        <v>437.51</v>
      </c>
      <c r="C190">
        <v>1.218</v>
      </c>
      <c r="D190">
        <v>1.2849999999999999</v>
      </c>
      <c r="E190">
        <v>1.2430000000000001</v>
      </c>
      <c r="F190">
        <v>1.218</v>
      </c>
      <c r="G190">
        <v>1.1259999999999999</v>
      </c>
      <c r="I190">
        <f t="shared" si="28"/>
        <v>-0.27999999999997272</v>
      </c>
      <c r="J190">
        <f t="shared" si="29"/>
        <v>-2.9999999999998916E-3</v>
      </c>
      <c r="K190">
        <f t="shared" si="30"/>
        <v>2.6409879839759003</v>
      </c>
      <c r="L190">
        <f t="shared" si="31"/>
        <v>8.5647288296856541E-2</v>
      </c>
      <c r="M190">
        <f t="shared" si="32"/>
        <v>3.8521244206638858</v>
      </c>
      <c r="N190">
        <f t="shared" si="33"/>
        <v>8.1121396631205628E-2</v>
      </c>
      <c r="O190">
        <f t="shared" si="34"/>
        <v>-746.42852034034854</v>
      </c>
      <c r="P190">
        <f t="shared" si="35"/>
        <v>-0.34103999999998186</v>
      </c>
    </row>
    <row r="191" spans="1:16" x14ac:dyDescent="0.25">
      <c r="A191">
        <v>-173</v>
      </c>
      <c r="B191">
        <v>437.23</v>
      </c>
      <c r="C191">
        <v>1.2150000000000001</v>
      </c>
      <c r="D191">
        <v>1.29</v>
      </c>
      <c r="E191">
        <v>1.248</v>
      </c>
      <c r="F191">
        <v>1.2170000000000001</v>
      </c>
      <c r="G191">
        <v>1.107</v>
      </c>
      <c r="I191">
        <f t="shared" si="28"/>
        <v>-0.31999999999999318</v>
      </c>
      <c r="J191">
        <f t="shared" si="29"/>
        <v>-3.0000000000001137E-3</v>
      </c>
      <c r="K191">
        <f t="shared" si="30"/>
        <v>2.6407099528830362</v>
      </c>
      <c r="L191">
        <f t="shared" si="31"/>
        <v>8.4576277934331021E-2</v>
      </c>
      <c r="M191">
        <f t="shared" si="32"/>
        <v>3.3766239422123046</v>
      </c>
      <c r="N191">
        <f t="shared" si="33"/>
        <v>8.1031777279010272E-2</v>
      </c>
      <c r="O191">
        <f t="shared" si="34"/>
        <v>-870.25828474041009</v>
      </c>
      <c r="P191">
        <f t="shared" si="35"/>
        <v>-0.38880000000000947</v>
      </c>
    </row>
    <row r="192" spans="1:16" x14ac:dyDescent="0.25">
      <c r="A192">
        <v>-172</v>
      </c>
      <c r="B192">
        <v>436.91</v>
      </c>
      <c r="C192">
        <v>1.212</v>
      </c>
      <c r="D192">
        <v>1.3</v>
      </c>
      <c r="E192">
        <v>1.2470000000000001</v>
      </c>
      <c r="F192">
        <v>1.222</v>
      </c>
      <c r="G192">
        <v>1.08</v>
      </c>
      <c r="I192">
        <f t="shared" si="28"/>
        <v>-0.37000000000000455</v>
      </c>
      <c r="J192">
        <f t="shared" si="29"/>
        <v>-6.9999999999998952E-3</v>
      </c>
      <c r="K192">
        <f t="shared" si="30"/>
        <v>2.6403919849593236</v>
      </c>
      <c r="L192">
        <f t="shared" si="31"/>
        <v>8.3502619830267397E-2</v>
      </c>
      <c r="M192">
        <f t="shared" si="32"/>
        <v>6.8368948874704136</v>
      </c>
      <c r="N192">
        <f t="shared" si="33"/>
        <v>8.0929879376674771E-2</v>
      </c>
      <c r="O192">
        <f t="shared" si="34"/>
        <v>-993.82299287177534</v>
      </c>
      <c r="P192">
        <f t="shared" si="35"/>
        <v>-0.44843999999996492</v>
      </c>
    </row>
    <row r="193" spans="1:16" x14ac:dyDescent="0.25">
      <c r="A193">
        <v>-171</v>
      </c>
      <c r="B193">
        <v>436.54</v>
      </c>
      <c r="C193">
        <v>1.2050000000000001</v>
      </c>
      <c r="D193">
        <v>1.306</v>
      </c>
      <c r="E193">
        <v>1.242</v>
      </c>
      <c r="F193">
        <v>1.2250000000000001</v>
      </c>
      <c r="G193">
        <v>1.046</v>
      </c>
      <c r="I193">
        <f t="shared" si="28"/>
        <v>-0.40000000000003411</v>
      </c>
      <c r="J193">
        <f t="shared" si="29"/>
        <v>-1.2000000000000011E-2</v>
      </c>
      <c r="K193">
        <f t="shared" si="30"/>
        <v>2.6400240441088667</v>
      </c>
      <c r="L193">
        <f t="shared" si="31"/>
        <v>8.098704691088722E-2</v>
      </c>
      <c r="M193">
        <f t="shared" si="32"/>
        <v>10.917688366940084</v>
      </c>
      <c r="N193">
        <f t="shared" si="33"/>
        <v>8.0815733899836095E-2</v>
      </c>
      <c r="O193">
        <f t="shared" si="34"/>
        <v>-1117.085010303434</v>
      </c>
      <c r="P193">
        <f t="shared" si="35"/>
        <v>-0.48200000000006399</v>
      </c>
    </row>
    <row r="194" spans="1:16" x14ac:dyDescent="0.25">
      <c r="A194">
        <v>-170</v>
      </c>
      <c r="B194">
        <v>436.14</v>
      </c>
      <c r="C194">
        <v>1.1930000000000001</v>
      </c>
      <c r="D194">
        <v>1.3109999999999999</v>
      </c>
      <c r="E194">
        <v>1.248</v>
      </c>
      <c r="F194">
        <v>1.22</v>
      </c>
      <c r="G194">
        <v>0.99199999999999999</v>
      </c>
      <c r="I194">
        <f t="shared" si="28"/>
        <v>-0.44999999999998863</v>
      </c>
      <c r="J194">
        <f t="shared" si="29"/>
        <v>-1.4000000000000012E-2</v>
      </c>
      <c r="K194">
        <f t="shared" si="30"/>
        <v>2.6396259192408125</v>
      </c>
      <c r="L194">
        <f t="shared" si="31"/>
        <v>7.6640443670341896E-2</v>
      </c>
      <c r="M194">
        <f t="shared" si="32"/>
        <v>11.435039020205011</v>
      </c>
      <c r="N194">
        <f t="shared" si="33"/>
        <v>8.0689375548964618E-2</v>
      </c>
      <c r="O194">
        <f t="shared" si="34"/>
        <v>-1240.0067947613074</v>
      </c>
      <c r="P194">
        <f t="shared" si="35"/>
        <v>-0.53684999999991601</v>
      </c>
    </row>
    <row r="195" spans="1:16" x14ac:dyDescent="0.25">
      <c r="A195">
        <v>-169</v>
      </c>
      <c r="B195">
        <v>435.69</v>
      </c>
      <c r="C195">
        <v>1.179</v>
      </c>
      <c r="D195">
        <v>1.3160000000000001</v>
      </c>
      <c r="E195">
        <v>1.2549999999999999</v>
      </c>
      <c r="F195">
        <v>1.226</v>
      </c>
      <c r="G195">
        <v>0.91700000000000004</v>
      </c>
      <c r="I195">
        <f t="shared" si="28"/>
        <v>-0.49000000000000909</v>
      </c>
      <c r="J195">
        <f t="shared" si="29"/>
        <v>-1.6000000000000014E-2</v>
      </c>
      <c r="K195">
        <f t="shared" si="30"/>
        <v>2.6391775920802147</v>
      </c>
      <c r="L195">
        <f t="shared" si="31"/>
        <v>7.1513805095089159E-2</v>
      </c>
      <c r="M195">
        <f t="shared" si="32"/>
        <v>12.142469649322219</v>
      </c>
      <c r="N195">
        <f t="shared" si="33"/>
        <v>8.055084273889869E-2</v>
      </c>
      <c r="O195">
        <f t="shared" si="34"/>
        <v>-1362.5509075584873</v>
      </c>
      <c r="P195">
        <f t="shared" si="35"/>
        <v>-0.57771000000004602</v>
      </c>
    </row>
    <row r="196" spans="1:16" x14ac:dyDescent="0.25">
      <c r="A196">
        <v>-168</v>
      </c>
      <c r="B196">
        <v>435.2</v>
      </c>
      <c r="C196">
        <v>1.163</v>
      </c>
      <c r="D196">
        <v>1.3240000000000001</v>
      </c>
      <c r="E196">
        <v>1.25</v>
      </c>
      <c r="F196">
        <v>1.2290000000000001</v>
      </c>
      <c r="G196">
        <v>0.84899999999999998</v>
      </c>
      <c r="I196">
        <f t="shared" si="28"/>
        <v>-0.53999999999996362</v>
      </c>
      <c r="J196">
        <f t="shared" si="29"/>
        <v>-1.6000000000000014E-2</v>
      </c>
      <c r="K196">
        <f t="shared" si="30"/>
        <v>2.6386888866901237</v>
      </c>
      <c r="L196">
        <f t="shared" si="31"/>
        <v>6.5579714728448424E-2</v>
      </c>
      <c r="M196">
        <f t="shared" si="32"/>
        <v>11.157592421995181</v>
      </c>
      <c r="N196">
        <f t="shared" si="33"/>
        <v>8.040017758725411E-2</v>
      </c>
      <c r="O196">
        <f t="shared" si="34"/>
        <v>-1484.6800249939442</v>
      </c>
      <c r="P196">
        <f t="shared" si="35"/>
        <v>-0.62802000000000269</v>
      </c>
    </row>
    <row r="197" spans="1:16" x14ac:dyDescent="0.25">
      <c r="A197">
        <v>-167</v>
      </c>
      <c r="B197">
        <v>434.66</v>
      </c>
      <c r="C197">
        <v>1.147</v>
      </c>
      <c r="D197">
        <v>1.329</v>
      </c>
      <c r="E197">
        <v>1.25</v>
      </c>
      <c r="F197">
        <v>1.2290000000000001</v>
      </c>
      <c r="G197">
        <v>0.78</v>
      </c>
      <c r="I197">
        <f t="shared" ref="I197:I260" si="36">B198-B197</f>
        <v>-0.57000000000005002</v>
      </c>
      <c r="J197">
        <f t="shared" ref="J197:J260" si="37">C198-C197</f>
        <v>-1.1000000000000121E-2</v>
      </c>
      <c r="K197">
        <f t="shared" ref="K197:K260" si="38">LOG(B197)</f>
        <v>2.6381496756668459</v>
      </c>
      <c r="L197">
        <f t="shared" ref="L197:L260" si="39">LOG(C197)</f>
        <v>5.9563417901267686E-2</v>
      </c>
      <c r="M197">
        <f t="shared" ref="M197:M260" si="40">(L198-L197)/(K198-K197)</f>
        <v>7.3436172626148464</v>
      </c>
      <c r="N197">
        <f t="shared" ref="N197:N260" si="41">$L$2*((1-COS(RADIANS(A197))+($L$2/$O$2)*(1-SQRT(1-(($L$2/$O$2)^2)*SIN(RADIANS(A197))))))</f>
        <v>8.0237425901711665E-2</v>
      </c>
      <c r="O197">
        <f t="shared" ref="O197:O260" si="42">$L$2*($J$1^2)*((SIN(RADIANS(A197))))+($H$1/2)*(SIN(2*RADIANS(A197)))</f>
        <v>-1606.3569497163214</v>
      </c>
      <c r="P197">
        <f t="shared" ref="P197:P260" si="43">(C197*100000)*((B198/100000)-(B197/100000))</f>
        <v>-0.65378999999999721</v>
      </c>
    </row>
    <row r="198" spans="1:16" x14ac:dyDescent="0.25">
      <c r="A198">
        <v>-166</v>
      </c>
      <c r="B198">
        <v>434.09</v>
      </c>
      <c r="C198">
        <v>1.1359999999999999</v>
      </c>
      <c r="D198">
        <v>1.33</v>
      </c>
      <c r="E198">
        <v>1.258</v>
      </c>
      <c r="F198">
        <v>1.2290000000000001</v>
      </c>
      <c r="G198">
        <v>0.72899999999999998</v>
      </c>
      <c r="I198">
        <f t="shared" si="36"/>
        <v>-0.6199999999999477</v>
      </c>
      <c r="J198">
        <f t="shared" si="37"/>
        <v>0</v>
      </c>
      <c r="K198">
        <f t="shared" si="38"/>
        <v>2.6375797812433479</v>
      </c>
      <c r="L198">
        <f t="shared" si="39"/>
        <v>5.5378331375000027E-2</v>
      </c>
      <c r="M198">
        <f t="shared" si="40"/>
        <v>0</v>
      </c>
      <c r="N198">
        <f t="shared" si="41"/>
        <v>8.0062637166186598E-2</v>
      </c>
      <c r="O198">
        <f t="shared" si="42"/>
        <v>-1727.5446220492731</v>
      </c>
      <c r="P198">
        <f t="shared" si="43"/>
        <v>-0.70431999999995543</v>
      </c>
    </row>
    <row r="199" spans="1:16" x14ac:dyDescent="0.25">
      <c r="A199">
        <v>-165</v>
      </c>
      <c r="B199">
        <v>433.47</v>
      </c>
      <c r="C199">
        <v>1.1359999999999999</v>
      </c>
      <c r="D199">
        <v>1.3360000000000001</v>
      </c>
      <c r="E199">
        <v>1.262</v>
      </c>
      <c r="F199">
        <v>1.2330000000000001</v>
      </c>
      <c r="G199">
        <v>0.71199999999999997</v>
      </c>
      <c r="I199">
        <f t="shared" si="36"/>
        <v>-0.67000000000001592</v>
      </c>
      <c r="J199">
        <f t="shared" si="37"/>
        <v>3.0000000000001137E-3</v>
      </c>
      <c r="K199">
        <f t="shared" si="38"/>
        <v>2.6369590457907699</v>
      </c>
      <c r="L199">
        <f t="shared" si="39"/>
        <v>5.5378331375000027E-2</v>
      </c>
      <c r="M199">
        <f t="shared" si="40"/>
        <v>-1.7049768661155325</v>
      </c>
      <c r="N199">
        <f t="shared" si="41"/>
        <v>7.9875864525883869E-2</v>
      </c>
      <c r="O199">
        <f t="shared" si="42"/>
        <v>-1848.2061312749922</v>
      </c>
      <c r="P199">
        <f t="shared" si="43"/>
        <v>-0.76112000000001223</v>
      </c>
    </row>
    <row r="200" spans="1:16" x14ac:dyDescent="0.25">
      <c r="A200">
        <v>-164</v>
      </c>
      <c r="B200">
        <v>432.8</v>
      </c>
      <c r="C200">
        <v>1.139</v>
      </c>
      <c r="D200">
        <v>1.337</v>
      </c>
      <c r="E200">
        <v>1.256</v>
      </c>
      <c r="F200">
        <v>1.236</v>
      </c>
      <c r="G200">
        <v>0.72699999999999998</v>
      </c>
      <c r="I200">
        <f t="shared" si="36"/>
        <v>-0.69999999999998863</v>
      </c>
      <c r="J200">
        <f t="shared" si="37"/>
        <v>1.0000000000000009E-2</v>
      </c>
      <c r="K200">
        <f t="shared" si="38"/>
        <v>2.636287252098513</v>
      </c>
      <c r="L200">
        <f t="shared" si="39"/>
        <v>5.6523724079100369E-2</v>
      </c>
      <c r="M200">
        <f t="shared" si="40"/>
        <v>-5.4002579822529313</v>
      </c>
      <c r="N200">
        <f t="shared" si="41"/>
        <v>7.9677164771243716E-2</v>
      </c>
      <c r="O200">
        <f t="shared" si="42"/>
        <v>-1968.3047268724069</v>
      </c>
      <c r="P200">
        <f t="shared" si="43"/>
        <v>-0.797300000000007</v>
      </c>
    </row>
    <row r="201" spans="1:16" x14ac:dyDescent="0.25">
      <c r="A201">
        <v>-163</v>
      </c>
      <c r="B201">
        <v>432.1</v>
      </c>
      <c r="C201">
        <v>1.149</v>
      </c>
      <c r="D201">
        <v>1.3380000000000001</v>
      </c>
      <c r="E201">
        <v>1.2589999999999999</v>
      </c>
      <c r="F201">
        <v>1.2330000000000001</v>
      </c>
      <c r="G201">
        <v>0.76600000000000001</v>
      </c>
      <c r="I201">
        <f t="shared" si="36"/>
        <v>-0.75</v>
      </c>
      <c r="J201">
        <f t="shared" si="37"/>
        <v>1.8999999999999906E-2</v>
      </c>
      <c r="K201">
        <f t="shared" si="38"/>
        <v>2.6355842663112301</v>
      </c>
      <c r="L201">
        <f t="shared" si="39"/>
        <v>6.0320028688285184E-2</v>
      </c>
      <c r="M201">
        <f t="shared" si="40"/>
        <v>-9.4408940383472704</v>
      </c>
      <c r="N201">
        <f t="shared" si="41"/>
        <v>7.9466598320782095E-2</v>
      </c>
      <c r="O201">
        <f t="shared" si="42"/>
        <v>-2087.8038297067178</v>
      </c>
      <c r="P201">
        <f t="shared" si="43"/>
        <v>-0.86174999999996493</v>
      </c>
    </row>
    <row r="202" spans="1:16" x14ac:dyDescent="0.25">
      <c r="A202">
        <v>-162</v>
      </c>
      <c r="B202">
        <v>431.35</v>
      </c>
      <c r="C202">
        <v>1.1679999999999999</v>
      </c>
      <c r="D202">
        <v>1.341</v>
      </c>
      <c r="E202">
        <v>1.2669999999999999</v>
      </c>
      <c r="F202">
        <v>1.232</v>
      </c>
      <c r="G202">
        <v>0.83099999999999996</v>
      </c>
      <c r="I202">
        <f t="shared" si="36"/>
        <v>-0.80000000000001137</v>
      </c>
      <c r="J202">
        <f t="shared" si="37"/>
        <v>2.200000000000002E-2</v>
      </c>
      <c r="K202">
        <f t="shared" si="38"/>
        <v>2.6348298023738992</v>
      </c>
      <c r="L202">
        <f t="shared" si="39"/>
        <v>6.7442842776380657E-2</v>
      </c>
      <c r="M202">
        <f t="shared" si="40"/>
        <v>-10.052133575870441</v>
      </c>
      <c r="N202">
        <f t="shared" si="41"/>
        <v>7.9244229202831126E-2</v>
      </c>
      <c r="O202">
        <f t="shared" si="42"/>
        <v>-2206.6670431667994</v>
      </c>
      <c r="P202">
        <f t="shared" si="43"/>
        <v>-0.93440000000002255</v>
      </c>
    </row>
    <row r="203" spans="1:16" x14ac:dyDescent="0.25">
      <c r="A203">
        <v>-161</v>
      </c>
      <c r="B203">
        <v>430.55</v>
      </c>
      <c r="C203">
        <v>1.19</v>
      </c>
      <c r="D203">
        <v>1.3380000000000001</v>
      </c>
      <c r="E203">
        <v>1.268</v>
      </c>
      <c r="F203">
        <v>1.24</v>
      </c>
      <c r="G203">
        <v>0.91300000000000003</v>
      </c>
      <c r="I203">
        <f t="shared" si="36"/>
        <v>-0.82999999999998408</v>
      </c>
      <c r="J203">
        <f t="shared" si="37"/>
        <v>1.9000000000000128E-2</v>
      </c>
      <c r="K203">
        <f t="shared" si="38"/>
        <v>2.6340235935670839</v>
      </c>
      <c r="L203">
        <f t="shared" si="39"/>
        <v>7.554696139253074E-2</v>
      </c>
      <c r="M203">
        <f t="shared" si="40"/>
        <v>-8.2089759765517893</v>
      </c>
      <c r="N203">
        <f t="shared" si="41"/>
        <v>7.9010125036184695E-2</v>
      </c>
      <c r="O203">
        <f t="shared" si="42"/>
        <v>-2324.8581642471127</v>
      </c>
      <c r="P203">
        <f t="shared" si="43"/>
        <v>-0.98770000000001756</v>
      </c>
    </row>
    <row r="204" spans="1:16" x14ac:dyDescent="0.25">
      <c r="A204">
        <v>-160</v>
      </c>
      <c r="B204">
        <v>429.72</v>
      </c>
      <c r="C204">
        <v>1.2090000000000001</v>
      </c>
      <c r="D204">
        <v>1.3420000000000001</v>
      </c>
      <c r="E204">
        <v>1.26</v>
      </c>
      <c r="F204">
        <v>1.2450000000000001</v>
      </c>
      <c r="G204">
        <v>0.99</v>
      </c>
      <c r="I204">
        <f t="shared" si="36"/>
        <v>-0.8800000000000523</v>
      </c>
      <c r="J204">
        <f t="shared" si="37"/>
        <v>2.2999999999999909E-2</v>
      </c>
      <c r="K204">
        <f t="shared" si="38"/>
        <v>2.6331855670595279</v>
      </c>
      <c r="L204">
        <f t="shared" si="39"/>
        <v>8.2426300860771906E-2</v>
      </c>
      <c r="M204">
        <f t="shared" si="40"/>
        <v>-9.1930735812785151</v>
      </c>
      <c r="N204">
        <f t="shared" si="41"/>
        <v>7.876435700965527E-2</v>
      </c>
      <c r="O204">
        <f t="shared" si="42"/>
        <v>-2442.3411945707821</v>
      </c>
      <c r="P204">
        <f t="shared" si="43"/>
        <v>-1.0639200000000784</v>
      </c>
    </row>
    <row r="205" spans="1:16" x14ac:dyDescent="0.25">
      <c r="A205">
        <v>-159</v>
      </c>
      <c r="B205">
        <v>428.84</v>
      </c>
      <c r="C205">
        <v>1.232</v>
      </c>
      <c r="D205">
        <v>1.343</v>
      </c>
      <c r="E205">
        <v>1.2629999999999999</v>
      </c>
      <c r="F205">
        <v>1.2470000000000001</v>
      </c>
      <c r="G205">
        <v>1.0740000000000001</v>
      </c>
      <c r="I205">
        <f t="shared" si="36"/>
        <v>-0.91999999999995907</v>
      </c>
      <c r="J205">
        <f t="shared" si="37"/>
        <v>2.0999999999999908E-2</v>
      </c>
      <c r="K205">
        <f t="shared" si="38"/>
        <v>2.6322952873402072</v>
      </c>
      <c r="L205">
        <f t="shared" si="39"/>
        <v>9.0610707828406648E-2</v>
      </c>
      <c r="M205">
        <f t="shared" si="40"/>
        <v>-7.8699944877320958</v>
      </c>
      <c r="N205">
        <f t="shared" si="41"/>
        <v>7.8506999860547502E-2</v>
      </c>
      <c r="O205">
        <f t="shared" si="42"/>
        <v>-2559.0803513504161</v>
      </c>
      <c r="P205">
        <f t="shared" si="43"/>
        <v>-1.1334399999998941</v>
      </c>
    </row>
    <row r="206" spans="1:16" x14ac:dyDescent="0.25">
      <c r="A206">
        <v>-158</v>
      </c>
      <c r="B206">
        <v>427.92</v>
      </c>
      <c r="C206">
        <v>1.2529999999999999</v>
      </c>
      <c r="D206">
        <v>1.341</v>
      </c>
      <c r="E206">
        <v>1.2689999999999999</v>
      </c>
      <c r="F206">
        <v>1.2509999999999999</v>
      </c>
      <c r="G206">
        <v>1.151</v>
      </c>
      <c r="I206">
        <f t="shared" si="36"/>
        <v>-0.96000000000003638</v>
      </c>
      <c r="J206">
        <f t="shared" si="37"/>
        <v>1.8000000000000016E-2</v>
      </c>
      <c r="K206">
        <f t="shared" si="38"/>
        <v>2.6313625848869608</v>
      </c>
      <c r="L206">
        <f t="shared" si="39"/>
        <v>9.7951070994149958E-2</v>
      </c>
      <c r="M206">
        <f t="shared" si="40"/>
        <v>-6.3507389100946448</v>
      </c>
      <c r="N206">
        <f t="shared" si="41"/>
        <v>7.8238131852055345E-2</v>
      </c>
      <c r="O206">
        <f t="shared" si="42"/>
        <v>-2675.0400782834331</v>
      </c>
      <c r="P206">
        <f t="shared" si="43"/>
        <v>-1.202880000000029</v>
      </c>
    </row>
    <row r="207" spans="1:16" x14ac:dyDescent="0.25">
      <c r="A207">
        <v>-157</v>
      </c>
      <c r="B207">
        <v>426.96</v>
      </c>
      <c r="C207">
        <v>1.2709999999999999</v>
      </c>
      <c r="D207">
        <v>1.347</v>
      </c>
      <c r="E207">
        <v>1.2689999999999999</v>
      </c>
      <c r="F207">
        <v>1.258</v>
      </c>
      <c r="G207">
        <v>1.21</v>
      </c>
      <c r="I207">
        <f t="shared" si="36"/>
        <v>-1.0099999999999909</v>
      </c>
      <c r="J207">
        <f t="shared" si="37"/>
        <v>1.5000000000000124E-2</v>
      </c>
      <c r="K207">
        <f t="shared" si="38"/>
        <v>2.6303871897955311</v>
      </c>
      <c r="L207">
        <f t="shared" si="39"/>
        <v>0.10414555055400815</v>
      </c>
      <c r="M207">
        <f t="shared" si="40"/>
        <v>-4.9538989372228768</v>
      </c>
      <c r="N207">
        <f t="shared" si="41"/>
        <v>7.7957834749589019E-2</v>
      </c>
      <c r="O207">
        <f t="shared" si="42"/>
        <v>-2790.1850563784692</v>
      </c>
      <c r="P207">
        <f t="shared" si="43"/>
        <v>-1.2837099999999828</v>
      </c>
    </row>
    <row r="208" spans="1:16" x14ac:dyDescent="0.25">
      <c r="A208">
        <v>-156</v>
      </c>
      <c r="B208">
        <v>425.95</v>
      </c>
      <c r="C208">
        <v>1.286</v>
      </c>
      <c r="D208">
        <v>1.349</v>
      </c>
      <c r="E208">
        <v>1.266</v>
      </c>
      <c r="F208">
        <v>1.258</v>
      </c>
      <c r="G208">
        <v>1.2729999999999999</v>
      </c>
      <c r="I208">
        <f t="shared" si="36"/>
        <v>-1.0500000000000114</v>
      </c>
      <c r="J208">
        <f t="shared" si="37"/>
        <v>1.8000000000000016E-2</v>
      </c>
      <c r="K208">
        <f t="shared" si="38"/>
        <v>2.6293586225803405</v>
      </c>
      <c r="L208">
        <f t="shared" si="39"/>
        <v>0.10924096858820327</v>
      </c>
      <c r="M208">
        <f t="shared" si="40"/>
        <v>-5.6317480448004913</v>
      </c>
      <c r="N208">
        <f t="shared" si="41"/>
        <v>7.7666193796039229E-2</v>
      </c>
      <c r="O208">
        <f t="shared" si="42"/>
        <v>-2904.4802147096934</v>
      </c>
      <c r="P208">
        <f t="shared" si="43"/>
        <v>-1.3503000000000118</v>
      </c>
    </row>
    <row r="209" spans="1:16" x14ac:dyDescent="0.25">
      <c r="A209">
        <v>-155</v>
      </c>
      <c r="B209">
        <v>424.9</v>
      </c>
      <c r="C209">
        <v>1.304</v>
      </c>
      <c r="D209">
        <v>1.35</v>
      </c>
      <c r="E209">
        <v>1.2749999999999999</v>
      </c>
      <c r="F209">
        <v>1.262</v>
      </c>
      <c r="G209">
        <v>1.3280000000000001</v>
      </c>
      <c r="I209">
        <f t="shared" si="36"/>
        <v>-1.0999999999999659</v>
      </c>
      <c r="J209">
        <f t="shared" si="37"/>
        <v>1.4999999999999902E-2</v>
      </c>
      <c r="K209">
        <f t="shared" si="38"/>
        <v>2.6282867310895144</v>
      </c>
      <c r="L209">
        <f t="shared" si="39"/>
        <v>0.11527759139590141</v>
      </c>
      <c r="M209">
        <f t="shared" si="40"/>
        <v>-4.4122384669687174</v>
      </c>
      <c r="N209">
        <f t="shared" si="41"/>
        <v>7.736329768598546E-2</v>
      </c>
      <c r="O209">
        <f t="shared" si="42"/>
        <v>-3017.8907410956435</v>
      </c>
      <c r="P209">
        <f t="shared" si="43"/>
        <v>-1.4343999999999641</v>
      </c>
    </row>
    <row r="210" spans="1:16" x14ac:dyDescent="0.25">
      <c r="A210">
        <v>-154</v>
      </c>
      <c r="B210">
        <v>423.8</v>
      </c>
      <c r="C210">
        <v>1.319</v>
      </c>
      <c r="D210">
        <v>1.355</v>
      </c>
      <c r="E210">
        <v>1.2829999999999999</v>
      </c>
      <c r="F210">
        <v>1.272</v>
      </c>
      <c r="G210">
        <v>1.3660000000000001</v>
      </c>
      <c r="I210">
        <f t="shared" si="36"/>
        <v>-1.1299999999999955</v>
      </c>
      <c r="J210">
        <f t="shared" si="37"/>
        <v>1.2000000000000011E-2</v>
      </c>
      <c r="K210">
        <f t="shared" si="38"/>
        <v>2.6271609523747759</v>
      </c>
      <c r="L210">
        <f t="shared" si="39"/>
        <v>0.12024479554636527</v>
      </c>
      <c r="M210">
        <f t="shared" si="40"/>
        <v>-3.3921200187112852</v>
      </c>
      <c r="N210">
        <f t="shared" si="41"/>
        <v>7.704923853885641E-2</v>
      </c>
      <c r="O210">
        <f t="shared" si="42"/>
        <v>-3130.3820926994376</v>
      </c>
      <c r="P210">
        <f t="shared" si="43"/>
        <v>-1.4904700000000719</v>
      </c>
    </row>
    <row r="211" spans="1:16" x14ac:dyDescent="0.25">
      <c r="A211">
        <v>-153</v>
      </c>
      <c r="B211">
        <v>422.67</v>
      </c>
      <c r="C211">
        <v>1.331</v>
      </c>
      <c r="D211">
        <v>1.359</v>
      </c>
      <c r="E211">
        <v>1.28</v>
      </c>
      <c r="F211">
        <v>1.28</v>
      </c>
      <c r="G211">
        <v>1.4059999999999999</v>
      </c>
      <c r="I211">
        <f t="shared" si="36"/>
        <v>-1.1800000000000068</v>
      </c>
      <c r="J211">
        <f t="shared" si="37"/>
        <v>8.0000000000000071E-3</v>
      </c>
      <c r="K211">
        <f t="shared" si="38"/>
        <v>2.6260014238478919</v>
      </c>
      <c r="L211">
        <f t="shared" si="39"/>
        <v>0.12417805547467511</v>
      </c>
      <c r="M211">
        <f t="shared" si="40"/>
        <v>-2.143495147224411</v>
      </c>
      <c r="N211">
        <f t="shared" si="41"/>
        <v>7.6724111871050257E-2</v>
      </c>
      <c r="O211">
        <f t="shared" si="42"/>
        <v>-3241.9200065470632</v>
      </c>
      <c r="P211">
        <f t="shared" si="43"/>
        <v>-1.5705800000000238</v>
      </c>
    </row>
    <row r="212" spans="1:16" x14ac:dyDescent="0.25">
      <c r="A212">
        <v>-152</v>
      </c>
      <c r="B212">
        <v>421.49</v>
      </c>
      <c r="C212">
        <v>1.339</v>
      </c>
      <c r="D212">
        <v>1.363</v>
      </c>
      <c r="E212">
        <v>1.2829999999999999</v>
      </c>
      <c r="F212">
        <v>1.28</v>
      </c>
      <c r="G212">
        <v>1.43</v>
      </c>
      <c r="I212">
        <f t="shared" si="36"/>
        <v>-1.2300000000000182</v>
      </c>
      <c r="J212">
        <f t="shared" si="37"/>
        <v>2.0000000000000018E-3</v>
      </c>
      <c r="K212">
        <f t="shared" si="38"/>
        <v>2.6247872752921073</v>
      </c>
      <c r="L212">
        <f t="shared" si="39"/>
        <v>0.12678057701200895</v>
      </c>
      <c r="M212">
        <f t="shared" si="40"/>
        <v>-0.51070838317695288</v>
      </c>
      <c r="N212">
        <f t="shared" si="41"/>
        <v>7.6388016567023168E-2</v>
      </c>
      <c r="O212">
        <f t="shared" si="42"/>
        <v>-3352.4705099605685</v>
      </c>
      <c r="P212">
        <f t="shared" si="43"/>
        <v>-1.6469699999999747</v>
      </c>
    </row>
    <row r="213" spans="1:16" x14ac:dyDescent="0.25">
      <c r="A213">
        <v>-151</v>
      </c>
      <c r="B213">
        <v>420.26</v>
      </c>
      <c r="C213">
        <v>1.341</v>
      </c>
      <c r="D213">
        <v>1.3620000000000001</v>
      </c>
      <c r="E213">
        <v>1.29</v>
      </c>
      <c r="F213">
        <v>1.282</v>
      </c>
      <c r="G213">
        <v>1.4319999999999999</v>
      </c>
      <c r="I213">
        <f t="shared" si="36"/>
        <v>-1.2599999999999909</v>
      </c>
      <c r="J213">
        <f t="shared" si="37"/>
        <v>4.0000000000000036E-3</v>
      </c>
      <c r="K213">
        <f t="shared" si="38"/>
        <v>2.6235180561820592</v>
      </c>
      <c r="L213">
        <f t="shared" si="39"/>
        <v>0.1274287778515989</v>
      </c>
      <c r="M213">
        <f t="shared" si="40"/>
        <v>-0.99192756073313715</v>
      </c>
      <c r="N213">
        <f t="shared" si="41"/>
        <v>7.6041054849354542E-2</v>
      </c>
      <c r="O213">
        <f t="shared" si="42"/>
        <v>-3461.9999309030154</v>
      </c>
      <c r="P213">
        <f t="shared" si="43"/>
        <v>-1.6896599999999684</v>
      </c>
    </row>
    <row r="214" spans="1:16" x14ac:dyDescent="0.25">
      <c r="A214">
        <v>-150</v>
      </c>
      <c r="B214">
        <v>419</v>
      </c>
      <c r="C214">
        <v>1.345</v>
      </c>
      <c r="D214">
        <v>1.363</v>
      </c>
      <c r="E214">
        <v>1.298</v>
      </c>
      <c r="F214">
        <v>1.2889999999999999</v>
      </c>
      <c r="G214">
        <v>1.429</v>
      </c>
      <c r="I214">
        <f t="shared" si="36"/>
        <v>-1.3100000000000023</v>
      </c>
      <c r="J214">
        <f t="shared" si="37"/>
        <v>-6.0000000000000053E-3</v>
      </c>
      <c r="K214">
        <f t="shared" si="38"/>
        <v>2.6222140229662951</v>
      </c>
      <c r="L214">
        <f t="shared" si="39"/>
        <v>0.12872228433842678</v>
      </c>
      <c r="M214">
        <f t="shared" si="40"/>
        <v>1.4277836032358053</v>
      </c>
      <c r="N214">
        <f t="shared" si="41"/>
        <v>7.5683332247797969E-2</v>
      </c>
      <c r="O214">
        <f t="shared" si="42"/>
        <v>-3570.4749082319772</v>
      </c>
      <c r="P214">
        <f t="shared" si="43"/>
        <v>-1.7619500000000354</v>
      </c>
    </row>
    <row r="215" spans="1:16" x14ac:dyDescent="0.25">
      <c r="A215">
        <v>-149</v>
      </c>
      <c r="B215">
        <v>417.69</v>
      </c>
      <c r="C215">
        <v>1.339</v>
      </c>
      <c r="D215">
        <v>1.367</v>
      </c>
      <c r="E215">
        <v>1.2969999999999999</v>
      </c>
      <c r="F215">
        <v>1.2949999999999999</v>
      </c>
      <c r="G215">
        <v>1.4</v>
      </c>
      <c r="I215">
        <f t="shared" si="36"/>
        <v>-1.3600000000000136</v>
      </c>
      <c r="J215">
        <f t="shared" si="37"/>
        <v>-8.999999999999897E-3</v>
      </c>
      <c r="K215">
        <f t="shared" si="38"/>
        <v>2.6208540778583549</v>
      </c>
      <c r="L215">
        <f t="shared" si="39"/>
        <v>0.12678057701200895</v>
      </c>
      <c r="M215">
        <f t="shared" si="40"/>
        <v>2.0679153343684402</v>
      </c>
      <c r="N215">
        <f t="shared" si="41"/>
        <v>7.5314957567326965E-2</v>
      </c>
      <c r="O215">
        <f t="shared" si="42"/>
        <v>-3677.8624018585415</v>
      </c>
      <c r="P215">
        <f t="shared" si="43"/>
        <v>-1.8210399999999862</v>
      </c>
    </row>
    <row r="216" spans="1:16" x14ac:dyDescent="0.25">
      <c r="A216">
        <v>-148</v>
      </c>
      <c r="B216">
        <v>416.33</v>
      </c>
      <c r="C216">
        <v>1.33</v>
      </c>
      <c r="D216">
        <v>1.369</v>
      </c>
      <c r="E216">
        <v>1.302</v>
      </c>
      <c r="F216">
        <v>1.2989999999999999</v>
      </c>
      <c r="G216">
        <v>1.349</v>
      </c>
      <c r="I216">
        <f t="shared" si="36"/>
        <v>-1.3899999999999864</v>
      </c>
      <c r="J216">
        <f t="shared" si="37"/>
        <v>-9.000000000000119E-3</v>
      </c>
      <c r="K216">
        <f t="shared" si="38"/>
        <v>2.6194377065029881</v>
      </c>
      <c r="L216">
        <f t="shared" si="39"/>
        <v>0.12385164096708581</v>
      </c>
      <c r="M216">
        <f t="shared" si="40"/>
        <v>2.0303053198689032</v>
      </c>
      <c r="N216">
        <f t="shared" si="41"/>
        <v>7.493604285518532E-2</v>
      </c>
      <c r="O216">
        <f t="shared" si="42"/>
        <v>-3784.1297028086465</v>
      </c>
      <c r="P216">
        <f t="shared" si="43"/>
        <v>-1.84869999999998</v>
      </c>
    </row>
    <row r="217" spans="1:16" x14ac:dyDescent="0.25">
      <c r="A217">
        <v>-147</v>
      </c>
      <c r="B217">
        <v>414.94</v>
      </c>
      <c r="C217">
        <v>1.321</v>
      </c>
      <c r="D217">
        <v>1.37</v>
      </c>
      <c r="E217">
        <v>1.31</v>
      </c>
      <c r="F217">
        <v>1.3009999999999999</v>
      </c>
      <c r="G217">
        <v>1.3029999999999999</v>
      </c>
      <c r="I217">
        <f t="shared" si="36"/>
        <v>-1.4399999999999977</v>
      </c>
      <c r="J217">
        <f t="shared" si="37"/>
        <v>-6.9999999999998952E-3</v>
      </c>
      <c r="K217">
        <f t="shared" si="38"/>
        <v>2.6179853026090019</v>
      </c>
      <c r="L217">
        <f t="shared" si="39"/>
        <v>0.12090281761452719</v>
      </c>
      <c r="M217">
        <f t="shared" si="40"/>
        <v>1.5283280100927525</v>
      </c>
      <c r="N217">
        <f t="shared" si="41"/>
        <v>7.4546703366951309E-2</v>
      </c>
      <c r="O217">
        <f t="shared" si="42"/>
        <v>-3889.2444431837798</v>
      </c>
      <c r="P217">
        <f t="shared" si="43"/>
        <v>-1.9022400000000463</v>
      </c>
    </row>
    <row r="218" spans="1:16" x14ac:dyDescent="0.25">
      <c r="A218">
        <v>-146</v>
      </c>
      <c r="B218">
        <v>413.5</v>
      </c>
      <c r="C218">
        <v>1.3140000000000001</v>
      </c>
      <c r="D218">
        <v>1.369</v>
      </c>
      <c r="E218">
        <v>1.3149999999999999</v>
      </c>
      <c r="F218">
        <v>1.3089999999999999</v>
      </c>
      <c r="G218">
        <v>1.264</v>
      </c>
      <c r="I218">
        <f t="shared" si="36"/>
        <v>-1.4800000000000182</v>
      </c>
      <c r="J218">
        <f t="shared" si="37"/>
        <v>-5.0000000000001155E-3</v>
      </c>
      <c r="K218">
        <f t="shared" si="38"/>
        <v>2.6164755138885654</v>
      </c>
      <c r="L218">
        <f t="shared" si="39"/>
        <v>0.11859536522376199</v>
      </c>
      <c r="M218">
        <f t="shared" si="40"/>
        <v>1.0632555504736092</v>
      </c>
      <c r="N218">
        <f t="shared" si="41"/>
        <v>7.4147057531626523E-2</v>
      </c>
      <c r="O218">
        <f t="shared" si="42"/>
        <v>-3993.1746060179053</v>
      </c>
      <c r="P218">
        <f t="shared" si="43"/>
        <v>-1.9447199999999618</v>
      </c>
    </row>
    <row r="219" spans="1:16" x14ac:dyDescent="0.25">
      <c r="A219">
        <v>-145</v>
      </c>
      <c r="B219">
        <v>412.02</v>
      </c>
      <c r="C219">
        <v>1.3089999999999999</v>
      </c>
      <c r="D219">
        <v>1.369</v>
      </c>
      <c r="E219">
        <v>1.3160000000000001</v>
      </c>
      <c r="F219">
        <v>1.3149999999999999</v>
      </c>
      <c r="G219">
        <v>1.236</v>
      </c>
      <c r="I219">
        <f t="shared" si="36"/>
        <v>-1.5299999999999727</v>
      </c>
      <c r="J219">
        <f t="shared" si="37"/>
        <v>1.0000000000001119E-3</v>
      </c>
      <c r="K219">
        <f t="shared" si="38"/>
        <v>2.6149182977778489</v>
      </c>
      <c r="L219">
        <f t="shared" si="39"/>
        <v>0.11693964655075578</v>
      </c>
      <c r="M219">
        <f t="shared" si="40"/>
        <v>-0.20526446787528899</v>
      </c>
      <c r="N219">
        <f t="shared" si="41"/>
        <v>7.3737226915759319E-2</v>
      </c>
      <c r="O219">
        <f t="shared" si="42"/>
        <v>-4095.8885350277233</v>
      </c>
      <c r="P219">
        <f t="shared" si="43"/>
        <v>-2.0027700000000275</v>
      </c>
    </row>
    <row r="220" spans="1:16" x14ac:dyDescent="0.25">
      <c r="A220">
        <v>-144</v>
      </c>
      <c r="B220">
        <v>410.49</v>
      </c>
      <c r="C220">
        <v>1.31</v>
      </c>
      <c r="D220">
        <v>1.3759999999999999</v>
      </c>
      <c r="E220">
        <v>1.325</v>
      </c>
      <c r="F220">
        <v>1.3149999999999999</v>
      </c>
      <c r="G220">
        <v>1.222</v>
      </c>
      <c r="I220">
        <f t="shared" si="36"/>
        <v>-1.5699999999999932</v>
      </c>
      <c r="J220">
        <f t="shared" si="37"/>
        <v>2.9999999999998916E-3</v>
      </c>
      <c r="K220">
        <f t="shared" si="38"/>
        <v>2.6133025816802631</v>
      </c>
      <c r="L220">
        <f t="shared" si="39"/>
        <v>0.11727129565576427</v>
      </c>
      <c r="M220">
        <f t="shared" si="40"/>
        <v>-0.59693113193656644</v>
      </c>
      <c r="N220">
        <f t="shared" si="41"/>
        <v>7.3317336186613624E-2</v>
      </c>
      <c r="O220">
        <f t="shared" si="42"/>
        <v>-4197.3549442532212</v>
      </c>
      <c r="P220">
        <f t="shared" si="43"/>
        <v>-2.0566999999999434</v>
      </c>
    </row>
    <row r="221" spans="1:16" x14ac:dyDescent="0.25">
      <c r="A221">
        <v>-143</v>
      </c>
      <c r="B221">
        <v>408.92</v>
      </c>
      <c r="C221">
        <v>1.3129999999999999</v>
      </c>
      <c r="D221">
        <v>1.381</v>
      </c>
      <c r="E221">
        <v>1.337</v>
      </c>
      <c r="F221">
        <v>1.32</v>
      </c>
      <c r="G221">
        <v>1.216</v>
      </c>
      <c r="I221">
        <f t="shared" si="36"/>
        <v>-1.6100000000000136</v>
      </c>
      <c r="J221">
        <f t="shared" si="37"/>
        <v>4.0000000000000036E-3</v>
      </c>
      <c r="K221">
        <f t="shared" si="38"/>
        <v>2.6116383521225046</v>
      </c>
      <c r="L221">
        <f t="shared" si="39"/>
        <v>0.11826472608947933</v>
      </c>
      <c r="M221">
        <f t="shared" si="40"/>
        <v>-0.77106446949331153</v>
      </c>
      <c r="N221">
        <f t="shared" si="41"/>
        <v>7.2887513074394353E-2</v>
      </c>
      <c r="O221">
        <f t="shared" si="42"/>
        <v>-4297.5429275855968</v>
      </c>
      <c r="P221">
        <f t="shared" si="43"/>
        <v>-2.1139300000000869</v>
      </c>
    </row>
    <row r="222" spans="1:16" x14ac:dyDescent="0.25">
      <c r="A222">
        <v>-142</v>
      </c>
      <c r="B222">
        <v>407.31</v>
      </c>
      <c r="C222">
        <v>1.3169999999999999</v>
      </c>
      <c r="D222">
        <v>1.385</v>
      </c>
      <c r="E222">
        <v>1.337</v>
      </c>
      <c r="F222">
        <v>1.333</v>
      </c>
      <c r="G222">
        <v>1.214</v>
      </c>
      <c r="I222">
        <f t="shared" si="36"/>
        <v>-1.6499999999999773</v>
      </c>
      <c r="J222">
        <f t="shared" si="37"/>
        <v>0</v>
      </c>
      <c r="K222">
        <f t="shared" si="38"/>
        <v>2.6099250727216621</v>
      </c>
      <c r="L222">
        <f t="shared" si="39"/>
        <v>0.1195857749617838</v>
      </c>
      <c r="M222">
        <f t="shared" si="40"/>
        <v>0</v>
      </c>
      <c r="N222">
        <f t="shared" si="41"/>
        <v>7.2447888333540406E-2</v>
      </c>
      <c r="O222">
        <f t="shared" si="42"/>
        <v>-4396.4219681797049</v>
      </c>
      <c r="P222">
        <f t="shared" si="43"/>
        <v>-2.1730499999998885</v>
      </c>
    </row>
    <row r="223" spans="1:16" x14ac:dyDescent="0.25">
      <c r="A223">
        <v>-141</v>
      </c>
      <c r="B223">
        <v>405.66</v>
      </c>
      <c r="C223">
        <v>1.3169999999999999</v>
      </c>
      <c r="D223">
        <v>1.39</v>
      </c>
      <c r="E223">
        <v>1.339</v>
      </c>
      <c r="F223">
        <v>1.3360000000000001</v>
      </c>
      <c r="G223">
        <v>1.204</v>
      </c>
      <c r="I223">
        <f t="shared" si="36"/>
        <v>-1.7000000000000455</v>
      </c>
      <c r="J223">
        <f t="shared" si="37"/>
        <v>4.0000000000000036E-3</v>
      </c>
      <c r="K223">
        <f t="shared" si="38"/>
        <v>2.6081621863197615</v>
      </c>
      <c r="L223">
        <f t="shared" si="39"/>
        <v>0.1195857749617838</v>
      </c>
      <c r="M223">
        <f t="shared" si="40"/>
        <v>-0.72213301576389133</v>
      </c>
      <c r="N223">
        <f t="shared" si="41"/>
        <v>7.1998595703097079E-2</v>
      </c>
      <c r="O223">
        <f t="shared" si="42"/>
        <v>-4493.9619477480674</v>
      </c>
      <c r="P223">
        <f t="shared" si="43"/>
        <v>-2.2389000000000685</v>
      </c>
    </row>
    <row r="224" spans="1:16" x14ac:dyDescent="0.25">
      <c r="A224">
        <v>-140</v>
      </c>
      <c r="B224">
        <v>403.96</v>
      </c>
      <c r="C224">
        <v>1.321</v>
      </c>
      <c r="D224">
        <v>1.3959999999999999</v>
      </c>
      <c r="E224">
        <v>1.353</v>
      </c>
      <c r="F224">
        <v>1.343</v>
      </c>
      <c r="G224">
        <v>1.1910000000000001</v>
      </c>
      <c r="I224">
        <f t="shared" si="36"/>
        <v>-1.7399999999999523</v>
      </c>
      <c r="J224">
        <f t="shared" si="37"/>
        <v>1.0000000000000009E-2</v>
      </c>
      <c r="K224">
        <f t="shared" si="38"/>
        <v>2.606338363528125</v>
      </c>
      <c r="L224">
        <f t="shared" si="39"/>
        <v>0.12090281761452719</v>
      </c>
      <c r="M224">
        <f t="shared" si="40"/>
        <v>-1.7470713256497201</v>
      </c>
      <c r="N224">
        <f t="shared" si="41"/>
        <v>7.1539771866179477E-2</v>
      </c>
      <c r="O224">
        <f t="shared" si="42"/>
        <v>-4590.1331557337326</v>
      </c>
      <c r="P224">
        <f t="shared" si="43"/>
        <v>-2.298539999999984</v>
      </c>
    </row>
    <row r="225" spans="1:16" x14ac:dyDescent="0.25">
      <c r="A225">
        <v>-139</v>
      </c>
      <c r="B225">
        <v>402.22</v>
      </c>
      <c r="C225">
        <v>1.331</v>
      </c>
      <c r="D225">
        <v>1.4039999999999999</v>
      </c>
      <c r="E225">
        <v>1.36</v>
      </c>
      <c r="F225">
        <v>1.35</v>
      </c>
      <c r="G225">
        <v>1.2110000000000001</v>
      </c>
      <c r="I225">
        <f t="shared" si="36"/>
        <v>-1.7900000000000205</v>
      </c>
      <c r="J225">
        <f t="shared" si="37"/>
        <v>1.0000000000000009E-2</v>
      </c>
      <c r="K225">
        <f t="shared" si="38"/>
        <v>2.6044636616701857</v>
      </c>
      <c r="L225">
        <f t="shared" si="39"/>
        <v>0.12417805547467511</v>
      </c>
      <c r="M225">
        <f t="shared" si="40"/>
        <v>-1.6781780366782217</v>
      </c>
      <c r="N225">
        <f t="shared" si="41"/>
        <v>7.1071556408539474E-2</v>
      </c>
      <c r="O225">
        <f t="shared" si="42"/>
        <v>-4684.9062983590684</v>
      </c>
      <c r="P225">
        <f t="shared" si="43"/>
        <v>-2.3824900000000508</v>
      </c>
    </row>
    <row r="226" spans="1:16" x14ac:dyDescent="0.25">
      <c r="A226">
        <v>-138</v>
      </c>
      <c r="B226">
        <v>400.43</v>
      </c>
      <c r="C226">
        <v>1.341</v>
      </c>
      <c r="D226">
        <v>1.41</v>
      </c>
      <c r="E226">
        <v>1.3640000000000001</v>
      </c>
      <c r="F226">
        <v>1.363</v>
      </c>
      <c r="G226">
        <v>1.2270000000000001</v>
      </c>
      <c r="I226">
        <f t="shared" si="36"/>
        <v>-1.8199999999999932</v>
      </c>
      <c r="J226">
        <f t="shared" si="37"/>
        <v>1.1000000000000121E-2</v>
      </c>
      <c r="K226">
        <f t="shared" si="38"/>
        <v>2.6025266071349242</v>
      </c>
      <c r="L226">
        <f t="shared" si="39"/>
        <v>0.1274287778515989</v>
      </c>
      <c r="M226">
        <f t="shared" si="40"/>
        <v>-1.7933090027298171</v>
      </c>
      <c r="N226">
        <f t="shared" si="41"/>
        <v>7.0594091776248133E-2</v>
      </c>
      <c r="O226">
        <f t="shared" si="42"/>
        <v>-4778.2525075478579</v>
      </c>
      <c r="P226">
        <f t="shared" si="43"/>
        <v>-2.4406199999999285</v>
      </c>
    </row>
    <row r="227" spans="1:16" x14ac:dyDescent="0.25">
      <c r="A227">
        <v>-137</v>
      </c>
      <c r="B227">
        <v>398.61</v>
      </c>
      <c r="C227">
        <v>1.3520000000000001</v>
      </c>
      <c r="D227">
        <v>1.417</v>
      </c>
      <c r="E227">
        <v>1.373</v>
      </c>
      <c r="F227">
        <v>1.369</v>
      </c>
      <c r="G227">
        <v>1.25</v>
      </c>
      <c r="I227">
        <f t="shared" si="36"/>
        <v>-1.8700000000000045</v>
      </c>
      <c r="J227">
        <f t="shared" si="37"/>
        <v>2.200000000000002E-2</v>
      </c>
      <c r="K227">
        <f t="shared" si="38"/>
        <v>2.6005481897240834</v>
      </c>
      <c r="L227">
        <f t="shared" si="39"/>
        <v>0.13097669160561715</v>
      </c>
      <c r="M227">
        <f t="shared" si="40"/>
        <v>-3.4325916129189631</v>
      </c>
      <c r="N227">
        <f t="shared" si="41"/>
        <v>7.0107523232506699E-2</v>
      </c>
      <c r="O227">
        <f t="shared" si="42"/>
        <v>-4870.1433497178714</v>
      </c>
      <c r="P227">
        <f t="shared" si="43"/>
        <v>-2.5282399999999954</v>
      </c>
    </row>
    <row r="228" spans="1:16" x14ac:dyDescent="0.25">
      <c r="A228">
        <v>-136</v>
      </c>
      <c r="B228">
        <v>396.74</v>
      </c>
      <c r="C228">
        <v>1.3740000000000001</v>
      </c>
      <c r="D228">
        <v>1.423</v>
      </c>
      <c r="E228">
        <v>1.3839999999999999</v>
      </c>
      <c r="F228">
        <v>1.3779999999999999</v>
      </c>
      <c r="G228">
        <v>1.31</v>
      </c>
      <c r="I228">
        <f t="shared" si="36"/>
        <v>-1.910000000000025</v>
      </c>
      <c r="J228">
        <f t="shared" si="37"/>
        <v>1.4999999999999902E-2</v>
      </c>
      <c r="K228">
        <f t="shared" si="38"/>
        <v>2.598505988988193</v>
      </c>
      <c r="L228">
        <f t="shared" si="39"/>
        <v>0.13798673272353165</v>
      </c>
      <c r="M228">
        <f t="shared" si="40"/>
        <v>-2.2499338883680049</v>
      </c>
      <c r="N228">
        <f t="shared" si="41"/>
        <v>6.9611998813598766E-2</v>
      </c>
      <c r="O228">
        <f t="shared" si="42"/>
        <v>-4960.5508344413183</v>
      </c>
      <c r="P228">
        <f t="shared" si="43"/>
        <v>-2.6243400000000268</v>
      </c>
    </row>
    <row r="229" spans="1:16" x14ac:dyDescent="0.25">
      <c r="A229">
        <v>-135</v>
      </c>
      <c r="B229">
        <v>394.83</v>
      </c>
      <c r="C229">
        <v>1.389</v>
      </c>
      <c r="D229">
        <v>1.431</v>
      </c>
      <c r="E229">
        <v>1.3879999999999999</v>
      </c>
      <c r="F229">
        <v>1.391</v>
      </c>
      <c r="G229">
        <v>1.3460000000000001</v>
      </c>
      <c r="I229">
        <f t="shared" si="36"/>
        <v>-1.9599999999999795</v>
      </c>
      <c r="J229">
        <f t="shared" si="37"/>
        <v>2.0000000000000018E-2</v>
      </c>
      <c r="K229">
        <f t="shared" si="38"/>
        <v>2.5964101438442699</v>
      </c>
      <c r="L229">
        <f t="shared" si="39"/>
        <v>0.14270224573761559</v>
      </c>
      <c r="M229">
        <f t="shared" si="40"/>
        <v>-2.8727217332212889</v>
      </c>
      <c r="N229">
        <f t="shared" si="41"/>
        <v>6.910766928399717E-2</v>
      </c>
      <c r="O229">
        <f t="shared" si="42"/>
        <v>-5049.4474229705011</v>
      </c>
      <c r="P229">
        <f t="shared" si="43"/>
        <v>-2.7224399999999758</v>
      </c>
    </row>
    <row r="230" spans="1:16" x14ac:dyDescent="0.25">
      <c r="A230">
        <v>-134</v>
      </c>
      <c r="B230">
        <v>392.87</v>
      </c>
      <c r="C230">
        <v>1.409</v>
      </c>
      <c r="D230">
        <v>1.4379999999999999</v>
      </c>
      <c r="E230">
        <v>1.395</v>
      </c>
      <c r="F230">
        <v>1.399</v>
      </c>
      <c r="G230">
        <v>1.405</v>
      </c>
      <c r="I230">
        <f t="shared" si="36"/>
        <v>-1.9900000000000091</v>
      </c>
      <c r="J230">
        <f t="shared" si="37"/>
        <v>2.0999999999999908E-2</v>
      </c>
      <c r="K230">
        <f t="shared" si="38"/>
        <v>2.5942488668573831</v>
      </c>
      <c r="L230">
        <f t="shared" si="39"/>
        <v>0.14891099310935643</v>
      </c>
      <c r="M230">
        <f t="shared" si="40"/>
        <v>-2.9133010634316134</v>
      </c>
      <c r="N230">
        <f t="shared" si="41"/>
        <v>6.8594688090638803E-2</v>
      </c>
      <c r="O230">
        <f t="shared" si="42"/>
        <v>-5136.8060366260688</v>
      </c>
      <c r="P230">
        <f t="shared" si="43"/>
        <v>-2.8039100000000912</v>
      </c>
    </row>
    <row r="231" spans="1:16" x14ac:dyDescent="0.25">
      <c r="A231">
        <v>-133</v>
      </c>
      <c r="B231">
        <v>390.88</v>
      </c>
      <c r="C231">
        <v>1.43</v>
      </c>
      <c r="D231">
        <v>1.4490000000000001</v>
      </c>
      <c r="E231">
        <v>1.4139999999999999</v>
      </c>
      <c r="F231">
        <v>1.403</v>
      </c>
      <c r="G231">
        <v>1.454</v>
      </c>
      <c r="I231">
        <f t="shared" si="36"/>
        <v>-2.0400000000000205</v>
      </c>
      <c r="J231">
        <f t="shared" si="37"/>
        <v>1.4000000000000012E-2</v>
      </c>
      <c r="K231">
        <f t="shared" si="38"/>
        <v>2.5920434496293616</v>
      </c>
      <c r="L231">
        <f t="shared" si="39"/>
        <v>0.1553360374650618</v>
      </c>
      <c r="M231">
        <f t="shared" si="40"/>
        <v>-1.8618822978078133</v>
      </c>
      <c r="N231">
        <f t="shared" si="41"/>
        <v>6.8073211316381194E-2</v>
      </c>
      <c r="O231">
        <f t="shared" si="42"/>
        <v>-5222.6000650453634</v>
      </c>
      <c r="P231">
        <f t="shared" si="43"/>
        <v>-2.917199999999978</v>
      </c>
    </row>
    <row r="232" spans="1:16" x14ac:dyDescent="0.25">
      <c r="A232">
        <v>-132</v>
      </c>
      <c r="B232">
        <v>388.84</v>
      </c>
      <c r="C232">
        <v>1.444</v>
      </c>
      <c r="D232">
        <v>1.456</v>
      </c>
      <c r="E232">
        <v>1.427</v>
      </c>
      <c r="F232">
        <v>1.415</v>
      </c>
      <c r="G232">
        <v>1.4770000000000001</v>
      </c>
      <c r="I232">
        <f t="shared" si="36"/>
        <v>-2.0799999999999841</v>
      </c>
      <c r="J232">
        <f t="shared" si="37"/>
        <v>1.3000000000000123E-2</v>
      </c>
      <c r="K232">
        <f t="shared" si="38"/>
        <v>2.5897709344582682</v>
      </c>
      <c r="L232">
        <f t="shared" si="39"/>
        <v>0.15956719323362029</v>
      </c>
      <c r="M232">
        <f t="shared" si="40"/>
        <v>-1.6709827049882473</v>
      </c>
      <c r="N232">
        <f t="shared" si="41"/>
        <v>6.7543397632654878E-2</v>
      </c>
      <c r="O232">
        <f t="shared" si="42"/>
        <v>-5306.8033742882781</v>
      </c>
      <c r="P232">
        <f t="shared" si="43"/>
        <v>-3.0035199999999476</v>
      </c>
    </row>
    <row r="233" spans="1:16" x14ac:dyDescent="0.25">
      <c r="A233">
        <v>-131</v>
      </c>
      <c r="B233">
        <v>386.76</v>
      </c>
      <c r="C233">
        <v>1.4570000000000001</v>
      </c>
      <c r="D233">
        <v>1.4650000000000001</v>
      </c>
      <c r="E233">
        <v>1.4279999999999999</v>
      </c>
      <c r="F233">
        <v>1.4219999999999999</v>
      </c>
      <c r="G233">
        <v>1.5129999999999999</v>
      </c>
      <c r="I233">
        <f t="shared" si="36"/>
        <v>-2.1299999999999955</v>
      </c>
      <c r="J233">
        <f t="shared" si="37"/>
        <v>4.0000000000000036E-3</v>
      </c>
      <c r="K233">
        <f t="shared" si="38"/>
        <v>2.5874415515599591</v>
      </c>
      <c r="L233">
        <f t="shared" si="39"/>
        <v>0.16345955176999016</v>
      </c>
      <c r="M233">
        <f t="shared" si="40"/>
        <v>-0.49644172172778905</v>
      </c>
      <c r="N233">
        <f t="shared" si="41"/>
        <v>6.7005408251325685E-2</v>
      </c>
      <c r="O233">
        <f t="shared" si="42"/>
        <v>-5389.3903147982219</v>
      </c>
      <c r="P233">
        <f t="shared" si="43"/>
        <v>-3.1034100000000202</v>
      </c>
    </row>
    <row r="234" spans="1:16" x14ac:dyDescent="0.25">
      <c r="A234">
        <v>-130</v>
      </c>
      <c r="B234">
        <v>384.63</v>
      </c>
      <c r="C234">
        <v>1.4610000000000001</v>
      </c>
      <c r="D234">
        <v>1.476</v>
      </c>
      <c r="E234">
        <v>1.4359999999999999</v>
      </c>
      <c r="F234">
        <v>1.4219999999999999</v>
      </c>
      <c r="G234">
        <v>1.5089999999999999</v>
      </c>
      <c r="I234">
        <f t="shared" si="36"/>
        <v>-2.1599999999999682</v>
      </c>
      <c r="J234">
        <f t="shared" si="37"/>
        <v>8.0000000000000071E-3</v>
      </c>
      <c r="K234">
        <f t="shared" si="38"/>
        <v>2.5850431549059416</v>
      </c>
      <c r="L234">
        <f t="shared" si="39"/>
        <v>0.1646502159342968</v>
      </c>
      <c r="M234">
        <f t="shared" si="40"/>
        <v>-0.96966234212377855</v>
      </c>
      <c r="N234">
        <f t="shared" si="41"/>
        <v>6.6459406875781529E-2</v>
      </c>
      <c r="O234">
        <f t="shared" si="42"/>
        <v>-5470.3357292157179</v>
      </c>
      <c r="P234">
        <f t="shared" si="43"/>
        <v>-3.1557599999999502</v>
      </c>
    </row>
    <row r="235" spans="1:16" x14ac:dyDescent="0.25">
      <c r="A235">
        <v>-129</v>
      </c>
      <c r="B235">
        <v>382.47</v>
      </c>
      <c r="C235">
        <v>1.4690000000000001</v>
      </c>
      <c r="D235">
        <v>1.486</v>
      </c>
      <c r="E235">
        <v>1.4530000000000001</v>
      </c>
      <c r="F235">
        <v>1.427</v>
      </c>
      <c r="G235">
        <v>1.51</v>
      </c>
      <c r="I235">
        <f t="shared" si="36"/>
        <v>-2.2100000000000364</v>
      </c>
      <c r="J235">
        <f t="shared" si="37"/>
        <v>2.0000000000000018E-2</v>
      </c>
      <c r="K235">
        <f t="shared" si="38"/>
        <v>2.5825973758414835</v>
      </c>
      <c r="L235">
        <f t="shared" si="39"/>
        <v>0.16702179579025653</v>
      </c>
      <c r="M235">
        <f t="shared" si="40"/>
        <v>-2.3335428691441038</v>
      </c>
      <c r="N235">
        <f t="shared" si="41"/>
        <v>6.5905559651258327E-2</v>
      </c>
      <c r="O235">
        <f t="shared" si="42"/>
        <v>-5549.614960042295</v>
      </c>
      <c r="P235">
        <f t="shared" si="43"/>
        <v>-3.2464900000000867</v>
      </c>
    </row>
    <row r="236" spans="1:16" x14ac:dyDescent="0.25">
      <c r="A236">
        <v>-128</v>
      </c>
      <c r="B236">
        <v>380.26</v>
      </c>
      <c r="C236">
        <v>1.4890000000000001</v>
      </c>
      <c r="D236">
        <v>1.494</v>
      </c>
      <c r="E236">
        <v>1.4670000000000001</v>
      </c>
      <c r="F236">
        <v>1.448</v>
      </c>
      <c r="G236">
        <v>1.546</v>
      </c>
      <c r="I236">
        <f t="shared" si="36"/>
        <v>-2.25</v>
      </c>
      <c r="J236">
        <f t="shared" si="37"/>
        <v>2.5999999999999801E-2</v>
      </c>
      <c r="K236">
        <f t="shared" si="38"/>
        <v>2.5800806438630075</v>
      </c>
      <c r="L236">
        <f t="shared" si="39"/>
        <v>0.17289469775217617</v>
      </c>
      <c r="M236">
        <f t="shared" si="40"/>
        <v>-2.916918841633525</v>
      </c>
      <c r="N236">
        <f t="shared" si="41"/>
        <v>6.5344035114420052E-2</v>
      </c>
      <c r="O236">
        <f t="shared" si="42"/>
        <v>-5627.2038571522835</v>
      </c>
      <c r="P236">
        <f t="shared" si="43"/>
        <v>-3.3502499999999928</v>
      </c>
    </row>
    <row r="237" spans="1:16" x14ac:dyDescent="0.25">
      <c r="A237">
        <v>-127</v>
      </c>
      <c r="B237">
        <v>378.01</v>
      </c>
      <c r="C237">
        <v>1.5149999999999999</v>
      </c>
      <c r="D237">
        <v>1.504</v>
      </c>
      <c r="E237">
        <v>1.4710000000000001</v>
      </c>
      <c r="F237">
        <v>1.468</v>
      </c>
      <c r="G237">
        <v>1.6180000000000001</v>
      </c>
      <c r="I237">
        <f t="shared" si="36"/>
        <v>-2.2899999999999636</v>
      </c>
      <c r="J237">
        <f t="shared" si="37"/>
        <v>2.3000000000000131E-2</v>
      </c>
      <c r="K237">
        <f t="shared" si="38"/>
        <v>2.5775032889572613</v>
      </c>
      <c r="L237">
        <f t="shared" si="39"/>
        <v>0.18041263283832379</v>
      </c>
      <c r="M237">
        <f t="shared" si="40"/>
        <v>-2.4796377007154118</v>
      </c>
      <c r="N237">
        <f t="shared" si="41"/>
        <v>6.4775004142208034E-2</v>
      </c>
      <c r="O237">
        <f t="shared" si="42"/>
        <v>-5703.0787851502964</v>
      </c>
      <c r="P237">
        <f t="shared" si="43"/>
        <v>-3.4693499999998956</v>
      </c>
    </row>
    <row r="238" spans="1:16" x14ac:dyDescent="0.25">
      <c r="A238">
        <v>-126</v>
      </c>
      <c r="B238">
        <v>375.72</v>
      </c>
      <c r="C238">
        <v>1.538</v>
      </c>
      <c r="D238">
        <v>1.52</v>
      </c>
      <c r="E238">
        <v>1.4850000000000001</v>
      </c>
      <c r="F238">
        <v>1.4870000000000001</v>
      </c>
      <c r="G238">
        <v>1.663</v>
      </c>
      <c r="I238">
        <f t="shared" si="36"/>
        <v>-2.3300000000000409</v>
      </c>
      <c r="J238">
        <f t="shared" si="37"/>
        <v>2.0999999999999908E-2</v>
      </c>
      <c r="K238">
        <f t="shared" si="38"/>
        <v>2.5748643136645399</v>
      </c>
      <c r="L238">
        <f t="shared" si="39"/>
        <v>0.18695633546541224</v>
      </c>
      <c r="M238">
        <f t="shared" si="40"/>
        <v>-2.1800829512787518</v>
      </c>
      <c r="N238">
        <f t="shared" si="41"/>
        <v>6.4198639899974902E-2</v>
      </c>
      <c r="O238">
        <f t="shared" si="42"/>
        <v>-5777.2166305720948</v>
      </c>
      <c r="P238">
        <f t="shared" si="43"/>
        <v>-3.5835400000000619</v>
      </c>
    </row>
    <row r="239" spans="1:16" x14ac:dyDescent="0.25">
      <c r="A239">
        <v>-125</v>
      </c>
      <c r="B239">
        <v>373.39</v>
      </c>
      <c r="C239">
        <v>1.5589999999999999</v>
      </c>
      <c r="D239">
        <v>1.5309999999999999</v>
      </c>
      <c r="E239">
        <v>1.5</v>
      </c>
      <c r="F239">
        <v>1.506</v>
      </c>
      <c r="G239">
        <v>1.7</v>
      </c>
      <c r="I239">
        <f t="shared" si="36"/>
        <v>-2.3700000000000045</v>
      </c>
      <c r="J239">
        <f t="shared" si="37"/>
        <v>2.7000000000000135E-2</v>
      </c>
      <c r="K239" s="3">
        <f t="shared" si="38"/>
        <v>2.5721626826463373</v>
      </c>
      <c r="L239" s="3">
        <f t="shared" si="39"/>
        <v>0.19284611518884168</v>
      </c>
      <c r="M239">
        <f t="shared" si="40"/>
        <v>-2.6965977607610281</v>
      </c>
      <c r="N239">
        <f t="shared" si="41"/>
        <v>6.3615117788919151E-2</v>
      </c>
      <c r="O239">
        <f t="shared" si="42"/>
        <v>-5849.5948089266558</v>
      </c>
      <c r="P239">
        <f t="shared" si="43"/>
        <v>-3.6948300000000307</v>
      </c>
    </row>
    <row r="240" spans="1:16" x14ac:dyDescent="0.25">
      <c r="A240">
        <v>-124</v>
      </c>
      <c r="B240">
        <v>371.02</v>
      </c>
      <c r="C240">
        <v>1.5860000000000001</v>
      </c>
      <c r="D240">
        <v>1.544</v>
      </c>
      <c r="E240">
        <v>1.5129999999999999</v>
      </c>
      <c r="F240">
        <v>1.5209999999999999</v>
      </c>
      <c r="G240">
        <v>1.7669999999999999</v>
      </c>
      <c r="I240">
        <f t="shared" si="36"/>
        <v>-2.4099999999999682</v>
      </c>
      <c r="J240">
        <f t="shared" si="37"/>
        <v>2.0000000000000018E-2</v>
      </c>
      <c r="K240" s="3">
        <f t="shared" si="38"/>
        <v>2.5693973210854648</v>
      </c>
      <c r="L240" s="3">
        <f t="shared" si="39"/>
        <v>0.20030318298158503</v>
      </c>
      <c r="M240">
        <f t="shared" si="40"/>
        <v>-1.922953289732112</v>
      </c>
      <c r="N240">
        <f t="shared" si="41"/>
        <v>6.3024615392835395E-2</v>
      </c>
      <c r="O240">
        <f t="shared" si="42"/>
        <v>-5920.1912715773315</v>
      </c>
      <c r="P240">
        <f t="shared" si="43"/>
        <v>-3.8222599999999294</v>
      </c>
    </row>
    <row r="241" spans="1:16" x14ac:dyDescent="0.25">
      <c r="A241">
        <v>-123</v>
      </c>
      <c r="B241">
        <v>368.61</v>
      </c>
      <c r="C241">
        <v>1.6060000000000001</v>
      </c>
      <c r="D241">
        <v>1.56</v>
      </c>
      <c r="E241">
        <v>1.524</v>
      </c>
      <c r="F241">
        <v>1.538</v>
      </c>
      <c r="G241">
        <v>1.8009999999999999</v>
      </c>
      <c r="I241">
        <f t="shared" si="36"/>
        <v>-2.4499999999999886</v>
      </c>
      <c r="J241">
        <f t="shared" si="37"/>
        <v>6.0000000000000053E-3</v>
      </c>
      <c r="K241" s="3">
        <f t="shared" si="38"/>
        <v>2.5665671129934964</v>
      </c>
      <c r="L241" s="3">
        <f t="shared" si="39"/>
        <v>0.20574554094266218</v>
      </c>
      <c r="M241">
        <f t="shared" si="40"/>
        <v>-0.55917717560843061</v>
      </c>
      <c r="N241">
        <f t="shared" si="41"/>
        <v>6.2427312424197252E-2</v>
      </c>
      <c r="O241">
        <f t="shared" si="42"/>
        <v>-5988.9845124599387</v>
      </c>
      <c r="P241">
        <f t="shared" si="43"/>
        <v>-3.9347000000000345</v>
      </c>
    </row>
    <row r="242" spans="1:16" x14ac:dyDescent="0.25">
      <c r="A242">
        <v>-122</v>
      </c>
      <c r="B242">
        <v>366.16</v>
      </c>
      <c r="C242">
        <v>1.6120000000000001</v>
      </c>
      <c r="D242">
        <v>1.5740000000000001</v>
      </c>
      <c r="E242">
        <v>1.5389999999999999</v>
      </c>
      <c r="F242">
        <v>1.5529999999999999</v>
      </c>
      <c r="G242">
        <v>1.7809999999999999</v>
      </c>
      <c r="I242">
        <f t="shared" si="36"/>
        <v>-2.5</v>
      </c>
      <c r="J242">
        <f t="shared" si="37"/>
        <v>-8.0000000000000071E-3</v>
      </c>
      <c r="K242" s="3">
        <f t="shared" si="38"/>
        <v>2.5636708994192432</v>
      </c>
      <c r="L242" s="3">
        <f t="shared" si="39"/>
        <v>0.20736503746907187</v>
      </c>
      <c r="M242">
        <f t="shared" si="40"/>
        <v>0.72618771221156697</v>
      </c>
      <c r="N242">
        <f t="shared" si="41"/>
        <v>6.1823390669588509E-2</v>
      </c>
      <c r="O242">
        <f t="shared" si="42"/>
        <v>-6055.9535746358033</v>
      </c>
      <c r="P242">
        <f t="shared" si="43"/>
        <v>-4.0299999999999754</v>
      </c>
    </row>
    <row r="243" spans="1:16" x14ac:dyDescent="0.25">
      <c r="A243">
        <v>-121</v>
      </c>
      <c r="B243">
        <v>363.66</v>
      </c>
      <c r="C243">
        <v>1.6040000000000001</v>
      </c>
      <c r="D243">
        <v>1.589</v>
      </c>
      <c r="E243">
        <v>1.5509999999999999</v>
      </c>
      <c r="F243">
        <v>1.571</v>
      </c>
      <c r="G243">
        <v>1.706</v>
      </c>
      <c r="I243">
        <f t="shared" si="36"/>
        <v>-2.5300000000000296</v>
      </c>
      <c r="J243">
        <f t="shared" si="37"/>
        <v>-1.0000000000001119E-3</v>
      </c>
      <c r="K243" s="3">
        <f t="shared" si="38"/>
        <v>2.5606955343936537</v>
      </c>
      <c r="L243" s="3">
        <f t="shared" si="39"/>
        <v>0.20520436394814473</v>
      </c>
      <c r="M243">
        <f t="shared" si="40"/>
        <v>8.9328689303137365E-2</v>
      </c>
      <c r="N243">
        <f t="shared" si="41"/>
        <v>6.1213033934499325E-2</v>
      </c>
      <c r="O243">
        <f t="shared" si="42"/>
        <v>-6121.0780566776812</v>
      </c>
      <c r="P243">
        <f t="shared" si="43"/>
        <v>-4.0581200000000379</v>
      </c>
    </row>
    <row r="244" spans="1:16" x14ac:dyDescent="0.25">
      <c r="A244">
        <v>-120</v>
      </c>
      <c r="B244">
        <v>361.13</v>
      </c>
      <c r="C244">
        <v>1.603</v>
      </c>
      <c r="D244">
        <v>1.605</v>
      </c>
      <c r="E244">
        <v>1.5620000000000001</v>
      </c>
      <c r="F244">
        <v>1.601</v>
      </c>
      <c r="G244">
        <v>1.643</v>
      </c>
      <c r="I244">
        <f t="shared" si="36"/>
        <v>-2.5699999999999932</v>
      </c>
      <c r="J244">
        <f t="shared" si="37"/>
        <v>6.0000000000000053E-3</v>
      </c>
      <c r="K244" s="3">
        <f t="shared" si="38"/>
        <v>2.5576635678875652</v>
      </c>
      <c r="L244" s="3">
        <f t="shared" si="39"/>
        <v>0.20493352235414483</v>
      </c>
      <c r="M244">
        <f t="shared" si="40"/>
        <v>-0.52310240630465432</v>
      </c>
      <c r="N244">
        <f t="shared" si="41"/>
        <v>6.0596427987503906E-2</v>
      </c>
      <c r="O244">
        <f t="shared" si="42"/>
        <v>-6184.3381188866824</v>
      </c>
      <c r="P244">
        <f t="shared" si="43"/>
        <v>-4.1197100000000049</v>
      </c>
    </row>
    <row r="245" spans="1:16" x14ac:dyDescent="0.25">
      <c r="A245">
        <v>-119</v>
      </c>
      <c r="B245">
        <v>358.56</v>
      </c>
      <c r="C245">
        <v>1.609</v>
      </c>
      <c r="D245">
        <v>1.613</v>
      </c>
      <c r="E245">
        <v>1.577</v>
      </c>
      <c r="F245">
        <v>1.6140000000000001</v>
      </c>
      <c r="G245">
        <v>1.6319999999999999</v>
      </c>
      <c r="I245">
        <f t="shared" si="36"/>
        <v>-2.6100000000000136</v>
      </c>
      <c r="J245">
        <f t="shared" si="37"/>
        <v>2.8000000000000025E-2</v>
      </c>
      <c r="K245" s="3">
        <f t="shared" si="38"/>
        <v>2.5545618391909861</v>
      </c>
      <c r="L245" s="3">
        <f t="shared" si="39"/>
        <v>0.20655604409902956</v>
      </c>
      <c r="M245">
        <f t="shared" si="40"/>
        <v>-2.3614902685463042</v>
      </c>
      <c r="N245">
        <f t="shared" si="41"/>
        <v>5.9973760503836911E-2</v>
      </c>
      <c r="O245">
        <f t="shared" si="42"/>
        <v>-6245.7144893382583</v>
      </c>
      <c r="P245">
        <f t="shared" si="43"/>
        <v>-4.1994900000000408</v>
      </c>
    </row>
    <row r="246" spans="1:16" x14ac:dyDescent="0.25">
      <c r="A246">
        <v>-118</v>
      </c>
      <c r="B246">
        <v>355.95</v>
      </c>
      <c r="C246">
        <v>1.637</v>
      </c>
      <c r="D246">
        <v>1.6359999999999999</v>
      </c>
      <c r="E246">
        <v>1.6080000000000001</v>
      </c>
      <c r="F246">
        <v>1.631</v>
      </c>
      <c r="G246">
        <v>1.673</v>
      </c>
      <c r="I246">
        <f t="shared" si="36"/>
        <v>-2.6499999999999773</v>
      </c>
      <c r="J246">
        <f t="shared" si="37"/>
        <v>1.8000000000000016E-2</v>
      </c>
      <c r="K246" s="3">
        <f t="shared" si="38"/>
        <v>2.5513889972730204</v>
      </c>
      <c r="L246" s="3">
        <f t="shared" si="39"/>
        <v>0.21404867941194144</v>
      </c>
      <c r="M246">
        <f t="shared" si="40"/>
        <v>-1.4634182145012566</v>
      </c>
      <c r="N246">
        <f t="shared" si="41"/>
        <v>5.934522100838506E-2</v>
      </c>
      <c r="O246">
        <f t="shared" si="42"/>
        <v>-6305.1884697554015</v>
      </c>
      <c r="P246">
        <f t="shared" si="43"/>
        <v>-4.3380499999999369</v>
      </c>
    </row>
    <row r="247" spans="1:16" x14ac:dyDescent="0.25">
      <c r="A247">
        <v>-117</v>
      </c>
      <c r="B247">
        <v>353.3</v>
      </c>
      <c r="C247">
        <v>1.655</v>
      </c>
      <c r="D247">
        <v>1.651</v>
      </c>
      <c r="E247">
        <v>1.625</v>
      </c>
      <c r="F247">
        <v>1.65</v>
      </c>
      <c r="G247">
        <v>1.696</v>
      </c>
      <c r="I247">
        <f t="shared" si="36"/>
        <v>-2.6899999999999977</v>
      </c>
      <c r="J247">
        <f t="shared" si="37"/>
        <v>8.0000000000000071E-3</v>
      </c>
      <c r="K247" s="3">
        <f t="shared" si="38"/>
        <v>2.5481436374348454</v>
      </c>
      <c r="L247" s="3">
        <f t="shared" si="39"/>
        <v>0.21879799811173756</v>
      </c>
      <c r="M247">
        <f t="shared" si="40"/>
        <v>-0.63092420290843287</v>
      </c>
      <c r="N247">
        <f t="shared" si="41"/>
        <v>5.8711000818111682E-2</v>
      </c>
      <c r="O247">
        <f t="shared" si="42"/>
        <v>-6362.7419412073114</v>
      </c>
      <c r="P247">
        <f t="shared" si="43"/>
        <v>-4.4519499999999734</v>
      </c>
    </row>
    <row r="248" spans="1:16" x14ac:dyDescent="0.25">
      <c r="A248">
        <v>-116</v>
      </c>
      <c r="B248">
        <v>350.61</v>
      </c>
      <c r="C248">
        <v>1.663</v>
      </c>
      <c r="D248">
        <v>1.669</v>
      </c>
      <c r="E248">
        <v>1.6579999999999999</v>
      </c>
      <c r="F248">
        <v>1.6619999999999999</v>
      </c>
      <c r="G248">
        <v>1.6619999999999999</v>
      </c>
      <c r="I248">
        <f t="shared" si="36"/>
        <v>-2.7200000000000273</v>
      </c>
      <c r="J248">
        <f t="shared" si="37"/>
        <v>-4.0000000000000036E-3</v>
      </c>
      <c r="K248" s="3">
        <f t="shared" si="38"/>
        <v>2.5448242987597278</v>
      </c>
      <c r="L248" s="3">
        <f t="shared" si="39"/>
        <v>0.22089224921951925</v>
      </c>
      <c r="M248">
        <f t="shared" si="40"/>
        <v>0.30921167570153435</v>
      </c>
      <c r="N248">
        <f t="shared" si="41"/>
        <v>5.8071292983931426E-2</v>
      </c>
      <c r="O248">
        <f t="shared" si="42"/>
        <v>-6418.3573696317235</v>
      </c>
      <c r="P248">
        <f t="shared" si="43"/>
        <v>-4.5233600000000376</v>
      </c>
    </row>
    <row r="249" spans="1:16" x14ac:dyDescent="0.25">
      <c r="A249">
        <v>-115</v>
      </c>
      <c r="B249">
        <v>347.89</v>
      </c>
      <c r="C249">
        <v>1.659</v>
      </c>
      <c r="D249">
        <v>1.6870000000000001</v>
      </c>
      <c r="E249">
        <v>1.6659999999999999</v>
      </c>
      <c r="F249">
        <v>1.6739999999999999</v>
      </c>
      <c r="G249">
        <v>1.61</v>
      </c>
      <c r="I249">
        <f t="shared" si="36"/>
        <v>-2.7699999999999818</v>
      </c>
      <c r="J249">
        <f t="shared" si="37"/>
        <v>8.999999999999897E-3</v>
      </c>
      <c r="K249" s="3">
        <f t="shared" si="38"/>
        <v>2.5414419452545256</v>
      </c>
      <c r="L249" s="3">
        <f t="shared" si="39"/>
        <v>0.21984638602436071</v>
      </c>
      <c r="M249">
        <f t="shared" si="40"/>
        <v>-0.67678104624693458</v>
      </c>
      <c r="N249">
        <f t="shared" si="41"/>
        <v>5.7426292232052416E-2</v>
      </c>
      <c r="O249">
        <f t="shared" si="42"/>
        <v>-6472.0178111792811</v>
      </c>
      <c r="P249">
        <f t="shared" si="43"/>
        <v>-4.5954299999999764</v>
      </c>
    </row>
    <row r="250" spans="1:16" x14ac:dyDescent="0.25">
      <c r="A250">
        <v>-114</v>
      </c>
      <c r="B250">
        <v>345.12</v>
      </c>
      <c r="C250">
        <v>1.6679999999999999</v>
      </c>
      <c r="D250">
        <v>1.708</v>
      </c>
      <c r="E250">
        <v>1.6839999999999999</v>
      </c>
      <c r="F250">
        <v>1.6879999999999999</v>
      </c>
      <c r="G250">
        <v>1.5940000000000001</v>
      </c>
      <c r="I250">
        <f t="shared" si="36"/>
        <v>-2.8000000000000114</v>
      </c>
      <c r="J250">
        <f t="shared" si="37"/>
        <v>1.1000000000000121E-2</v>
      </c>
      <c r="K250" s="3">
        <f t="shared" si="38"/>
        <v>2.5379701277584696</v>
      </c>
      <c r="L250" s="3">
        <f t="shared" si="39"/>
        <v>0.22219604630171988</v>
      </c>
      <c r="M250">
        <f t="shared" si="40"/>
        <v>-0.80688734139622686</v>
      </c>
      <c r="N250">
        <f t="shared" si="41"/>
        <v>5.6776194904804247E-2</v>
      </c>
      <c r="O250">
        <f t="shared" si="42"/>
        <v>-6523.7069173782538</v>
      </c>
      <c r="P250">
        <f t="shared" si="43"/>
        <v>-4.6704000000000416</v>
      </c>
    </row>
    <row r="251" spans="1:16" x14ac:dyDescent="0.25">
      <c r="A251">
        <v>-113</v>
      </c>
      <c r="B251">
        <v>342.32</v>
      </c>
      <c r="C251">
        <v>1.679</v>
      </c>
      <c r="D251">
        <v>1.72</v>
      </c>
      <c r="E251">
        <v>1.6930000000000001</v>
      </c>
      <c r="F251">
        <v>1.7</v>
      </c>
      <c r="G251">
        <v>1.6020000000000001</v>
      </c>
      <c r="I251">
        <f t="shared" si="36"/>
        <v>-2.8299999999999841</v>
      </c>
      <c r="J251">
        <f t="shared" si="37"/>
        <v>1.8000000000000016E-2</v>
      </c>
      <c r="K251" s="3">
        <f t="shared" si="38"/>
        <v>2.5344322734758764</v>
      </c>
      <c r="L251" s="3">
        <f t="shared" si="39"/>
        <v>0.22505069613804879</v>
      </c>
      <c r="M251">
        <f t="shared" si="40"/>
        <v>-1.2845429193749007</v>
      </c>
      <c r="N251">
        <f t="shared" si="41"/>
        <v>5.6121198900968963E-2</v>
      </c>
      <c r="O251">
        <f t="shared" si="42"/>
        <v>-6573.4089401180854</v>
      </c>
      <c r="P251">
        <f t="shared" si="43"/>
        <v>-4.751569999999961</v>
      </c>
    </row>
    <row r="252" spans="1:16" x14ac:dyDescent="0.25">
      <c r="A252">
        <v>-112</v>
      </c>
      <c r="B252">
        <v>339.49</v>
      </c>
      <c r="C252">
        <v>1.6970000000000001</v>
      </c>
      <c r="D252">
        <v>1.738</v>
      </c>
      <c r="E252">
        <v>1.7130000000000001</v>
      </c>
      <c r="F252">
        <v>1.718</v>
      </c>
      <c r="G252">
        <v>1.621</v>
      </c>
      <c r="I252">
        <f t="shared" si="36"/>
        <v>-2.8799999999999955</v>
      </c>
      <c r="J252">
        <f t="shared" si="37"/>
        <v>2.2999999999999909E-2</v>
      </c>
      <c r="K252" s="3">
        <f t="shared" si="38"/>
        <v>2.5308269862489765</v>
      </c>
      <c r="L252" s="3">
        <f t="shared" si="39"/>
        <v>0.22968184231767583</v>
      </c>
      <c r="M252">
        <f t="shared" si="40"/>
        <v>-1.5801751857356539</v>
      </c>
      <c r="N252">
        <f t="shared" si="41"/>
        <v>5.5461503615633664E-2</v>
      </c>
      <c r="O252">
        <f t="shared" si="42"/>
        <v>-6621.1087364502037</v>
      </c>
      <c r="P252">
        <f t="shared" si="43"/>
        <v>-4.8873599999999717</v>
      </c>
    </row>
    <row r="253" spans="1:16" x14ac:dyDescent="0.25">
      <c r="A253">
        <v>-111</v>
      </c>
      <c r="B253">
        <v>336.61</v>
      </c>
      <c r="C253">
        <v>1.72</v>
      </c>
      <c r="D253">
        <v>1.76</v>
      </c>
      <c r="E253">
        <v>1.7450000000000001</v>
      </c>
      <c r="F253">
        <v>1.74</v>
      </c>
      <c r="G253">
        <v>1.633</v>
      </c>
      <c r="I253">
        <f t="shared" si="36"/>
        <v>-2.9000000000000341</v>
      </c>
      <c r="J253">
        <f t="shared" si="37"/>
        <v>2.0000000000000018E-2</v>
      </c>
      <c r="K253" s="3">
        <f t="shared" si="38"/>
        <v>2.5271270138391762</v>
      </c>
      <c r="L253" s="3">
        <f t="shared" si="39"/>
        <v>0.2355284469075489</v>
      </c>
      <c r="M253">
        <f t="shared" si="40"/>
        <v>-1.3361038143688113</v>
      </c>
      <c r="N253">
        <f t="shared" si="41"/>
        <v>5.4797309879582735E-2</v>
      </c>
      <c r="O253">
        <f t="shared" si="42"/>
        <v>-6666.7917732046399</v>
      </c>
      <c r="P253">
        <f t="shared" si="43"/>
        <v>-4.9880000000000653</v>
      </c>
    </row>
    <row r="254" spans="1:16" x14ac:dyDescent="0.25">
      <c r="A254">
        <v>-110</v>
      </c>
      <c r="B254">
        <v>333.71</v>
      </c>
      <c r="C254">
        <v>1.74</v>
      </c>
      <c r="D254">
        <v>1.7809999999999999</v>
      </c>
      <c r="E254">
        <v>1.7589999999999999</v>
      </c>
      <c r="F254">
        <v>1.764</v>
      </c>
      <c r="G254">
        <v>1.657</v>
      </c>
      <c r="I254">
        <f t="shared" si="36"/>
        <v>-2.9499999999999886</v>
      </c>
      <c r="J254">
        <f t="shared" si="37"/>
        <v>2.6000000000000023E-2</v>
      </c>
      <c r="K254" s="3">
        <f t="shared" si="38"/>
        <v>2.5233692209782803</v>
      </c>
      <c r="L254" s="3">
        <f t="shared" si="39"/>
        <v>0.24054924828259971</v>
      </c>
      <c r="M254">
        <f t="shared" si="40"/>
        <v>-1.6703977880950427</v>
      </c>
      <c r="N254">
        <f t="shared" si="41"/>
        <v>5.4128819898247839E-2</v>
      </c>
      <c r="O254">
        <f t="shared" si="42"/>
        <v>-6710.4441314210662</v>
      </c>
      <c r="P254">
        <f t="shared" si="43"/>
        <v>-5.1330000000000018</v>
      </c>
    </row>
    <row r="255" spans="1:16" x14ac:dyDescent="0.25">
      <c r="A255">
        <v>-109</v>
      </c>
      <c r="B255">
        <v>330.76</v>
      </c>
      <c r="C255">
        <v>1.766</v>
      </c>
      <c r="D255">
        <v>1.804</v>
      </c>
      <c r="E255">
        <v>1.774</v>
      </c>
      <c r="F255">
        <v>1.79</v>
      </c>
      <c r="G255">
        <v>1.6970000000000001</v>
      </c>
      <c r="I255">
        <f t="shared" si="36"/>
        <v>-2.9699999999999704</v>
      </c>
      <c r="J255">
        <f t="shared" si="37"/>
        <v>2.0000000000000018E-2</v>
      </c>
      <c r="K255" s="3">
        <f t="shared" si="38"/>
        <v>2.5195129832576257</v>
      </c>
      <c r="L255" s="3">
        <f t="shared" si="39"/>
        <v>0.24699069924154979</v>
      </c>
      <c r="M255">
        <f t="shared" si="40"/>
        <v>-1.2485070199150428</v>
      </c>
      <c r="N255">
        <f t="shared" si="41"/>
        <v>5.3456237190234623E-2</v>
      </c>
      <c r="O255">
        <f t="shared" si="42"/>
        <v>-6752.0525105928537</v>
      </c>
      <c r="P255">
        <f t="shared" si="43"/>
        <v>-5.2450199999999452</v>
      </c>
    </row>
    <row r="256" spans="1:16" x14ac:dyDescent="0.25">
      <c r="A256">
        <v>-108</v>
      </c>
      <c r="B256">
        <v>327.79</v>
      </c>
      <c r="C256">
        <v>1.786</v>
      </c>
      <c r="D256">
        <v>1.82</v>
      </c>
      <c r="E256">
        <v>1.7869999999999999</v>
      </c>
      <c r="F256">
        <v>1.81</v>
      </c>
      <c r="G256">
        <v>1.728</v>
      </c>
      <c r="I256">
        <f t="shared" si="36"/>
        <v>-3.0200000000000387</v>
      </c>
      <c r="J256">
        <f t="shared" si="37"/>
        <v>2.4999999999999911E-2</v>
      </c>
      <c r="K256" s="3">
        <f t="shared" si="38"/>
        <v>2.5155957002684515</v>
      </c>
      <c r="L256" s="3">
        <f t="shared" si="39"/>
        <v>0.25188145455252764</v>
      </c>
      <c r="M256">
        <f t="shared" si="40"/>
        <v>-1.501816839864458</v>
      </c>
      <c r="N256">
        <f t="shared" si="41"/>
        <v>5.2779766525444291E-2</v>
      </c>
      <c r="O256">
        <f t="shared" si="42"/>
        <v>-6791.6042327229025</v>
      </c>
      <c r="P256">
        <f t="shared" si="43"/>
        <v>-5.393720000000112</v>
      </c>
    </row>
    <row r="257" spans="1:16" x14ac:dyDescent="0.25">
      <c r="A257">
        <v>-107</v>
      </c>
      <c r="B257">
        <v>324.77</v>
      </c>
      <c r="C257">
        <v>1.8109999999999999</v>
      </c>
      <c r="D257">
        <v>1.841</v>
      </c>
      <c r="E257">
        <v>1.8089999999999999</v>
      </c>
      <c r="F257">
        <v>1.8260000000000001</v>
      </c>
      <c r="G257">
        <v>1.766</v>
      </c>
      <c r="I257">
        <f t="shared" si="36"/>
        <v>-3.0399999999999636</v>
      </c>
      <c r="J257">
        <f t="shared" si="37"/>
        <v>3.2000000000000028E-2</v>
      </c>
      <c r="K257" s="3">
        <f t="shared" si="38"/>
        <v>2.511575905309916</v>
      </c>
      <c r="L257" s="3">
        <f t="shared" si="39"/>
        <v>0.25791845031405841</v>
      </c>
      <c r="M257">
        <f t="shared" si="40"/>
        <v>-1.8624485445930103</v>
      </c>
      <c r="N257">
        <f t="shared" si="41"/>
        <v>5.209961386280916E-2</v>
      </c>
      <c r="O257">
        <f t="shared" si="42"/>
        <v>-6829.0872461899626</v>
      </c>
      <c r="P257">
        <f t="shared" si="43"/>
        <v>-5.505439999999898</v>
      </c>
    </row>
    <row r="258" spans="1:16" x14ac:dyDescent="0.25">
      <c r="A258">
        <v>-106</v>
      </c>
      <c r="B258">
        <v>321.73</v>
      </c>
      <c r="C258">
        <v>1.843</v>
      </c>
      <c r="D258">
        <v>1.8640000000000001</v>
      </c>
      <c r="E258">
        <v>1.841</v>
      </c>
      <c r="F258">
        <v>1.851</v>
      </c>
      <c r="G258">
        <v>1.8149999999999999</v>
      </c>
      <c r="I258">
        <f t="shared" si="36"/>
        <v>-3.0800000000000409</v>
      </c>
      <c r="J258">
        <f t="shared" si="37"/>
        <v>3.2000000000000028E-2</v>
      </c>
      <c r="K258" s="3">
        <f t="shared" si="38"/>
        <v>2.507491558965369</v>
      </c>
      <c r="L258" s="3">
        <f t="shared" si="39"/>
        <v>0.26552533521907379</v>
      </c>
      <c r="M258">
        <f t="shared" si="40"/>
        <v>-1.7895136333465309</v>
      </c>
      <c r="N258">
        <f t="shared" si="41"/>
        <v>5.1415986287660857E-2</v>
      </c>
      <c r="O258">
        <f t="shared" si="42"/>
        <v>-6864.4901294242873</v>
      </c>
      <c r="P258">
        <f t="shared" si="43"/>
        <v>-5.6764400000000981</v>
      </c>
    </row>
    <row r="259" spans="1:16" x14ac:dyDescent="0.25">
      <c r="A259">
        <v>-105</v>
      </c>
      <c r="B259">
        <v>318.64999999999998</v>
      </c>
      <c r="C259">
        <v>1.875</v>
      </c>
      <c r="D259">
        <v>1.8919999999999999</v>
      </c>
      <c r="E259">
        <v>1.8580000000000001</v>
      </c>
      <c r="F259">
        <v>1.8740000000000001</v>
      </c>
      <c r="G259">
        <v>1.877</v>
      </c>
      <c r="I259">
        <f t="shared" si="36"/>
        <v>-3.1099999999999568</v>
      </c>
      <c r="J259">
        <f t="shared" si="37"/>
        <v>3.2000000000000028E-2</v>
      </c>
      <c r="K259" s="3">
        <f t="shared" si="38"/>
        <v>2.5033139228158845</v>
      </c>
      <c r="L259" s="3">
        <f t="shared" si="39"/>
        <v>0.27300127206373764</v>
      </c>
      <c r="M259">
        <f t="shared" si="40"/>
        <v>-1.7254180512242003</v>
      </c>
      <c r="N259">
        <f t="shared" si="41"/>
        <v>5.0729091948750166E-2</v>
      </c>
      <c r="O259">
        <f t="shared" si="42"/>
        <v>-6897.8020943914771</v>
      </c>
      <c r="P259">
        <f t="shared" si="43"/>
        <v>-5.8312499999999279</v>
      </c>
    </row>
    <row r="260" spans="1:16" x14ac:dyDescent="0.25">
      <c r="A260">
        <v>-104</v>
      </c>
      <c r="B260">
        <v>315.54000000000002</v>
      </c>
      <c r="C260">
        <v>1.907</v>
      </c>
      <c r="D260">
        <v>1.92</v>
      </c>
      <c r="E260">
        <v>1.881</v>
      </c>
      <c r="F260">
        <v>1.897</v>
      </c>
      <c r="G260">
        <v>1.93</v>
      </c>
      <c r="I260">
        <f t="shared" si="36"/>
        <v>-3.1400000000000432</v>
      </c>
      <c r="J260">
        <f t="shared" si="37"/>
        <v>3.0000000000000027E-2</v>
      </c>
      <c r="K260" s="3">
        <f t="shared" si="38"/>
        <v>2.4990544211971009</v>
      </c>
      <c r="L260" s="3">
        <f t="shared" si="39"/>
        <v>0.28035069304600563</v>
      </c>
      <c r="M260">
        <f t="shared" si="40"/>
        <v>-1.5607436406544568</v>
      </c>
      <c r="N260">
        <f t="shared" si="41"/>
        <v>5.0039139994937809E-2</v>
      </c>
      <c r="O260">
        <f t="shared" si="42"/>
        <v>-6929.0129898834648</v>
      </c>
      <c r="P260">
        <f t="shared" si="43"/>
        <v>-5.9879800000000838</v>
      </c>
    </row>
    <row r="261" spans="1:16" x14ac:dyDescent="0.25">
      <c r="A261">
        <v>-103</v>
      </c>
      <c r="B261">
        <v>312.39999999999998</v>
      </c>
      <c r="C261">
        <v>1.9370000000000001</v>
      </c>
      <c r="D261">
        <v>1.9430000000000001</v>
      </c>
      <c r="E261">
        <v>1.907</v>
      </c>
      <c r="F261">
        <v>1.925</v>
      </c>
      <c r="G261">
        <v>1.9730000000000001</v>
      </c>
      <c r="I261">
        <f t="shared" ref="I261:I324" si="44">B262-B261</f>
        <v>-3.1699999999999591</v>
      </c>
      <c r="J261">
        <f t="shared" ref="J261:J324" si="45">C262-C261</f>
        <v>2.8999999999999915E-2</v>
      </c>
      <c r="K261" s="3">
        <f t="shared" ref="K261:K324" si="46">LOG(B261)</f>
        <v>2.4947110252052629</v>
      </c>
      <c r="L261" s="3">
        <f t="shared" ref="L261:L324" si="47">LOG(C261)</f>
        <v>0.2871296207191108</v>
      </c>
      <c r="M261">
        <f t="shared" ref="M261:M324" si="48">(L262-L261)/(K262-K261)</f>
        <v>-1.4570564492504117</v>
      </c>
      <c r="N261">
        <f t="shared" ref="N261:N324" si="49">$L$2*((1-COS(RADIANS(A261))+($L$2/$O$2)*(1-SQRT(1-(($L$2/$O$2)^2)*SIN(RADIANS(A261))))))</f>
        <v>4.9346340511575056E-2</v>
      </c>
      <c r="O261">
        <f t="shared" ref="O261:O324" si="50">$L$2*($J$1^2)*((SIN(RADIANS(A261))))+($H$1/2)*(SIN(2*RADIANS(A261)))</f>
        <v>-6958.1133046156201</v>
      </c>
      <c r="P261">
        <f t="shared" ref="P261:P324" si="51">(C261*100000)*((B262/100000)-(B261/100000))</f>
        <v>-6.1402899999999079</v>
      </c>
    </row>
    <row r="262" spans="1:16" x14ac:dyDescent="0.25">
      <c r="A262">
        <v>-102</v>
      </c>
      <c r="B262">
        <v>309.23</v>
      </c>
      <c r="C262">
        <v>1.966</v>
      </c>
      <c r="D262">
        <v>1.966</v>
      </c>
      <c r="E262">
        <v>1.9339999999999999</v>
      </c>
      <c r="F262">
        <v>1.952</v>
      </c>
      <c r="G262">
        <v>2.0129999999999999</v>
      </c>
      <c r="I262">
        <f t="shared" si="44"/>
        <v>-3.2000000000000455</v>
      </c>
      <c r="J262">
        <f t="shared" si="45"/>
        <v>3.300000000000014E-2</v>
      </c>
      <c r="K262" s="3">
        <f t="shared" si="46"/>
        <v>2.4902816204417575</v>
      </c>
      <c r="L262" s="3">
        <f t="shared" si="47"/>
        <v>0.29358351349611683</v>
      </c>
      <c r="M262">
        <f t="shared" si="48"/>
        <v>-1.600241625357905</v>
      </c>
      <c r="N262">
        <f t="shared" si="49"/>
        <v>4.8650904456593799E-2</v>
      </c>
      <c r="O262">
        <f t="shared" si="50"/>
        <v>-6985.094170129023</v>
      </c>
      <c r="P262">
        <f t="shared" si="51"/>
        <v>-6.2912000000000674</v>
      </c>
    </row>
    <row r="263" spans="1:16" x14ac:dyDescent="0.25">
      <c r="A263">
        <v>-101</v>
      </c>
      <c r="B263">
        <v>306.02999999999997</v>
      </c>
      <c r="C263">
        <v>1.9990000000000001</v>
      </c>
      <c r="D263">
        <v>1.992</v>
      </c>
      <c r="E263">
        <v>1.9590000000000001</v>
      </c>
      <c r="F263">
        <v>1.9730000000000001</v>
      </c>
      <c r="G263">
        <v>2.0699999999999998</v>
      </c>
      <c r="I263">
        <f t="shared" si="44"/>
        <v>-3.2299999999999613</v>
      </c>
      <c r="J263">
        <f t="shared" si="45"/>
        <v>3.3999999999999808E-2</v>
      </c>
      <c r="K263" s="3">
        <f t="shared" si="46"/>
        <v>2.4857640022849474</v>
      </c>
      <c r="L263" s="3">
        <f t="shared" si="47"/>
        <v>0.30081279411811696</v>
      </c>
      <c r="M263">
        <f t="shared" si="48"/>
        <v>-1.5894912261964149</v>
      </c>
      <c r="N263">
        <f t="shared" si="49"/>
        <v>4.7953043596325268E-2</v>
      </c>
      <c r="O263">
        <f t="shared" si="50"/>
        <v>-7009.9473634970263</v>
      </c>
      <c r="P263">
        <f t="shared" si="51"/>
        <v>-6.456769999999886</v>
      </c>
    </row>
    <row r="264" spans="1:16" x14ac:dyDescent="0.25">
      <c r="A264">
        <v>-100</v>
      </c>
      <c r="B264">
        <v>302.8</v>
      </c>
      <c r="C264">
        <v>2.0329999999999999</v>
      </c>
      <c r="D264">
        <v>2.016</v>
      </c>
      <c r="E264">
        <v>1.986</v>
      </c>
      <c r="F264">
        <v>1.9970000000000001</v>
      </c>
      <c r="G264">
        <v>2.1339999999999999</v>
      </c>
      <c r="I264">
        <f t="shared" si="44"/>
        <v>-3.2599999999999909</v>
      </c>
      <c r="J264">
        <f t="shared" si="45"/>
        <v>3.5000000000000142E-2</v>
      </c>
      <c r="K264" s="3">
        <f t="shared" si="46"/>
        <v>2.4811558708280352</v>
      </c>
      <c r="L264" s="3">
        <f t="shared" si="47"/>
        <v>0.30813737863803858</v>
      </c>
      <c r="M264">
        <f t="shared" si="48"/>
        <v>-1.5769164503896265</v>
      </c>
      <c r="N264">
        <f t="shared" si="49"/>
        <v>4.7252970441066917E-2</v>
      </c>
      <c r="O264">
        <f t="shared" si="50"/>
        <v>-7032.6653098352726</v>
      </c>
      <c r="P264">
        <f t="shared" si="51"/>
        <v>-6.6275800000000507</v>
      </c>
    </row>
    <row r="265" spans="1:16" x14ac:dyDescent="0.25">
      <c r="A265">
        <v>-99</v>
      </c>
      <c r="B265">
        <v>299.54000000000002</v>
      </c>
      <c r="C265">
        <v>2.0680000000000001</v>
      </c>
      <c r="D265">
        <v>2.0430000000000001</v>
      </c>
      <c r="E265">
        <v>2.0150000000000001</v>
      </c>
      <c r="F265">
        <v>2.0289999999999999</v>
      </c>
      <c r="G265">
        <v>2.1840000000000002</v>
      </c>
      <c r="I265">
        <f t="shared" si="44"/>
        <v>-3.2800000000000296</v>
      </c>
      <c r="J265">
        <f t="shared" si="45"/>
        <v>3.2000000000000028E-2</v>
      </c>
      <c r="K265" s="3">
        <f t="shared" si="46"/>
        <v>2.4764548254543031</v>
      </c>
      <c r="L265" s="3">
        <f t="shared" si="47"/>
        <v>0.31555053442190489</v>
      </c>
      <c r="M265">
        <f t="shared" si="48"/>
        <v>-1.3946109443294359</v>
      </c>
      <c r="N265">
        <f t="shared" si="49"/>
        <v>4.6550898180417112E-2</v>
      </c>
      <c r="O265">
        <f t="shared" si="50"/>
        <v>-7053.2410846143885</v>
      </c>
      <c r="P265">
        <f t="shared" si="51"/>
        <v>-6.7830400000000752</v>
      </c>
    </row>
    <row r="266" spans="1:16" x14ac:dyDescent="0.25">
      <c r="A266">
        <v>-98</v>
      </c>
      <c r="B266">
        <v>296.26</v>
      </c>
      <c r="C266">
        <v>2.1</v>
      </c>
      <c r="D266">
        <v>2.0710000000000002</v>
      </c>
      <c r="E266">
        <v>2.0419999999999998</v>
      </c>
      <c r="F266">
        <v>2.0659999999999998</v>
      </c>
      <c r="G266">
        <v>2.2189999999999999</v>
      </c>
      <c r="I266">
        <f t="shared" si="44"/>
        <v>-3.3100000000000023</v>
      </c>
      <c r="J266">
        <f t="shared" si="45"/>
        <v>3.0999999999999694E-2</v>
      </c>
      <c r="K266" s="3">
        <f t="shared" si="46"/>
        <v>2.4716730185000912</v>
      </c>
      <c r="L266" s="3">
        <f t="shared" si="47"/>
        <v>0.3222192947339193</v>
      </c>
      <c r="M266">
        <f t="shared" si="48"/>
        <v>-1.3042594339466371</v>
      </c>
      <c r="N266">
        <f t="shared" si="49"/>
        <v>4.5847040618397214E-2</v>
      </c>
      <c r="O266">
        <f t="shared" si="50"/>
        <v>-7071.6684157746522</v>
      </c>
      <c r="P266">
        <f t="shared" si="51"/>
        <v>-6.9509999999999756</v>
      </c>
    </row>
    <row r="267" spans="1:16" x14ac:dyDescent="0.25">
      <c r="A267">
        <v>-97</v>
      </c>
      <c r="B267">
        <v>292.95</v>
      </c>
      <c r="C267">
        <v>2.1309999999999998</v>
      </c>
      <c r="D267">
        <v>2.11</v>
      </c>
      <c r="E267">
        <v>2.0739999999999998</v>
      </c>
      <c r="F267">
        <v>2.097</v>
      </c>
      <c r="G267">
        <v>2.2429999999999999</v>
      </c>
      <c r="I267">
        <f t="shared" si="44"/>
        <v>-3.339999999999975</v>
      </c>
      <c r="J267">
        <f t="shared" si="45"/>
        <v>2.6000000000000245E-2</v>
      </c>
      <c r="K267" s="3">
        <f t="shared" si="46"/>
        <v>2.4667935023435357</v>
      </c>
      <c r="L267" s="3">
        <f t="shared" si="47"/>
        <v>0.32858344971420195</v>
      </c>
      <c r="M267">
        <f t="shared" si="48"/>
        <v>-1.0575802449978353</v>
      </c>
      <c r="N267">
        <f t="shared" si="49"/>
        <v>4.5141612108380795E-2</v>
      </c>
      <c r="O267">
        <f t="shared" si="50"/>
        <v>-7087.9416856419784</v>
      </c>
      <c r="P267">
        <f t="shared" si="51"/>
        <v>-7.1175399999999645</v>
      </c>
    </row>
    <row r="268" spans="1:16" x14ac:dyDescent="0.25">
      <c r="A268">
        <v>-96</v>
      </c>
      <c r="B268">
        <v>289.61</v>
      </c>
      <c r="C268">
        <v>2.157</v>
      </c>
      <c r="D268">
        <v>2.14</v>
      </c>
      <c r="E268">
        <v>2.1040000000000001</v>
      </c>
      <c r="F268">
        <v>2.121</v>
      </c>
      <c r="G268">
        <v>2.2610000000000001</v>
      </c>
      <c r="I268">
        <f t="shared" si="44"/>
        <v>-3.3700000000000045</v>
      </c>
      <c r="J268">
        <f t="shared" si="45"/>
        <v>2.9999999999999805E-2</v>
      </c>
      <c r="K268" s="3">
        <f t="shared" si="46"/>
        <v>2.4618135536226196</v>
      </c>
      <c r="L268" s="3">
        <f t="shared" si="47"/>
        <v>0.33385014510254507</v>
      </c>
      <c r="M268">
        <f t="shared" si="48"/>
        <v>-1.180083817544906</v>
      </c>
      <c r="N268">
        <f t="shared" si="49"/>
        <v>4.4434827487849687E-2</v>
      </c>
      <c r="O268">
        <f t="shared" si="50"/>
        <v>-7102.055932644641</v>
      </c>
      <c r="P268">
        <f t="shared" si="51"/>
        <v>-7.2690899999999541</v>
      </c>
    </row>
    <row r="269" spans="1:16" x14ac:dyDescent="0.25">
      <c r="A269">
        <v>-95</v>
      </c>
      <c r="B269">
        <v>286.24</v>
      </c>
      <c r="C269">
        <v>2.1869999999999998</v>
      </c>
      <c r="D269">
        <v>2.1720000000000002</v>
      </c>
      <c r="E269">
        <v>2.1379999999999999</v>
      </c>
      <c r="F269">
        <v>2.1579999999999999</v>
      </c>
      <c r="G269">
        <v>2.278</v>
      </c>
      <c r="I269">
        <f t="shared" si="44"/>
        <v>-3.3799999999999955</v>
      </c>
      <c r="J269">
        <f t="shared" si="45"/>
        <v>2.7000000000000135E-2</v>
      </c>
      <c r="K269" s="3">
        <f t="shared" si="46"/>
        <v>2.4567303232232978</v>
      </c>
      <c r="L269" s="3">
        <f t="shared" si="47"/>
        <v>0.33984878303763705</v>
      </c>
      <c r="M269">
        <f t="shared" si="48"/>
        <v>-1.0329626609304607</v>
      </c>
      <c r="N269">
        <f t="shared" si="49"/>
        <v>4.3726902012996796E-2</v>
      </c>
      <c r="O269">
        <f t="shared" si="50"/>
        <v>-7114.0068528301917</v>
      </c>
      <c r="P269">
        <f t="shared" si="51"/>
        <v>-7.3920600000000123</v>
      </c>
    </row>
    <row r="270" spans="1:16" x14ac:dyDescent="0.25">
      <c r="A270">
        <v>-94</v>
      </c>
      <c r="B270">
        <v>282.86</v>
      </c>
      <c r="C270">
        <v>2.214</v>
      </c>
      <c r="D270">
        <v>2.2029999999999998</v>
      </c>
      <c r="E270">
        <v>2.169</v>
      </c>
      <c r="F270">
        <v>2.194</v>
      </c>
      <c r="G270">
        <v>2.2890000000000001</v>
      </c>
      <c r="I270">
        <f t="shared" si="44"/>
        <v>-3.410000000000025</v>
      </c>
      <c r="J270">
        <f t="shared" si="45"/>
        <v>2.8999999999999915E-2</v>
      </c>
      <c r="K270" s="3">
        <f t="shared" si="46"/>
        <v>2.4515715370380673</v>
      </c>
      <c r="L270" s="3">
        <f t="shared" si="47"/>
        <v>0.34517761654270401</v>
      </c>
      <c r="M270">
        <f t="shared" si="48"/>
        <v>-1.0729453373759035</v>
      </c>
      <c r="N270">
        <f t="shared" si="49"/>
        <v>4.3018051293195587E-2</v>
      </c>
      <c r="O270">
        <f t="shared" si="50"/>
        <v>-7123.7908011821009</v>
      </c>
      <c r="P270">
        <f t="shared" si="51"/>
        <v>-7.5497400000000994</v>
      </c>
    </row>
    <row r="271" spans="1:16" x14ac:dyDescent="0.25">
      <c r="A271">
        <v>-93</v>
      </c>
      <c r="B271">
        <v>279.45</v>
      </c>
      <c r="C271">
        <v>2.2429999999999999</v>
      </c>
      <c r="D271">
        <v>2.2410000000000001</v>
      </c>
      <c r="E271">
        <v>2.2029999999999998</v>
      </c>
      <c r="F271">
        <v>2.2320000000000002</v>
      </c>
      <c r="G271">
        <v>2.2949999999999999</v>
      </c>
      <c r="I271">
        <f t="shared" si="44"/>
        <v>-3.4300000000000068</v>
      </c>
      <c r="J271">
        <f t="shared" si="45"/>
        <v>3.2999999999999918E-2</v>
      </c>
      <c r="K271" s="3">
        <f t="shared" si="46"/>
        <v>2.4463041139519239</v>
      </c>
      <c r="L271" s="3">
        <f t="shared" si="47"/>
        <v>0.35082927358296773</v>
      </c>
      <c r="M271">
        <f t="shared" si="48"/>
        <v>-1.1826065686430063</v>
      </c>
      <c r="N271">
        <f t="shared" si="49"/>
        <v>4.2308491225355967E-2</v>
      </c>
      <c r="O271">
        <f t="shared" si="50"/>
        <v>-7131.4047927357387</v>
      </c>
      <c r="P271">
        <f t="shared" si="51"/>
        <v>-7.6934899999999313</v>
      </c>
    </row>
    <row r="272" spans="1:16" x14ac:dyDescent="0.25">
      <c r="A272">
        <v>-92</v>
      </c>
      <c r="B272">
        <v>276.02</v>
      </c>
      <c r="C272">
        <v>2.2759999999999998</v>
      </c>
      <c r="D272">
        <v>2.2789999999999999</v>
      </c>
      <c r="E272">
        <v>2.2410000000000001</v>
      </c>
      <c r="F272">
        <v>2.27</v>
      </c>
      <c r="G272">
        <v>2.3130000000000002</v>
      </c>
      <c r="I272">
        <f t="shared" si="44"/>
        <v>-3.4499999999999886</v>
      </c>
      <c r="J272">
        <f t="shared" si="45"/>
        <v>3.8000000000000256E-2</v>
      </c>
      <c r="K272" s="3">
        <f t="shared" si="46"/>
        <v>2.4409405515396636</v>
      </c>
      <c r="L272" s="3">
        <f t="shared" si="47"/>
        <v>0.35717225772303351</v>
      </c>
      <c r="M272">
        <f t="shared" si="48"/>
        <v>-1.31644857796679</v>
      </c>
      <c r="N272">
        <f t="shared" si="49"/>
        <v>4.1598437928186842E-2</v>
      </c>
      <c r="O272">
        <f t="shared" si="50"/>
        <v>-7136.8465034933251</v>
      </c>
      <c r="P272">
        <f t="shared" si="51"/>
        <v>-7.852200000000054</v>
      </c>
    </row>
    <row r="273" spans="1:16" x14ac:dyDescent="0.25">
      <c r="A273">
        <v>-91</v>
      </c>
      <c r="B273">
        <v>272.57</v>
      </c>
      <c r="C273">
        <v>2.3140000000000001</v>
      </c>
      <c r="D273">
        <v>2.3250000000000002</v>
      </c>
      <c r="E273">
        <v>2.2799999999999998</v>
      </c>
      <c r="F273">
        <v>2.3119999999999998</v>
      </c>
      <c r="G273">
        <v>2.3410000000000002</v>
      </c>
      <c r="I273">
        <f t="shared" si="44"/>
        <v>-3.4800000000000182</v>
      </c>
      <c r="J273">
        <f t="shared" si="45"/>
        <v>4.0000000000000036E-2</v>
      </c>
      <c r="K273" s="3">
        <f t="shared" si="46"/>
        <v>2.4354780541713246</v>
      </c>
      <c r="L273" s="3">
        <f t="shared" si="47"/>
        <v>0.36436335461573077</v>
      </c>
      <c r="M273">
        <f t="shared" si="48"/>
        <v>-1.333771152183433</v>
      </c>
      <c r="N273">
        <f t="shared" si="49"/>
        <v>4.0888107676385031E-2</v>
      </c>
      <c r="O273">
        <f t="shared" si="50"/>
        <v>-7140.1142711375669</v>
      </c>
      <c r="P273">
        <f t="shared" si="51"/>
        <v>-8.0527200000000452</v>
      </c>
    </row>
    <row r="274" spans="1:16" x14ac:dyDescent="0.25">
      <c r="A274">
        <v>-90</v>
      </c>
      <c r="B274">
        <v>269.08999999999997</v>
      </c>
      <c r="C274">
        <v>2.3540000000000001</v>
      </c>
      <c r="D274">
        <v>2.3650000000000002</v>
      </c>
      <c r="E274">
        <v>2.3170000000000002</v>
      </c>
      <c r="F274">
        <v>2.3540000000000001</v>
      </c>
      <c r="G274">
        <v>2.3780000000000001</v>
      </c>
      <c r="I274">
        <f t="shared" si="44"/>
        <v>-3.4899999999999523</v>
      </c>
      <c r="J274">
        <f t="shared" si="45"/>
        <v>3.7999999999999812E-2</v>
      </c>
      <c r="K274" s="3">
        <f t="shared" si="46"/>
        <v>2.4298975586871476</v>
      </c>
      <c r="L274" s="3">
        <f t="shared" si="47"/>
        <v>0.37180645850741589</v>
      </c>
      <c r="M274">
        <f t="shared" si="48"/>
        <v>-1.226692219789852</v>
      </c>
      <c r="N274">
        <f t="shared" si="49"/>
        <v>4.0177716834770831E-2</v>
      </c>
      <c r="O274">
        <f t="shared" si="50"/>
        <v>-7141.2070955437657</v>
      </c>
      <c r="P274">
        <f t="shared" si="51"/>
        <v>-8.2154599999998048</v>
      </c>
    </row>
    <row r="275" spans="1:16" x14ac:dyDescent="0.25">
      <c r="A275">
        <v>-89</v>
      </c>
      <c r="B275">
        <v>265.60000000000002</v>
      </c>
      <c r="C275">
        <v>2.3919999999999999</v>
      </c>
      <c r="D275">
        <v>2.4020000000000001</v>
      </c>
      <c r="E275">
        <v>2.3610000000000002</v>
      </c>
      <c r="F275">
        <v>2.391</v>
      </c>
      <c r="G275">
        <v>2.415</v>
      </c>
      <c r="I275">
        <f t="shared" si="44"/>
        <v>-3.5100000000000477</v>
      </c>
      <c r="J275">
        <f t="shared" si="45"/>
        <v>4.0000000000000036E-2</v>
      </c>
      <c r="K275" s="3">
        <f t="shared" si="46"/>
        <v>2.42422807069598</v>
      </c>
      <c r="L275" s="3">
        <f t="shared" si="47"/>
        <v>0.37876117531637321</v>
      </c>
      <c r="M275">
        <f t="shared" si="48"/>
        <v>-1.2466024852576756</v>
      </c>
      <c r="N275">
        <f t="shared" si="49"/>
        <v>3.9467481792390152E-2</v>
      </c>
      <c r="O275">
        <f t="shared" si="50"/>
        <v>-7140.1246390902361</v>
      </c>
      <c r="P275">
        <f t="shared" si="51"/>
        <v>-8.3959200000001388</v>
      </c>
    </row>
    <row r="276" spans="1:16" x14ac:dyDescent="0.25">
      <c r="A276">
        <v>-88</v>
      </c>
      <c r="B276">
        <v>262.08999999999997</v>
      </c>
      <c r="C276">
        <v>2.4319999999999999</v>
      </c>
      <c r="D276">
        <v>2.44</v>
      </c>
      <c r="E276">
        <v>2.407</v>
      </c>
      <c r="F276">
        <v>2.4319999999999999</v>
      </c>
      <c r="G276">
        <v>2.4500000000000002</v>
      </c>
      <c r="I276">
        <f t="shared" si="44"/>
        <v>-3.5199999999999818</v>
      </c>
      <c r="J276">
        <f t="shared" si="45"/>
        <v>4.7000000000000153E-2</v>
      </c>
      <c r="K276" s="3">
        <f t="shared" si="46"/>
        <v>2.4184504508295834</v>
      </c>
      <c r="L276" s="3">
        <f t="shared" si="47"/>
        <v>0.3859635706006973</v>
      </c>
      <c r="M276">
        <f t="shared" si="48"/>
        <v>-1.4156181341204757</v>
      </c>
      <c r="N276">
        <f t="shared" si="49"/>
        <v>3.8757618896603264E-2</v>
      </c>
      <c r="O276">
        <f t="shared" si="50"/>
        <v>-7136.8672267669117</v>
      </c>
      <c r="P276">
        <f t="shared" si="51"/>
        <v>-8.5606399999999976</v>
      </c>
    </row>
    <row r="277" spans="1:16" x14ac:dyDescent="0.25">
      <c r="A277">
        <v>-87</v>
      </c>
      <c r="B277">
        <v>258.57</v>
      </c>
      <c r="C277">
        <v>2.4790000000000001</v>
      </c>
      <c r="D277">
        <v>2.4870000000000001</v>
      </c>
      <c r="E277">
        <v>2.4500000000000002</v>
      </c>
      <c r="F277">
        <v>2.4769999999999999</v>
      </c>
      <c r="G277">
        <v>2.5019999999999998</v>
      </c>
      <c r="I277">
        <f t="shared" si="44"/>
        <v>-3.539999999999992</v>
      </c>
      <c r="J277">
        <f t="shared" si="45"/>
        <v>4.9999999999999822E-2</v>
      </c>
      <c r="K277" s="3">
        <f t="shared" si="46"/>
        <v>2.4125781354312723</v>
      </c>
      <c r="L277" s="3">
        <f t="shared" si="47"/>
        <v>0.39427652676782143</v>
      </c>
      <c r="M277">
        <f t="shared" si="48"/>
        <v>-1.4485550035679131</v>
      </c>
      <c r="N277">
        <f t="shared" si="49"/>
        <v>3.8048344387180341E-2</v>
      </c>
      <c r="O277">
        <f t="shared" si="50"/>
        <v>-7131.4358460821259</v>
      </c>
      <c r="P277">
        <f t="shared" si="51"/>
        <v>-8.7756599999999185</v>
      </c>
    </row>
    <row r="278" spans="1:16" x14ac:dyDescent="0.25">
      <c r="A278">
        <v>-86</v>
      </c>
      <c r="B278">
        <v>255.03</v>
      </c>
      <c r="C278">
        <v>2.5289999999999999</v>
      </c>
      <c r="D278">
        <v>2.5390000000000001</v>
      </c>
      <c r="E278">
        <v>2.4950000000000001</v>
      </c>
      <c r="F278">
        <v>2.5249999999999999</v>
      </c>
      <c r="G278">
        <v>2.556</v>
      </c>
      <c r="I278">
        <f t="shared" si="44"/>
        <v>-3.5600000000000023</v>
      </c>
      <c r="J278">
        <f t="shared" si="45"/>
        <v>5.1000000000000156E-2</v>
      </c>
      <c r="K278" s="3">
        <f t="shared" si="46"/>
        <v>2.406591270897152</v>
      </c>
      <c r="L278" s="3">
        <f t="shared" si="47"/>
        <v>0.40294882934440474</v>
      </c>
      <c r="M278">
        <f t="shared" si="48"/>
        <v>-1.4202702808019632</v>
      </c>
      <c r="N278">
        <f t="shared" si="49"/>
        <v>3.7339874330423788E-2</v>
      </c>
      <c r="O278">
        <f t="shared" si="50"/>
        <v>-7123.8321467675678</v>
      </c>
      <c r="P278">
        <f t="shared" si="51"/>
        <v>-9.003240000000055</v>
      </c>
    </row>
    <row r="279" spans="1:16" x14ac:dyDescent="0.25">
      <c r="A279">
        <v>-85</v>
      </c>
      <c r="B279">
        <v>251.47</v>
      </c>
      <c r="C279">
        <v>2.58</v>
      </c>
      <c r="D279">
        <v>2.5840000000000001</v>
      </c>
      <c r="E279">
        <v>2.5459999999999998</v>
      </c>
      <c r="F279">
        <v>2.5649999999999999</v>
      </c>
      <c r="G279">
        <v>2.6240000000000001</v>
      </c>
      <c r="I279">
        <f t="shared" si="44"/>
        <v>-3.5699999999999932</v>
      </c>
      <c r="J279">
        <f t="shared" si="45"/>
        <v>5.7999999999999829E-2</v>
      </c>
      <c r="K279" s="3">
        <f t="shared" si="46"/>
        <v>2.4004861817912042</v>
      </c>
      <c r="L279" s="3">
        <f t="shared" si="47"/>
        <v>0.41161970596323016</v>
      </c>
      <c r="M279">
        <f t="shared" si="48"/>
        <v>-1.5548505046994743</v>
      </c>
      <c r="N279">
        <f t="shared" si="49"/>
        <v>3.6632424553337428E-2</v>
      </c>
      <c r="O279">
        <f t="shared" si="50"/>
        <v>-7114.0584402815139</v>
      </c>
      <c r="P279">
        <f t="shared" si="51"/>
        <v>-9.2106000000000137</v>
      </c>
    </row>
    <row r="280" spans="1:16" x14ac:dyDescent="0.25">
      <c r="A280">
        <v>-84</v>
      </c>
      <c r="B280">
        <v>247.9</v>
      </c>
      <c r="C280">
        <v>2.6379999999999999</v>
      </c>
      <c r="D280">
        <v>2.6309999999999998</v>
      </c>
      <c r="E280">
        <v>2.5979999999999999</v>
      </c>
      <c r="F280">
        <v>2.6150000000000002</v>
      </c>
      <c r="G280">
        <v>2.7080000000000002</v>
      </c>
      <c r="I280">
        <f t="shared" si="44"/>
        <v>-3.5800000000000125</v>
      </c>
      <c r="J280">
        <f t="shared" si="45"/>
        <v>6.0999999999999943E-2</v>
      </c>
      <c r="K280" s="3">
        <f t="shared" si="46"/>
        <v>2.3942765267678214</v>
      </c>
      <c r="L280" s="3">
        <f t="shared" si="47"/>
        <v>0.4212747912103465</v>
      </c>
      <c r="M280">
        <f t="shared" si="48"/>
        <v>-1.5715207373714346</v>
      </c>
      <c r="N280">
        <f t="shared" si="49"/>
        <v>3.5926210577862695E-2</v>
      </c>
      <c r="O280">
        <f t="shared" si="50"/>
        <v>-7102.1176991104539</v>
      </c>
      <c r="P280">
        <f t="shared" si="51"/>
        <v>-9.4440399999999727</v>
      </c>
    </row>
    <row r="281" spans="1:16" x14ac:dyDescent="0.25">
      <c r="A281">
        <v>-83</v>
      </c>
      <c r="B281">
        <v>244.32</v>
      </c>
      <c r="C281">
        <v>2.6989999999999998</v>
      </c>
      <c r="D281">
        <v>2.681</v>
      </c>
      <c r="E281">
        <v>2.6469999999999998</v>
      </c>
      <c r="F281">
        <v>2.6669999999999998</v>
      </c>
      <c r="G281">
        <v>2.8029999999999999</v>
      </c>
      <c r="I281">
        <f t="shared" si="44"/>
        <v>-3.5900000000000034</v>
      </c>
      <c r="J281">
        <f t="shared" si="45"/>
        <v>6.3000000000000167E-2</v>
      </c>
      <c r="K281" s="3">
        <f t="shared" si="46"/>
        <v>2.3879590197123459</v>
      </c>
      <c r="L281" s="3">
        <f t="shared" si="47"/>
        <v>0.43120288455651662</v>
      </c>
      <c r="M281">
        <f t="shared" si="48"/>
        <v>-1.5587331452725843</v>
      </c>
      <c r="N281">
        <f t="shared" si="49"/>
        <v>3.5221447555201797E-2</v>
      </c>
      <c r="O281">
        <f t="shared" si="50"/>
        <v>-7088.0135558693564</v>
      </c>
      <c r="P281">
        <f t="shared" si="51"/>
        <v>-9.6894100000000449</v>
      </c>
    </row>
    <row r="282" spans="1:16" x14ac:dyDescent="0.25">
      <c r="A282">
        <v>-82</v>
      </c>
      <c r="B282">
        <v>240.73</v>
      </c>
      <c r="C282">
        <v>2.762</v>
      </c>
      <c r="D282">
        <v>2.7360000000000002</v>
      </c>
      <c r="E282">
        <v>2.6960000000000002</v>
      </c>
      <c r="F282">
        <v>2.718</v>
      </c>
      <c r="G282">
        <v>2.9</v>
      </c>
      <c r="I282">
        <f t="shared" si="44"/>
        <v>-3.6099999999999852</v>
      </c>
      <c r="J282">
        <f t="shared" si="45"/>
        <v>6.1999999999999833E-2</v>
      </c>
      <c r="K282" s="3">
        <f t="shared" si="46"/>
        <v>2.3815302158362703</v>
      </c>
      <c r="L282" s="3">
        <f t="shared" si="47"/>
        <v>0.4412236742426125</v>
      </c>
      <c r="M282">
        <f t="shared" si="48"/>
        <v>-1.4692128529351627</v>
      </c>
      <c r="N282">
        <f t="shared" si="49"/>
        <v>3.4518350200247898E-2</v>
      </c>
      <c r="O282">
        <f t="shared" si="50"/>
        <v>-7071.7503022007959</v>
      </c>
      <c r="P282">
        <f t="shared" si="51"/>
        <v>-9.9708199999999572</v>
      </c>
    </row>
    <row r="283" spans="1:16" x14ac:dyDescent="0.25">
      <c r="A283">
        <v>-81</v>
      </c>
      <c r="B283">
        <v>237.12</v>
      </c>
      <c r="C283">
        <v>2.8239999999999998</v>
      </c>
      <c r="D283">
        <v>2.794</v>
      </c>
      <c r="E283">
        <v>2.7509999999999999</v>
      </c>
      <c r="F283">
        <v>2.766</v>
      </c>
      <c r="G283">
        <v>2.9860000000000002</v>
      </c>
      <c r="I283">
        <f t="shared" si="44"/>
        <v>-3.6100000000000136</v>
      </c>
      <c r="J283">
        <f t="shared" si="45"/>
        <v>6.2000000000000277E-2</v>
      </c>
      <c r="K283" s="3">
        <f t="shared" si="46"/>
        <v>2.3749681862992342</v>
      </c>
      <c r="L283" s="3">
        <f t="shared" si="47"/>
        <v>0.45086469237976612</v>
      </c>
      <c r="M283">
        <f t="shared" si="48"/>
        <v>-1.4155869085257904</v>
      </c>
      <c r="N283">
        <f t="shared" si="49"/>
        <v>3.3817132726142313E-2</v>
      </c>
      <c r="O283">
        <f t="shared" si="50"/>
        <v>-7053.3328874733015</v>
      </c>
      <c r="P283">
        <f t="shared" si="51"/>
        <v>-10.194639999999957</v>
      </c>
    </row>
    <row r="284" spans="1:16" x14ac:dyDescent="0.25">
      <c r="A284">
        <v>-80</v>
      </c>
      <c r="B284">
        <v>233.51</v>
      </c>
      <c r="C284">
        <v>2.8860000000000001</v>
      </c>
      <c r="D284">
        <v>2.8490000000000002</v>
      </c>
      <c r="E284">
        <v>2.8090000000000002</v>
      </c>
      <c r="F284">
        <v>2.8239999999999998</v>
      </c>
      <c r="G284">
        <v>3.0619999999999998</v>
      </c>
      <c r="I284">
        <f t="shared" si="44"/>
        <v>-3.6099999999999852</v>
      </c>
      <c r="J284">
        <f t="shared" si="45"/>
        <v>6.0999999999999943E-2</v>
      </c>
      <c r="K284" s="3">
        <f t="shared" si="46"/>
        <v>2.3683054838392832</v>
      </c>
      <c r="L284" s="3">
        <f t="shared" si="47"/>
        <v>0.46029632675747539</v>
      </c>
      <c r="M284">
        <f t="shared" si="48"/>
        <v>-1.3424654130871343</v>
      </c>
      <c r="N284">
        <f t="shared" si="49"/>
        <v>3.3118008778978782E-2</v>
      </c>
      <c r="O284">
        <f t="shared" si="50"/>
        <v>-7032.7669172793121</v>
      </c>
      <c r="P284">
        <f t="shared" si="51"/>
        <v>-10.418459999999955</v>
      </c>
    </row>
    <row r="285" spans="1:16" x14ac:dyDescent="0.25">
      <c r="A285">
        <v>-79</v>
      </c>
      <c r="B285">
        <v>229.9</v>
      </c>
      <c r="C285">
        <v>2.9470000000000001</v>
      </c>
      <c r="D285">
        <v>2.9079999999999999</v>
      </c>
      <c r="E285">
        <v>2.8650000000000002</v>
      </c>
      <c r="F285">
        <v>2.8820000000000001</v>
      </c>
      <c r="G285">
        <v>3.1339999999999999</v>
      </c>
      <c r="I285">
        <f t="shared" si="44"/>
        <v>-3.6299999999999955</v>
      </c>
      <c r="J285">
        <f t="shared" si="45"/>
        <v>6.1999999999999833E-2</v>
      </c>
      <c r="K285" s="3">
        <f t="shared" si="46"/>
        <v>2.3615389712692791</v>
      </c>
      <c r="L285" s="3">
        <f t="shared" si="47"/>
        <v>0.46938013584992516</v>
      </c>
      <c r="M285">
        <f t="shared" si="48"/>
        <v>-1.3081682862463886</v>
      </c>
      <c r="N285">
        <f t="shared" si="49"/>
        <v>3.2421191372674518E-2</v>
      </c>
      <c r="O285">
        <f t="shared" si="50"/>
        <v>-7010.0586517331731</v>
      </c>
      <c r="P285">
        <f t="shared" si="51"/>
        <v>-10.697609999999989</v>
      </c>
    </row>
    <row r="286" spans="1:16" x14ac:dyDescent="0.25">
      <c r="A286">
        <v>-78</v>
      </c>
      <c r="B286">
        <v>226.27</v>
      </c>
      <c r="C286">
        <v>3.0089999999999999</v>
      </c>
      <c r="D286">
        <v>2.968</v>
      </c>
      <c r="E286">
        <v>2.923</v>
      </c>
      <c r="F286">
        <v>2.9430000000000001</v>
      </c>
      <c r="G286">
        <v>3.2010000000000001</v>
      </c>
      <c r="I286">
        <f t="shared" si="44"/>
        <v>-3.6200000000000045</v>
      </c>
      <c r="J286">
        <f t="shared" si="45"/>
        <v>6.4999999999999947E-2</v>
      </c>
      <c r="K286" s="3">
        <f t="shared" si="46"/>
        <v>2.3546269768529489</v>
      </c>
      <c r="L286" s="3">
        <f t="shared" si="47"/>
        <v>0.47842218774008055</v>
      </c>
      <c r="M286">
        <f t="shared" si="48"/>
        <v>-1.3251438960121638</v>
      </c>
      <c r="N286">
        <f t="shared" si="49"/>
        <v>3.1726892824028186E-2</v>
      </c>
      <c r="O286">
        <f t="shared" si="50"/>
        <v>-6985.2150035697032</v>
      </c>
      <c r="P286">
        <f t="shared" si="51"/>
        <v>-10.892580000000036</v>
      </c>
    </row>
    <row r="287" spans="1:16" x14ac:dyDescent="0.25">
      <c r="A287">
        <v>-77</v>
      </c>
      <c r="B287">
        <v>222.65</v>
      </c>
      <c r="C287">
        <v>3.0739999999999998</v>
      </c>
      <c r="D287">
        <v>3.0350000000000001</v>
      </c>
      <c r="E287">
        <v>2.9870000000000001</v>
      </c>
      <c r="F287">
        <v>3.0049999999999999</v>
      </c>
      <c r="G287">
        <v>3.2679999999999998</v>
      </c>
      <c r="I287">
        <f t="shared" si="44"/>
        <v>-3.6299999999999955</v>
      </c>
      <c r="J287">
        <f t="shared" si="45"/>
        <v>7.0000000000000284E-2</v>
      </c>
      <c r="K287" s="3">
        <f t="shared" si="46"/>
        <v>2.3476226994672418</v>
      </c>
      <c r="L287" s="3">
        <f t="shared" si="47"/>
        <v>0.48770386316372633</v>
      </c>
      <c r="M287">
        <f t="shared" si="48"/>
        <v>-1.3697684764469782</v>
      </c>
      <c r="N287">
        <f t="shared" si="49"/>
        <v>3.1035324687984447E-2</v>
      </c>
      <c r="O287">
        <f t="shared" si="50"/>
        <v>-6958.2435360439003</v>
      </c>
      <c r="P287">
        <f t="shared" si="51"/>
        <v>-11.158619999999988</v>
      </c>
    </row>
    <row r="288" spans="1:16" x14ac:dyDescent="0.25">
      <c r="A288">
        <v>-76</v>
      </c>
      <c r="B288">
        <v>219.02</v>
      </c>
      <c r="C288">
        <v>3.1440000000000001</v>
      </c>
      <c r="D288">
        <v>3.1059999999999999</v>
      </c>
      <c r="E288">
        <v>3.0529999999999999</v>
      </c>
      <c r="F288">
        <v>3.073</v>
      </c>
      <c r="G288">
        <v>3.3420000000000001</v>
      </c>
      <c r="I288">
        <f t="shared" si="44"/>
        <v>-3.6400000000000148</v>
      </c>
      <c r="J288">
        <f t="shared" si="45"/>
        <v>6.999999999999984E-2</v>
      </c>
      <c r="K288" s="3">
        <f t="shared" si="46"/>
        <v>2.3404837746257177</v>
      </c>
      <c r="L288" s="3">
        <f t="shared" si="47"/>
        <v>0.4974825373673703</v>
      </c>
      <c r="M288">
        <f t="shared" si="48"/>
        <v>-1.3139333413384238</v>
      </c>
      <c r="N288">
        <f t="shared" si="49"/>
        <v>3.0346697693124855E-2</v>
      </c>
      <c r="O288">
        <f t="shared" si="50"/>
        <v>-6929.1524606324101</v>
      </c>
      <c r="P288">
        <f t="shared" si="51"/>
        <v>-11.444160000000073</v>
      </c>
    </row>
    <row r="289" spans="1:16" x14ac:dyDescent="0.25">
      <c r="A289">
        <v>-75</v>
      </c>
      <c r="B289">
        <v>215.38</v>
      </c>
      <c r="C289">
        <v>3.214</v>
      </c>
      <c r="D289">
        <v>3.1739999999999999</v>
      </c>
      <c r="E289">
        <v>3.1179999999999999</v>
      </c>
      <c r="F289">
        <v>3.1389999999999998</v>
      </c>
      <c r="G289">
        <v>3.4239999999999999</v>
      </c>
      <c r="I289">
        <f t="shared" si="44"/>
        <v>-3.6299999999999955</v>
      </c>
      <c r="J289">
        <f t="shared" si="45"/>
        <v>7.2000000000000064E-2</v>
      </c>
      <c r="K289" s="3">
        <f t="shared" si="46"/>
        <v>2.3332053726253439</v>
      </c>
      <c r="L289" s="3">
        <f t="shared" si="47"/>
        <v>0.50704587242732568</v>
      </c>
      <c r="M289">
        <f t="shared" si="48"/>
        <v>-1.3034065456956168</v>
      </c>
      <c r="N289">
        <f t="shared" si="49"/>
        <v>2.9661221677404984E-2</v>
      </c>
      <c r="O289">
        <f t="shared" si="50"/>
        <v>-6897.9506345374621</v>
      </c>
      <c r="P289">
        <f t="shared" si="51"/>
        <v>-11.666819999999987</v>
      </c>
    </row>
    <row r="290" spans="1:16" x14ac:dyDescent="0.25">
      <c r="A290">
        <v>-74</v>
      </c>
      <c r="B290">
        <v>211.75</v>
      </c>
      <c r="C290">
        <v>3.286</v>
      </c>
      <c r="D290">
        <v>3.2410000000000001</v>
      </c>
      <c r="E290">
        <v>3.1909999999999998</v>
      </c>
      <c r="F290">
        <v>3.2090000000000001</v>
      </c>
      <c r="G290">
        <v>3.5019999999999998</v>
      </c>
      <c r="I290">
        <f t="shared" si="44"/>
        <v>-3.6299999999999955</v>
      </c>
      <c r="J290">
        <f t="shared" si="45"/>
        <v>7.5000000000000178E-2</v>
      </c>
      <c r="K290" s="3">
        <f t="shared" si="46"/>
        <v>2.3258234190027447</v>
      </c>
      <c r="L290" s="3">
        <f t="shared" si="47"/>
        <v>0.51666755909904294</v>
      </c>
      <c r="M290">
        <f t="shared" si="48"/>
        <v>-1.3051229158613944</v>
      </c>
      <c r="N290">
        <f t="shared" si="49"/>
        <v>2.8979105524157129E-2</v>
      </c>
      <c r="O290">
        <f t="shared" si="50"/>
        <v>-6864.6475579940261</v>
      </c>
      <c r="P290">
        <f t="shared" si="51"/>
        <v>-11.928179999999987</v>
      </c>
    </row>
    <row r="291" spans="1:16" x14ac:dyDescent="0.25">
      <c r="A291">
        <v>-73</v>
      </c>
      <c r="B291">
        <v>208.12</v>
      </c>
      <c r="C291">
        <v>3.3610000000000002</v>
      </c>
      <c r="D291">
        <v>3.3170000000000002</v>
      </c>
      <c r="E291">
        <v>3.2650000000000001</v>
      </c>
      <c r="F291">
        <v>3.2869999999999999</v>
      </c>
      <c r="G291">
        <v>3.577</v>
      </c>
      <c r="I291">
        <f t="shared" si="44"/>
        <v>-3.6299999999999955</v>
      </c>
      <c r="J291">
        <f t="shared" si="45"/>
        <v>7.4999999999999734E-2</v>
      </c>
      <c r="K291" s="3">
        <f t="shared" si="46"/>
        <v>2.318313817223999</v>
      </c>
      <c r="L291" s="3">
        <f t="shared" si="47"/>
        <v>0.52646851246947746</v>
      </c>
      <c r="M291">
        <f t="shared" si="48"/>
        <v>-1.2542483534689715</v>
      </c>
      <c r="N291">
        <f t="shared" si="49"/>
        <v>2.8300557098378393E-2</v>
      </c>
      <c r="O291">
        <f t="shared" si="50"/>
        <v>-6829.2533713809935</v>
      </c>
      <c r="P291">
        <f t="shared" si="51"/>
        <v>-12.200429999999987</v>
      </c>
    </row>
    <row r="292" spans="1:16" x14ac:dyDescent="0.25">
      <c r="A292">
        <v>-72</v>
      </c>
      <c r="B292">
        <v>204.49</v>
      </c>
      <c r="C292">
        <v>3.4359999999999999</v>
      </c>
      <c r="D292">
        <v>3.3980000000000001</v>
      </c>
      <c r="E292">
        <v>3.3450000000000002</v>
      </c>
      <c r="F292">
        <v>3.367</v>
      </c>
      <c r="G292">
        <v>3.6320000000000001</v>
      </c>
      <c r="I292">
        <f t="shared" si="44"/>
        <v>-3.6299999999999955</v>
      </c>
      <c r="J292">
        <f t="shared" si="45"/>
        <v>6.899999999999995E-2</v>
      </c>
      <c r="K292" s="3">
        <f t="shared" si="46"/>
        <v>2.3106720749301237</v>
      </c>
      <c r="L292" s="3">
        <f t="shared" si="47"/>
        <v>0.53605315515920471</v>
      </c>
      <c r="M292">
        <f t="shared" si="48"/>
        <v>-1.1100774876548476</v>
      </c>
      <c r="N292">
        <f t="shared" si="49"/>
        <v>2.7625783183323566E-2</v>
      </c>
      <c r="O292">
        <f t="shared" si="50"/>
        <v>-6791.7788521372686</v>
      </c>
      <c r="P292">
        <f t="shared" si="51"/>
        <v>-12.472679999999986</v>
      </c>
    </row>
    <row r="293" spans="1:16" x14ac:dyDescent="0.25">
      <c r="A293">
        <v>-71</v>
      </c>
      <c r="B293">
        <v>200.86</v>
      </c>
      <c r="C293">
        <v>3.5049999999999999</v>
      </c>
      <c r="D293">
        <v>3.48</v>
      </c>
      <c r="E293">
        <v>3.4180000000000001</v>
      </c>
      <c r="F293">
        <v>3.4460000000000002</v>
      </c>
      <c r="G293">
        <v>3.6739999999999999</v>
      </c>
      <c r="I293">
        <f t="shared" si="44"/>
        <v>-3.6200000000000045</v>
      </c>
      <c r="J293">
        <f t="shared" si="45"/>
        <v>7.2000000000000064E-2</v>
      </c>
      <c r="K293" s="3">
        <f t="shared" si="46"/>
        <v>2.3028934583565053</v>
      </c>
      <c r="L293" s="3">
        <f t="shared" si="47"/>
        <v>0.54468802230267743</v>
      </c>
      <c r="M293">
        <f t="shared" si="48"/>
        <v>-1.1180550155278284</v>
      </c>
      <c r="N293">
        <f t="shared" si="49"/>
        <v>2.6954989417422064E-2</v>
      </c>
      <c r="O293">
        <f t="shared" si="50"/>
        <v>-6752.2354114836971</v>
      </c>
      <c r="P293">
        <f t="shared" si="51"/>
        <v>-12.688100000000043</v>
      </c>
    </row>
    <row r="294" spans="1:16" x14ac:dyDescent="0.25">
      <c r="A294">
        <v>-70</v>
      </c>
      <c r="B294">
        <v>197.24</v>
      </c>
      <c r="C294">
        <v>3.577</v>
      </c>
      <c r="D294">
        <v>3.5569999999999999</v>
      </c>
      <c r="E294">
        <v>3.5</v>
      </c>
      <c r="F294">
        <v>3.5259999999999998</v>
      </c>
      <c r="G294">
        <v>3.7229999999999999</v>
      </c>
      <c r="I294">
        <f t="shared" si="44"/>
        <v>-3.6200000000000045</v>
      </c>
      <c r="J294">
        <f t="shared" si="45"/>
        <v>8.1999999999999851E-2</v>
      </c>
      <c r="K294" s="3">
        <f t="shared" si="46"/>
        <v>2.2949949938591003</v>
      </c>
      <c r="L294" s="3">
        <f t="shared" si="47"/>
        <v>0.55351894014896952</v>
      </c>
      <c r="M294">
        <f t="shared" si="48"/>
        <v>-1.223584945425279</v>
      </c>
      <c r="N294">
        <f t="shared" si="49"/>
        <v>2.6288380231538403E-2</v>
      </c>
      <c r="O294">
        <f t="shared" si="50"/>
        <v>-6710.635090951826</v>
      </c>
      <c r="P294">
        <f t="shared" si="51"/>
        <v>-12.948739999999965</v>
      </c>
    </row>
    <row r="295" spans="1:16" x14ac:dyDescent="0.25">
      <c r="A295">
        <v>-69</v>
      </c>
      <c r="B295">
        <v>193.62</v>
      </c>
      <c r="C295">
        <v>3.6589999999999998</v>
      </c>
      <c r="D295">
        <v>3.641</v>
      </c>
      <c r="E295">
        <v>3.5859999999999999</v>
      </c>
      <c r="F295">
        <v>3.6150000000000002</v>
      </c>
      <c r="G295">
        <v>3.7949999999999999</v>
      </c>
      <c r="I295">
        <f t="shared" si="44"/>
        <v>-3.5999999999999943</v>
      </c>
      <c r="J295">
        <f t="shared" si="45"/>
        <v>9.2999999999999972E-2</v>
      </c>
      <c r="K295" s="3">
        <f t="shared" si="46"/>
        <v>2.2869502157875488</v>
      </c>
      <c r="L295" s="3">
        <f t="shared" si="47"/>
        <v>0.56336240948660743</v>
      </c>
      <c r="M295">
        <f t="shared" si="48"/>
        <v>-1.3373268599762338</v>
      </c>
      <c r="N295">
        <f t="shared" si="49"/>
        <v>2.5626158786595292E-2</v>
      </c>
      <c r="O295">
        <f t="shared" si="50"/>
        <v>-6666.990558720544</v>
      </c>
      <c r="P295">
        <f t="shared" si="51"/>
        <v>-13.172400000000003</v>
      </c>
    </row>
    <row r="296" spans="1:16" x14ac:dyDescent="0.25">
      <c r="A296">
        <v>-68</v>
      </c>
      <c r="B296">
        <v>190.02</v>
      </c>
      <c r="C296">
        <v>3.7519999999999998</v>
      </c>
      <c r="D296">
        <v>3.7320000000000002</v>
      </c>
      <c r="E296">
        <v>3.6749999999999998</v>
      </c>
      <c r="F296">
        <v>3.71</v>
      </c>
      <c r="G296">
        <v>3.891</v>
      </c>
      <c r="I296">
        <f t="shared" si="44"/>
        <v>-3.6000000000000227</v>
      </c>
      <c r="J296">
        <f t="shared" si="45"/>
        <v>9.4000000000000306E-2</v>
      </c>
      <c r="K296" s="3">
        <f t="shared" si="46"/>
        <v>2.2787993137555556</v>
      </c>
      <c r="L296" s="3">
        <f t="shared" si="47"/>
        <v>0.5742628297070268</v>
      </c>
      <c r="M296">
        <f t="shared" si="48"/>
        <v>-1.2936915668172269</v>
      </c>
      <c r="N296">
        <f t="shared" si="49"/>
        <v>2.4968526911578439E-2</v>
      </c>
      <c r="O296">
        <f t="shared" si="50"/>
        <v>-6621.3151057617197</v>
      </c>
      <c r="P296">
        <f t="shared" si="51"/>
        <v>-13.507200000000084</v>
      </c>
    </row>
    <row r="297" spans="1:16" x14ac:dyDescent="0.25">
      <c r="A297">
        <v>-67</v>
      </c>
      <c r="B297">
        <v>186.42</v>
      </c>
      <c r="C297">
        <v>3.8460000000000001</v>
      </c>
      <c r="D297">
        <v>3.8359999999999999</v>
      </c>
      <c r="E297">
        <v>3.766</v>
      </c>
      <c r="F297">
        <v>3.8010000000000002</v>
      </c>
      <c r="G297">
        <v>3.9820000000000002</v>
      </c>
      <c r="I297">
        <f t="shared" si="44"/>
        <v>-3.589999999999975</v>
      </c>
      <c r="J297">
        <f t="shared" si="45"/>
        <v>9.0999999999999748E-2</v>
      </c>
      <c r="K297" s="3">
        <f t="shared" si="46"/>
        <v>2.2704925036386179</v>
      </c>
      <c r="L297" s="3">
        <f t="shared" si="47"/>
        <v>0.5850092799024611</v>
      </c>
      <c r="M297">
        <f t="shared" si="48"/>
        <v>-1.2026147447131172</v>
      </c>
      <c r="N297">
        <f t="shared" si="49"/>
        <v>2.4315685041942075E-2</v>
      </c>
      <c r="O297">
        <f t="shared" si="50"/>
        <v>-6573.622641795997</v>
      </c>
      <c r="P297">
        <f t="shared" si="51"/>
        <v>-13.807139999999897</v>
      </c>
    </row>
    <row r="298" spans="1:16" x14ac:dyDescent="0.25">
      <c r="A298">
        <v>-66</v>
      </c>
      <c r="B298">
        <v>182.83</v>
      </c>
      <c r="C298">
        <v>3.9369999999999998</v>
      </c>
      <c r="D298">
        <v>3.9409999999999998</v>
      </c>
      <c r="E298">
        <v>3.8650000000000002</v>
      </c>
      <c r="F298">
        <v>3.9</v>
      </c>
      <c r="G298">
        <v>4.0410000000000004</v>
      </c>
      <c r="I298">
        <f t="shared" si="44"/>
        <v>-3.5700000000000216</v>
      </c>
      <c r="J298">
        <f t="shared" si="45"/>
        <v>8.8000000000000522E-2</v>
      </c>
      <c r="K298" s="3">
        <f t="shared" si="46"/>
        <v>2.2620474592614253</v>
      </c>
      <c r="L298" s="3">
        <f t="shared" si="47"/>
        <v>0.59516541479022955</v>
      </c>
      <c r="M298">
        <f t="shared" si="48"/>
        <v>-1.1210175864037888</v>
      </c>
      <c r="N298">
        <f t="shared" si="49"/>
        <v>2.3667832158434113E-2</v>
      </c>
      <c r="O298">
        <f t="shared" si="50"/>
        <v>-6523.9276910599829</v>
      </c>
      <c r="P298">
        <f t="shared" si="51"/>
        <v>-14.055090000000106</v>
      </c>
    </row>
    <row r="299" spans="1:16" x14ac:dyDescent="0.25">
      <c r="A299">
        <v>-65</v>
      </c>
      <c r="B299">
        <v>179.26</v>
      </c>
      <c r="C299">
        <v>4.0250000000000004</v>
      </c>
      <c r="D299">
        <v>4.0439999999999996</v>
      </c>
      <c r="E299">
        <v>3.964</v>
      </c>
      <c r="F299">
        <v>4.016</v>
      </c>
      <c r="G299">
        <v>4.077</v>
      </c>
      <c r="I299">
        <f t="shared" si="44"/>
        <v>-3.5600000000000023</v>
      </c>
      <c r="J299">
        <f t="shared" si="45"/>
        <v>8.599999999999941E-2</v>
      </c>
      <c r="K299" s="3">
        <f t="shared" si="46"/>
        <v>2.2534833920870145</v>
      </c>
      <c r="L299" s="3">
        <f t="shared" si="47"/>
        <v>0.60476588470388737</v>
      </c>
      <c r="M299">
        <f t="shared" si="48"/>
        <v>-1.0539464431824577</v>
      </c>
      <c r="N299">
        <f t="shared" si="49"/>
        <v>2.3025165726359487E-2</v>
      </c>
      <c r="O299">
        <f t="shared" si="50"/>
        <v>-6472.2453878861043</v>
      </c>
      <c r="P299">
        <f t="shared" si="51"/>
        <v>-14.329000000000001</v>
      </c>
    </row>
    <row r="300" spans="1:16" x14ac:dyDescent="0.25">
      <c r="A300">
        <v>-64</v>
      </c>
      <c r="B300">
        <v>175.7</v>
      </c>
      <c r="C300">
        <v>4.1109999999999998</v>
      </c>
      <c r="D300">
        <v>4.149</v>
      </c>
      <c r="E300">
        <v>4.0720000000000001</v>
      </c>
      <c r="F300">
        <v>4.1260000000000003</v>
      </c>
      <c r="G300">
        <v>4.0960000000000001</v>
      </c>
      <c r="I300">
        <f t="shared" si="44"/>
        <v>-3.539999999999992</v>
      </c>
      <c r="J300">
        <f t="shared" si="45"/>
        <v>8.9000000000000412E-2</v>
      </c>
      <c r="K300" s="3">
        <f t="shared" si="46"/>
        <v>2.2447717614952949</v>
      </c>
      <c r="L300" s="3">
        <f t="shared" si="47"/>
        <v>0.61394747678034978</v>
      </c>
      <c r="M300">
        <f t="shared" si="48"/>
        <v>-1.0522999848215782</v>
      </c>
      <c r="N300">
        <f t="shared" si="49"/>
        <v>2.2387881635300519E-2</v>
      </c>
      <c r="O300">
        <f t="shared" si="50"/>
        <v>-6418.591472096482</v>
      </c>
      <c r="P300">
        <f t="shared" si="51"/>
        <v>-14.552939999999953</v>
      </c>
    </row>
    <row r="301" spans="1:16" x14ac:dyDescent="0.25">
      <c r="A301">
        <v>-63</v>
      </c>
      <c r="B301">
        <v>172.16</v>
      </c>
      <c r="C301">
        <v>4.2</v>
      </c>
      <c r="D301">
        <v>4.2619999999999996</v>
      </c>
      <c r="E301">
        <v>4.1909999999999998</v>
      </c>
      <c r="F301">
        <v>4.2370000000000001</v>
      </c>
      <c r="G301">
        <v>4.1079999999999997</v>
      </c>
      <c r="I301">
        <f t="shared" si="44"/>
        <v>-3.5300000000000011</v>
      </c>
      <c r="J301">
        <f t="shared" si="45"/>
        <v>9.4999999999999751E-2</v>
      </c>
      <c r="K301" s="3">
        <f t="shared" si="46"/>
        <v>2.2359322539862951</v>
      </c>
      <c r="L301" s="3">
        <f t="shared" si="47"/>
        <v>0.62324929039790045</v>
      </c>
      <c r="M301">
        <f t="shared" si="48"/>
        <v>-1.0796299689844764</v>
      </c>
      <c r="N301">
        <f t="shared" si="49"/>
        <v>2.1756174139312582E-2</v>
      </c>
      <c r="O301">
        <f t="shared" si="50"/>
        <v>-6362.9822842122094</v>
      </c>
      <c r="P301">
        <f t="shared" si="51"/>
        <v>-14.826000000000018</v>
      </c>
    </row>
    <row r="302" spans="1:16" x14ac:dyDescent="0.25">
      <c r="A302">
        <v>-62</v>
      </c>
      <c r="B302">
        <v>168.63</v>
      </c>
      <c r="C302">
        <v>4.2949999999999999</v>
      </c>
      <c r="D302">
        <v>4.3760000000000003</v>
      </c>
      <c r="E302">
        <v>4.3040000000000003</v>
      </c>
      <c r="F302">
        <v>4.3529999999999998</v>
      </c>
      <c r="G302">
        <v>4.1470000000000002</v>
      </c>
      <c r="I302">
        <f t="shared" si="44"/>
        <v>-3.5099999999999909</v>
      </c>
      <c r="J302">
        <f t="shared" si="45"/>
        <v>0.11099999999999977</v>
      </c>
      <c r="K302" s="3">
        <f t="shared" si="46"/>
        <v>2.2269348400126003</v>
      </c>
      <c r="L302" s="3">
        <f t="shared" si="47"/>
        <v>0.63296316816726106</v>
      </c>
      <c r="M302">
        <f t="shared" si="48"/>
        <v>-1.2130411036099924</v>
      </c>
      <c r="N302">
        <f t="shared" si="49"/>
        <v>2.1130235797613542E-2</v>
      </c>
      <c r="O302">
        <f t="shared" si="50"/>
        <v>-6305.4347604795112</v>
      </c>
      <c r="P302">
        <f t="shared" si="51"/>
        <v>-15.07544999999997</v>
      </c>
    </row>
    <row r="303" spans="1:16" x14ac:dyDescent="0.25">
      <c r="A303">
        <v>-61</v>
      </c>
      <c r="B303">
        <v>165.12</v>
      </c>
      <c r="C303">
        <v>4.4059999999999997</v>
      </c>
      <c r="D303">
        <v>4.4939999999999998</v>
      </c>
      <c r="E303">
        <v>4.4210000000000003</v>
      </c>
      <c r="F303">
        <v>4.47</v>
      </c>
      <c r="G303">
        <v>4.2389999999999999</v>
      </c>
      <c r="I303">
        <f t="shared" si="44"/>
        <v>-3.4900000000000091</v>
      </c>
      <c r="J303">
        <f t="shared" si="45"/>
        <v>0.12800000000000011</v>
      </c>
      <c r="K303" s="3">
        <f t="shared" si="46"/>
        <v>2.2177996799471171</v>
      </c>
      <c r="L303" s="3">
        <f t="shared" si="47"/>
        <v>0.64404449281474874</v>
      </c>
      <c r="M303">
        <f t="shared" si="48"/>
        <v>-1.3405276707623197</v>
      </c>
      <c r="N303">
        <f t="shared" si="49"/>
        <v>2.051025741578507E-2</v>
      </c>
      <c r="O303">
        <f t="shared" si="50"/>
        <v>-6245.9664277142692</v>
      </c>
      <c r="P303">
        <f t="shared" si="51"/>
        <v>-15.376940000000014</v>
      </c>
    </row>
    <row r="304" spans="1:16" x14ac:dyDescent="0.25">
      <c r="A304">
        <v>-60</v>
      </c>
      <c r="B304">
        <v>161.63</v>
      </c>
      <c r="C304">
        <v>4.5339999999999998</v>
      </c>
      <c r="D304">
        <v>4.6180000000000003</v>
      </c>
      <c r="E304">
        <v>4.5469999999999997</v>
      </c>
      <c r="F304">
        <v>4.5970000000000004</v>
      </c>
      <c r="G304">
        <v>4.3730000000000002</v>
      </c>
      <c r="I304">
        <f t="shared" si="44"/>
        <v>-3.4699999999999989</v>
      </c>
      <c r="J304">
        <f t="shared" si="45"/>
        <v>0.14200000000000035</v>
      </c>
      <c r="K304" s="3">
        <f t="shared" si="46"/>
        <v>2.2085219729314334</v>
      </c>
      <c r="L304" s="3">
        <f t="shared" si="47"/>
        <v>0.65648151579049852</v>
      </c>
      <c r="M304">
        <f t="shared" si="48"/>
        <v>-1.4209588102980641</v>
      </c>
      <c r="N304">
        <f t="shared" si="49"/>
        <v>1.9896427987503906E-2</v>
      </c>
      <c r="O304">
        <f t="shared" si="50"/>
        <v>-6184.5953979664937</v>
      </c>
      <c r="P304">
        <f t="shared" si="51"/>
        <v>-15.732979999999964</v>
      </c>
    </row>
    <row r="305" spans="1:16" x14ac:dyDescent="0.25">
      <c r="A305">
        <v>-59</v>
      </c>
      <c r="B305">
        <v>158.16</v>
      </c>
      <c r="C305">
        <v>4.6760000000000002</v>
      </c>
      <c r="D305">
        <v>4.7560000000000002</v>
      </c>
      <c r="E305">
        <v>4.681</v>
      </c>
      <c r="F305">
        <v>4.7279999999999998</v>
      </c>
      <c r="G305">
        <v>4.5389999999999997</v>
      </c>
      <c r="I305">
        <f t="shared" si="44"/>
        <v>-3.4399999999999977</v>
      </c>
      <c r="J305">
        <f t="shared" si="45"/>
        <v>0.14900000000000002</v>
      </c>
      <c r="K305" s="3">
        <f t="shared" si="46"/>
        <v>2.199096656305616</v>
      </c>
      <c r="L305" s="3">
        <f t="shared" si="47"/>
        <v>0.66987450248980251</v>
      </c>
      <c r="M305">
        <f t="shared" si="48"/>
        <v>-1.426442986335553</v>
      </c>
      <c r="N305">
        <f t="shared" si="49"/>
        <v>1.9288934636820913E-2</v>
      </c>
      <c r="O305">
        <f t="shared" si="50"/>
        <v>-6121.3403630063622</v>
      </c>
      <c r="P305">
        <f t="shared" si="51"/>
        <v>-16.085439999999984</v>
      </c>
    </row>
    <row r="306" spans="1:16" x14ac:dyDescent="0.25">
      <c r="A306">
        <v>-58</v>
      </c>
      <c r="B306">
        <v>154.72</v>
      </c>
      <c r="C306">
        <v>4.8250000000000002</v>
      </c>
      <c r="D306">
        <v>4.8940000000000001</v>
      </c>
      <c r="E306">
        <v>4.8120000000000003</v>
      </c>
      <c r="F306">
        <v>4.867</v>
      </c>
      <c r="G306">
        <v>4.726</v>
      </c>
      <c r="I306">
        <f t="shared" si="44"/>
        <v>-3.4199999999999875</v>
      </c>
      <c r="J306">
        <f t="shared" si="45"/>
        <v>0.15899999999999981</v>
      </c>
      <c r="K306" s="3">
        <f t="shared" si="46"/>
        <v>2.1895464567389267</v>
      </c>
      <c r="L306" s="3">
        <f t="shared" si="47"/>
        <v>0.68349731767981137</v>
      </c>
      <c r="M306">
        <f t="shared" si="48"/>
        <v>-1.4504943929211707</v>
      </c>
      <c r="N306">
        <f t="shared" si="49"/>
        <v>1.8687962561005637E-2</v>
      </c>
      <c r="O306">
        <f t="shared" si="50"/>
        <v>-6056.2205886334987</v>
      </c>
      <c r="P306">
        <f t="shared" si="51"/>
        <v>-16.501500000000036</v>
      </c>
    </row>
    <row r="307" spans="1:16" x14ac:dyDescent="0.25">
      <c r="A307">
        <v>-57</v>
      </c>
      <c r="B307">
        <v>151.30000000000001</v>
      </c>
      <c r="C307">
        <v>4.984</v>
      </c>
      <c r="D307">
        <v>5.0330000000000004</v>
      </c>
      <c r="E307">
        <v>4.9580000000000002</v>
      </c>
      <c r="F307">
        <v>5.0110000000000001</v>
      </c>
      <c r="G307">
        <v>4.9320000000000004</v>
      </c>
      <c r="I307">
        <f t="shared" si="44"/>
        <v>-3.4000000000000057</v>
      </c>
      <c r="J307">
        <f t="shared" si="45"/>
        <v>0.16899999999999959</v>
      </c>
      <c r="K307" s="3">
        <f t="shared" si="46"/>
        <v>2.1798389280231869</v>
      </c>
      <c r="L307" s="3">
        <f t="shared" si="47"/>
        <v>0.69757803365111315</v>
      </c>
      <c r="M307">
        <f t="shared" si="48"/>
        <v>-1.467173507857952</v>
      </c>
      <c r="N307">
        <f t="shared" si="49"/>
        <v>1.8093694973974051E-2</v>
      </c>
      <c r="O307">
        <f t="shared" si="50"/>
        <v>-5989.2559088112248</v>
      </c>
      <c r="P307">
        <f t="shared" si="51"/>
        <v>-16.945599999999981</v>
      </c>
    </row>
    <row r="308" spans="1:16" x14ac:dyDescent="0.25">
      <c r="A308">
        <v>-56</v>
      </c>
      <c r="B308">
        <v>147.9</v>
      </c>
      <c r="C308">
        <v>5.1529999999999996</v>
      </c>
      <c r="D308">
        <v>5.1769999999999996</v>
      </c>
      <c r="E308">
        <v>5.1059999999999999</v>
      </c>
      <c r="F308">
        <v>5.1580000000000004</v>
      </c>
      <c r="G308">
        <v>5.1710000000000003</v>
      </c>
      <c r="I308">
        <f t="shared" si="44"/>
        <v>-3.3700000000000045</v>
      </c>
      <c r="J308">
        <f t="shared" si="45"/>
        <v>0.17900000000000027</v>
      </c>
      <c r="K308" s="3">
        <f t="shared" si="46"/>
        <v>2.1699681739968923</v>
      </c>
      <c r="L308" s="3">
        <f t="shared" si="47"/>
        <v>0.71206014246107474</v>
      </c>
      <c r="M308">
        <f t="shared" si="48"/>
        <v>-1.481492954423919</v>
      </c>
      <c r="N308">
        <f t="shared" si="49"/>
        <v>1.7506313050316608E-2</v>
      </c>
      <c r="O308">
        <f t="shared" si="50"/>
        <v>-5920.4667196275559</v>
      </c>
      <c r="P308">
        <f t="shared" si="51"/>
        <v>-17.36561</v>
      </c>
    </row>
    <row r="309" spans="1:16" x14ac:dyDescent="0.25">
      <c r="A309">
        <v>-55</v>
      </c>
      <c r="B309">
        <v>144.53</v>
      </c>
      <c r="C309">
        <v>5.3319999999999999</v>
      </c>
      <c r="D309">
        <v>5.335</v>
      </c>
      <c r="E309">
        <v>5.2629999999999999</v>
      </c>
      <c r="F309">
        <v>5.3179999999999996</v>
      </c>
      <c r="G309">
        <v>5.4130000000000003</v>
      </c>
      <c r="I309">
        <f t="shared" si="44"/>
        <v>-3.3400000000000034</v>
      </c>
      <c r="J309">
        <f t="shared" si="45"/>
        <v>0.17799999999999994</v>
      </c>
      <c r="K309" s="3">
        <f t="shared" si="46"/>
        <v>2.1599580026785188</v>
      </c>
      <c r="L309" s="3">
        <f t="shared" si="47"/>
        <v>0.72689014074182157</v>
      </c>
      <c r="M309">
        <f t="shared" si="48"/>
        <v>-1.404507345613857</v>
      </c>
      <c r="N309">
        <f t="shared" si="49"/>
        <v>1.6925995869943998E-2</v>
      </c>
      <c r="O309">
        <f t="shared" si="50"/>
        <v>-5849.8739730848019</v>
      </c>
      <c r="P309">
        <f t="shared" si="51"/>
        <v>-17.808880000000027</v>
      </c>
    </row>
    <row r="310" spans="1:16" x14ac:dyDescent="0.25">
      <c r="A310">
        <v>-54</v>
      </c>
      <c r="B310">
        <v>141.19</v>
      </c>
      <c r="C310">
        <v>5.51</v>
      </c>
      <c r="D310">
        <v>5.4980000000000002</v>
      </c>
      <c r="E310">
        <v>5.4210000000000003</v>
      </c>
      <c r="F310">
        <v>5.4809999999999999</v>
      </c>
      <c r="G310">
        <v>5.6390000000000002</v>
      </c>
      <c r="I310">
        <f t="shared" si="44"/>
        <v>-3.3000000000000114</v>
      </c>
      <c r="J310">
        <f t="shared" si="45"/>
        <v>0.17900000000000027</v>
      </c>
      <c r="K310" s="3">
        <f t="shared" si="46"/>
        <v>2.1498039382270222</v>
      </c>
      <c r="L310" s="3">
        <f t="shared" si="47"/>
        <v>0.74115159885178505</v>
      </c>
      <c r="M310">
        <f t="shared" si="48"/>
        <v>-1.3517777889682847</v>
      </c>
      <c r="N310">
        <f t="shared" si="49"/>
        <v>1.63529203633676E-2</v>
      </c>
      <c r="O310">
        <f t="shared" si="50"/>
        <v>-5777.4991707196368</v>
      </c>
      <c r="P310">
        <f t="shared" si="51"/>
        <v>-18.183000000000025</v>
      </c>
    </row>
    <row r="311" spans="1:16" x14ac:dyDescent="0.25">
      <c r="A311">
        <v>-53</v>
      </c>
      <c r="B311">
        <v>137.88999999999999</v>
      </c>
      <c r="C311">
        <v>5.6890000000000001</v>
      </c>
      <c r="D311">
        <v>5.673</v>
      </c>
      <c r="E311">
        <v>5.5910000000000002</v>
      </c>
      <c r="F311">
        <v>5.6479999999999997</v>
      </c>
      <c r="G311">
        <v>5.8449999999999998</v>
      </c>
      <c r="I311">
        <f t="shared" si="44"/>
        <v>-3.2799999999999727</v>
      </c>
      <c r="J311">
        <f t="shared" si="45"/>
        <v>0.18299999999999983</v>
      </c>
      <c r="K311" s="3">
        <f t="shared" si="46"/>
        <v>2.1395327715979393</v>
      </c>
      <c r="L311" s="3">
        <f t="shared" si="47"/>
        <v>0.75503593376777156</v>
      </c>
      <c r="M311">
        <f t="shared" si="48"/>
        <v>-1.3151147613546883</v>
      </c>
      <c r="N311">
        <f t="shared" si="49"/>
        <v>1.5787261257631288E-2</v>
      </c>
      <c r="O311">
        <f t="shared" si="50"/>
        <v>-5703.3643570555869</v>
      </c>
      <c r="P311">
        <f t="shared" si="51"/>
        <v>-18.659919999999961</v>
      </c>
    </row>
    <row r="312" spans="1:16" x14ac:dyDescent="0.25">
      <c r="A312">
        <v>-52</v>
      </c>
      <c r="B312">
        <v>134.61000000000001</v>
      </c>
      <c r="C312">
        <v>5.8719999999999999</v>
      </c>
      <c r="D312">
        <v>5.8579999999999997</v>
      </c>
      <c r="E312">
        <v>5.766</v>
      </c>
      <c r="F312">
        <v>5.8380000000000001</v>
      </c>
      <c r="G312">
        <v>6.0279999999999996</v>
      </c>
      <c r="I312">
        <f t="shared" si="44"/>
        <v>-3.2400000000000091</v>
      </c>
      <c r="J312">
        <f t="shared" si="45"/>
        <v>0.18900000000000006</v>
      </c>
      <c r="K312" s="3">
        <f t="shared" si="46"/>
        <v>2.1290773242527368</v>
      </c>
      <c r="L312" s="3">
        <f t="shared" si="47"/>
        <v>0.76878604690801411</v>
      </c>
      <c r="M312">
        <f t="shared" si="48"/>
        <v>-1.3002623028208604</v>
      </c>
      <c r="N312">
        <f t="shared" si="49"/>
        <v>1.5229191022911478E-2</v>
      </c>
      <c r="O312">
        <f t="shared" si="50"/>
        <v>-5627.4921128899432</v>
      </c>
      <c r="P312">
        <f t="shared" si="51"/>
        <v>-19.025279999999952</v>
      </c>
    </row>
    <row r="313" spans="1:16" x14ac:dyDescent="0.25">
      <c r="A313">
        <v>-51</v>
      </c>
      <c r="B313">
        <v>131.37</v>
      </c>
      <c r="C313">
        <v>6.0609999999999999</v>
      </c>
      <c r="D313">
        <v>6.0410000000000004</v>
      </c>
      <c r="E313">
        <v>5.9569999999999999</v>
      </c>
      <c r="F313">
        <v>6.0209999999999999</v>
      </c>
      <c r="G313">
        <v>6.226</v>
      </c>
      <c r="I313">
        <f t="shared" si="44"/>
        <v>-3.210000000000008</v>
      </c>
      <c r="J313">
        <f t="shared" si="45"/>
        <v>0.19099999999999984</v>
      </c>
      <c r="K313" s="3">
        <f t="shared" si="46"/>
        <v>2.1184961999117879</v>
      </c>
      <c r="L313" s="3">
        <f t="shared" si="47"/>
        <v>0.78254428401001008</v>
      </c>
      <c r="M313">
        <f t="shared" si="48"/>
        <v>-1.2541939804437721</v>
      </c>
      <c r="N313">
        <f t="shared" si="49"/>
        <v>1.4678879819801566E-2</v>
      </c>
      <c r="O313">
        <f t="shared" si="50"/>
        <v>-5549.9055484171113</v>
      </c>
      <c r="P313">
        <f t="shared" si="51"/>
        <v>-19.45581000000011</v>
      </c>
    </row>
    <row r="314" spans="1:16" x14ac:dyDescent="0.25">
      <c r="A314">
        <v>-50</v>
      </c>
      <c r="B314">
        <v>128.16</v>
      </c>
      <c r="C314">
        <v>6.2519999999999998</v>
      </c>
      <c r="D314">
        <v>6.2409999999999997</v>
      </c>
      <c r="E314">
        <v>6.1520000000000001</v>
      </c>
      <c r="F314">
        <v>6.2130000000000001</v>
      </c>
      <c r="G314">
        <v>6.4</v>
      </c>
      <c r="I314">
        <f t="shared" si="44"/>
        <v>-3.1700000000000017</v>
      </c>
      <c r="J314">
        <f t="shared" si="45"/>
        <v>0.18900000000000006</v>
      </c>
      <c r="K314" s="3">
        <f t="shared" si="46"/>
        <v>2.1077524987401626</v>
      </c>
      <c r="L314" s="3">
        <f t="shared" si="47"/>
        <v>0.79601896934714933</v>
      </c>
      <c r="M314">
        <f t="shared" si="48"/>
        <v>-1.18911974828109</v>
      </c>
      <c r="N314">
        <f t="shared" si="49"/>
        <v>1.4136495447297221E-2</v>
      </c>
      <c r="O314">
        <f t="shared" si="50"/>
        <v>-5470.6282961905181</v>
      </c>
      <c r="P314">
        <f t="shared" si="51"/>
        <v>-19.818839999999973</v>
      </c>
    </row>
    <row r="315" spans="1:16" x14ac:dyDescent="0.25">
      <c r="A315">
        <v>-49</v>
      </c>
      <c r="B315">
        <v>124.99</v>
      </c>
      <c r="C315">
        <v>6.4409999999999998</v>
      </c>
      <c r="D315">
        <v>6.4379999999999997</v>
      </c>
      <c r="E315">
        <v>6.3529999999999998</v>
      </c>
      <c r="F315">
        <v>6.4169999999999998</v>
      </c>
      <c r="G315">
        <v>6.5579999999999998</v>
      </c>
      <c r="I315">
        <f t="shared" si="44"/>
        <v>-3.1400000000000006</v>
      </c>
      <c r="J315">
        <f t="shared" si="45"/>
        <v>0.21400000000000041</v>
      </c>
      <c r="K315" s="3">
        <f t="shared" si="46"/>
        <v>2.0968752680596876</v>
      </c>
      <c r="L315" s="3">
        <f t="shared" si="47"/>
        <v>0.80895329915591108</v>
      </c>
      <c r="M315">
        <f t="shared" si="48"/>
        <v>-1.2846245857539491</v>
      </c>
      <c r="N315">
        <f t="shared" si="49"/>
        <v>1.3602203291498383E-2</v>
      </c>
      <c r="O315">
        <f t="shared" si="50"/>
        <v>-5389.6845039252121</v>
      </c>
      <c r="P315">
        <f t="shared" si="51"/>
        <v>-20.224740000000004</v>
      </c>
    </row>
    <row r="316" spans="1:16" x14ac:dyDescent="0.25">
      <c r="A316">
        <v>-48</v>
      </c>
      <c r="B316">
        <v>121.85</v>
      </c>
      <c r="C316">
        <v>6.6550000000000002</v>
      </c>
      <c r="D316">
        <v>6.6609999999999996</v>
      </c>
      <c r="E316">
        <v>6.5679999999999996</v>
      </c>
      <c r="F316">
        <v>6.6360000000000001</v>
      </c>
      <c r="G316">
        <v>6.7549999999999999</v>
      </c>
      <c r="I316">
        <f t="shared" si="44"/>
        <v>-3.0899999999999892</v>
      </c>
      <c r="J316">
        <f t="shared" si="45"/>
        <v>0.22499999999999964</v>
      </c>
      <c r="K316" s="3">
        <f t="shared" si="46"/>
        <v>2.085825533520743</v>
      </c>
      <c r="L316" s="3">
        <f t="shared" si="47"/>
        <v>0.82314805981069394</v>
      </c>
      <c r="M316">
        <f t="shared" si="48"/>
        <v>-1.2944807127735423</v>
      </c>
      <c r="N316">
        <f t="shared" si="49"/>
        <v>1.3076166275043816E-2</v>
      </c>
      <c r="O316">
        <f t="shared" si="50"/>
        <v>-5307.0988271433253</v>
      </c>
      <c r="P316">
        <f t="shared" si="51"/>
        <v>-20.563949999999959</v>
      </c>
    </row>
    <row r="317" spans="1:16" x14ac:dyDescent="0.25">
      <c r="A317">
        <v>-47</v>
      </c>
      <c r="B317">
        <v>118.76</v>
      </c>
      <c r="C317">
        <v>6.88</v>
      </c>
      <c r="D317">
        <v>6.8890000000000002</v>
      </c>
      <c r="E317">
        <v>6.7880000000000003</v>
      </c>
      <c r="F317">
        <v>6.859</v>
      </c>
      <c r="G317">
        <v>6.9859999999999998</v>
      </c>
      <c r="I317">
        <f t="shared" si="44"/>
        <v>-3.0600000000000023</v>
      </c>
      <c r="J317">
        <f t="shared" si="45"/>
        <v>0.22900000000000009</v>
      </c>
      <c r="K317" s="3">
        <f t="shared" si="46"/>
        <v>2.0746701889240069</v>
      </c>
      <c r="L317" s="3">
        <f t="shared" si="47"/>
        <v>0.83758843823551132</v>
      </c>
      <c r="M317">
        <f t="shared" si="48"/>
        <v>-1.2543255943261635</v>
      </c>
      <c r="N317">
        <f t="shared" si="49"/>
        <v>1.2558544807293822E-2</v>
      </c>
      <c r="O317">
        <f t="shared" si="50"/>
        <v>-5222.8964216646737</v>
      </c>
      <c r="P317">
        <f t="shared" si="51"/>
        <v>-21.052799999999991</v>
      </c>
    </row>
    <row r="318" spans="1:16" x14ac:dyDescent="0.25">
      <c r="A318">
        <v>-46</v>
      </c>
      <c r="B318">
        <v>115.7</v>
      </c>
      <c r="C318">
        <v>7.109</v>
      </c>
      <c r="D318">
        <v>7.1159999999999997</v>
      </c>
      <c r="E318">
        <v>7.016</v>
      </c>
      <c r="F318">
        <v>7.0919999999999996</v>
      </c>
      <c r="G318">
        <v>7.21</v>
      </c>
      <c r="I318">
        <f t="shared" si="44"/>
        <v>-3.0100000000000051</v>
      </c>
      <c r="J318">
        <f t="shared" si="45"/>
        <v>0.24500000000000011</v>
      </c>
      <c r="K318" s="3">
        <f t="shared" si="46"/>
        <v>2.0633333589517497</v>
      </c>
      <c r="L318" s="3">
        <f t="shared" si="47"/>
        <v>0.85180851422823745</v>
      </c>
      <c r="M318">
        <f t="shared" si="48"/>
        <v>-1.2853893197812174</v>
      </c>
      <c r="N318">
        <f t="shared" si="49"/>
        <v>1.2049496735276433E-2</v>
      </c>
      <c r="O318">
        <f t="shared" si="50"/>
        <v>-5137.102935944753</v>
      </c>
      <c r="P318">
        <f t="shared" si="51"/>
        <v>-21.398090000000096</v>
      </c>
    </row>
    <row r="319" spans="1:16" x14ac:dyDescent="0.25">
      <c r="A319">
        <v>-45</v>
      </c>
      <c r="B319">
        <v>112.69</v>
      </c>
      <c r="C319">
        <v>7.3540000000000001</v>
      </c>
      <c r="D319">
        <v>7.3650000000000002</v>
      </c>
      <c r="E319">
        <v>7.2560000000000002</v>
      </c>
      <c r="F319">
        <v>7.3390000000000004</v>
      </c>
      <c r="G319">
        <v>7.4550000000000001</v>
      </c>
      <c r="I319">
        <f t="shared" si="44"/>
        <v>-2.9699999999999989</v>
      </c>
      <c r="J319">
        <f t="shared" si="45"/>
        <v>0.27200000000000024</v>
      </c>
      <c r="K319" s="3">
        <f t="shared" si="46"/>
        <v>2.0518853788898719</v>
      </c>
      <c r="L319" s="3">
        <f t="shared" si="47"/>
        <v>0.86652362553284357</v>
      </c>
      <c r="M319">
        <f t="shared" si="48"/>
        <v>-1.3598057397563397</v>
      </c>
      <c r="N319">
        <f t="shared" si="49"/>
        <v>1.1549177295412208E-2</v>
      </c>
      <c r="O319">
        <f t="shared" si="50"/>
        <v>-5049.744503262471</v>
      </c>
      <c r="P319">
        <f t="shared" si="51"/>
        <v>-21.841379999999933</v>
      </c>
    </row>
    <row r="320" spans="1:16" x14ac:dyDescent="0.25">
      <c r="A320">
        <v>-44</v>
      </c>
      <c r="B320">
        <v>109.72</v>
      </c>
      <c r="C320">
        <v>7.6260000000000003</v>
      </c>
      <c r="D320">
        <v>7.6360000000000001</v>
      </c>
      <c r="E320">
        <v>7.5110000000000001</v>
      </c>
      <c r="F320">
        <v>7.5990000000000002</v>
      </c>
      <c r="G320">
        <v>7.7590000000000003</v>
      </c>
      <c r="I320">
        <f t="shared" si="44"/>
        <v>-2.9200000000000017</v>
      </c>
      <c r="J320">
        <f t="shared" si="45"/>
        <v>0.27699999999999925</v>
      </c>
      <c r="K320" s="3">
        <f t="shared" si="46"/>
        <v>2.0402857989324916</v>
      </c>
      <c r="L320" s="3">
        <f t="shared" si="47"/>
        <v>0.88229680093765184</v>
      </c>
      <c r="M320">
        <f t="shared" si="48"/>
        <v>-1.3227299362841998</v>
      </c>
      <c r="N320">
        <f t="shared" si="49"/>
        <v>1.1057739066032562E-2</v>
      </c>
      <c r="O320">
        <f t="shared" si="50"/>
        <v>-4960.8477337600034</v>
      </c>
      <c r="P320">
        <f t="shared" si="51"/>
        <v>-22.267920000000046</v>
      </c>
    </row>
    <row r="321" spans="1:16" x14ac:dyDescent="0.25">
      <c r="A321">
        <v>-43</v>
      </c>
      <c r="B321">
        <v>106.8</v>
      </c>
      <c r="C321">
        <v>7.9029999999999996</v>
      </c>
      <c r="D321">
        <v>7.9039999999999999</v>
      </c>
      <c r="E321">
        <v>7.782</v>
      </c>
      <c r="F321">
        <v>7.8630000000000004</v>
      </c>
      <c r="G321">
        <v>8.0649999999999995</v>
      </c>
      <c r="I321">
        <f t="shared" si="44"/>
        <v>-2.8799999999999955</v>
      </c>
      <c r="J321">
        <f t="shared" si="45"/>
        <v>0.27600000000000069</v>
      </c>
      <c r="K321" s="3">
        <f t="shared" si="46"/>
        <v>2.0285712526925375</v>
      </c>
      <c r="L321" s="3">
        <f t="shared" si="47"/>
        <v>0.89779198193922471</v>
      </c>
      <c r="M321">
        <f t="shared" si="48"/>
        <v>-1.2557346959083526</v>
      </c>
      <c r="N321">
        <f t="shared" si="49"/>
        <v>1.057533192070622E-2</v>
      </c>
      <c r="O321">
        <f t="shared" si="50"/>
        <v>-4870.4397063371816</v>
      </c>
      <c r="P321">
        <f t="shared" si="51"/>
        <v>-22.760639999999867</v>
      </c>
    </row>
    <row r="322" spans="1:16" x14ac:dyDescent="0.25">
      <c r="A322">
        <v>-42</v>
      </c>
      <c r="B322">
        <v>103.92</v>
      </c>
      <c r="C322">
        <v>8.1790000000000003</v>
      </c>
      <c r="D322">
        <v>8.1790000000000003</v>
      </c>
      <c r="E322">
        <v>8.0570000000000004</v>
      </c>
      <c r="F322">
        <v>8.1440000000000001</v>
      </c>
      <c r="G322">
        <v>8.3369999999999997</v>
      </c>
      <c r="I322">
        <f t="shared" si="44"/>
        <v>-2.8299999999999983</v>
      </c>
      <c r="J322">
        <f t="shared" si="45"/>
        <v>0.29299999999999926</v>
      </c>
      <c r="K322" s="3">
        <f t="shared" si="46"/>
        <v>2.0166991380649715</v>
      </c>
      <c r="L322" s="3">
        <f t="shared" si="47"/>
        <v>0.9127002081908604</v>
      </c>
      <c r="M322">
        <f t="shared" si="48"/>
        <v>-1.274773868445862</v>
      </c>
      <c r="N322">
        <f t="shared" si="49"/>
        <v>1.0102102982388249E-2</v>
      </c>
      <c r="O322">
        <f t="shared" si="50"/>
        <v>-4778.5479604029042</v>
      </c>
      <c r="P322">
        <f t="shared" si="51"/>
        <v>-23.146569999999986</v>
      </c>
    </row>
    <row r="323" spans="1:16" x14ac:dyDescent="0.25">
      <c r="A323">
        <v>-41</v>
      </c>
      <c r="B323">
        <v>101.09</v>
      </c>
      <c r="C323">
        <v>8.4719999999999995</v>
      </c>
      <c r="D323">
        <v>8.4830000000000005</v>
      </c>
      <c r="E323">
        <v>8.3510000000000009</v>
      </c>
      <c r="F323">
        <v>8.4429999999999996</v>
      </c>
      <c r="G323">
        <v>8.6129999999999995</v>
      </c>
      <c r="I323">
        <f t="shared" si="44"/>
        <v>-2.7900000000000063</v>
      </c>
      <c r="J323">
        <f t="shared" si="45"/>
        <v>0.2889999999999997</v>
      </c>
      <c r="K323" s="3">
        <f t="shared" si="46"/>
        <v>2.0047081965443363</v>
      </c>
      <c r="L323" s="3">
        <f t="shared" si="47"/>
        <v>0.92798594709942861</v>
      </c>
      <c r="M323">
        <f t="shared" si="48"/>
        <v>-1.1985288611667191</v>
      </c>
      <c r="N323">
        <f t="shared" si="49"/>
        <v>9.6381965784058266E-3</v>
      </c>
      <c r="O323">
        <f t="shared" si="50"/>
        <v>-4685.2004874860595</v>
      </c>
      <c r="P323">
        <f t="shared" si="51"/>
        <v>-23.636880000000161</v>
      </c>
    </row>
    <row r="324" spans="1:16" x14ac:dyDescent="0.25">
      <c r="A324">
        <v>-40</v>
      </c>
      <c r="B324">
        <v>98.3</v>
      </c>
      <c r="C324">
        <v>8.7609999999999992</v>
      </c>
      <c r="D324">
        <v>8.7919999999999998</v>
      </c>
      <c r="E324">
        <v>8.6489999999999991</v>
      </c>
      <c r="F324">
        <v>8.7420000000000009</v>
      </c>
      <c r="G324">
        <v>8.8620000000000001</v>
      </c>
      <c r="I324">
        <f t="shared" si="44"/>
        <v>-2.730000000000004</v>
      </c>
      <c r="J324">
        <f t="shared" si="45"/>
        <v>0.30200000000000138</v>
      </c>
      <c r="K324" s="3">
        <f t="shared" si="46"/>
        <v>1.9925535178321356</v>
      </c>
      <c r="L324" s="3">
        <f t="shared" si="47"/>
        <v>0.94255368033420983</v>
      </c>
      <c r="M324">
        <f t="shared" si="48"/>
        <v>-1.2032686145782441</v>
      </c>
      <c r="N324">
        <f t="shared" si="49"/>
        <v>9.1837541962946617E-3</v>
      </c>
      <c r="O324">
        <f t="shared" si="50"/>
        <v>-4590.4257227085309</v>
      </c>
      <c r="P324">
        <f t="shared" si="51"/>
        <v>-23.91752999999996</v>
      </c>
    </row>
    <row r="325" spans="1:16" x14ac:dyDescent="0.25">
      <c r="A325">
        <v>-39</v>
      </c>
      <c r="B325">
        <v>95.57</v>
      </c>
      <c r="C325">
        <v>9.0630000000000006</v>
      </c>
      <c r="D325">
        <v>9.1170000000000009</v>
      </c>
      <c r="E325">
        <v>8.9640000000000004</v>
      </c>
      <c r="F325">
        <v>9.0649999999999995</v>
      </c>
      <c r="G325">
        <v>9.1080000000000005</v>
      </c>
      <c r="I325">
        <f t="shared" ref="I325:I388" si="52">B326-B325</f>
        <v>-2.6799999999999926</v>
      </c>
      <c r="J325">
        <f t="shared" ref="J325:J388" si="53">C326-C325</f>
        <v>0.32599999999999874</v>
      </c>
      <c r="K325" s="3">
        <f t="shared" ref="K325:K388" si="54">LOG(B325)</f>
        <v>1.9803215860087564</v>
      </c>
      <c r="L325" s="3">
        <f t="shared" ref="L325:L388" si="55">LOG(C325)</f>
        <v>0.95727197999294289</v>
      </c>
      <c r="M325">
        <f t="shared" ref="M325:M388" si="56">(L326-L325)/(K326-K325)</f>
        <v>-1.2424372463309281</v>
      </c>
      <c r="N325">
        <f t="shared" ref="N325:N388" si="57">$L$2*((1-COS(RADIANS(A325))+($L$2/$O$2)*(1-SQRT(1-(($L$2/$O$2)^2)*SIN(RADIANS(A325))))))</f>
        <v>8.7389144404996406E-3</v>
      </c>
      <c r="O325">
        <f t="shared" ref="O325:O388" si="58">$L$2*($J$1^2)*((SIN(RADIANS(A325))))+($H$1/2)*(SIN(2*RADIANS(A325)))</f>
        <v>-4494.2525361228845</v>
      </c>
      <c r="P325">
        <f t="shared" ref="P325:P388" si="59">(C325*100000)*((B326/100000)-(B325/100000))</f>
        <v>-24.288840000000004</v>
      </c>
    </row>
    <row r="326" spans="1:16" x14ac:dyDescent="0.25">
      <c r="A326">
        <v>-38</v>
      </c>
      <c r="B326">
        <v>92.89</v>
      </c>
      <c r="C326">
        <v>9.3889999999999993</v>
      </c>
      <c r="D326">
        <v>9.452</v>
      </c>
      <c r="E326">
        <v>9.3000000000000007</v>
      </c>
      <c r="F326">
        <v>9.4090000000000007</v>
      </c>
      <c r="G326">
        <v>9.3940000000000001</v>
      </c>
      <c r="I326">
        <f t="shared" si="52"/>
        <v>-2.6299999999999955</v>
      </c>
      <c r="J326">
        <f t="shared" si="53"/>
        <v>0.35800000000000054</v>
      </c>
      <c r="K326" s="3">
        <f t="shared" si="54"/>
        <v>1.9679689628786923</v>
      </c>
      <c r="L326" s="3">
        <f t="shared" si="55"/>
        <v>0.9726193390596235</v>
      </c>
      <c r="M326">
        <f t="shared" si="56"/>
        <v>-1.3028783274357776</v>
      </c>
      <c r="N326">
        <f t="shared" si="57"/>
        <v>8.3038129899532503E-3</v>
      </c>
      <c r="O326">
        <f t="shared" si="58"/>
        <v>-4396.7102239173637</v>
      </c>
      <c r="P326">
        <f t="shared" si="59"/>
        <v>-24.693069999999935</v>
      </c>
    </row>
    <row r="327" spans="1:16" x14ac:dyDescent="0.25">
      <c r="A327">
        <v>-37</v>
      </c>
      <c r="B327">
        <v>90.26</v>
      </c>
      <c r="C327">
        <v>9.7469999999999999</v>
      </c>
      <c r="D327">
        <v>9.82</v>
      </c>
      <c r="E327">
        <v>9.6630000000000003</v>
      </c>
      <c r="F327">
        <v>9.766</v>
      </c>
      <c r="G327">
        <v>9.7379999999999995</v>
      </c>
      <c r="I327">
        <f t="shared" si="52"/>
        <v>-2.5700000000000074</v>
      </c>
      <c r="J327">
        <f t="shared" si="53"/>
        <v>0.35699999999999932</v>
      </c>
      <c r="K327" s="3">
        <f t="shared" si="54"/>
        <v>1.9554953291841271</v>
      </c>
      <c r="L327" s="3">
        <f t="shared" si="55"/>
        <v>0.9888709660646452</v>
      </c>
      <c r="M327">
        <f t="shared" si="56"/>
        <v>-1.2452808945075355</v>
      </c>
      <c r="N327">
        <f t="shared" si="57"/>
        <v>7.8785825565447151E-3</v>
      </c>
      <c r="O327">
        <f t="shared" si="58"/>
        <v>-4297.8284994908872</v>
      </c>
      <c r="P327">
        <f t="shared" si="59"/>
        <v>-25.049790000000026</v>
      </c>
    </row>
    <row r="328" spans="1:16" x14ac:dyDescent="0.25">
      <c r="A328">
        <v>-36</v>
      </c>
      <c r="B328">
        <v>87.69</v>
      </c>
      <c r="C328">
        <v>10.103999999999999</v>
      </c>
      <c r="D328">
        <v>10.189</v>
      </c>
      <c r="E328">
        <v>10.019</v>
      </c>
      <c r="F328">
        <v>10.119</v>
      </c>
      <c r="G328">
        <v>10.089</v>
      </c>
      <c r="I328">
        <f t="shared" si="52"/>
        <v>-2.519999999999996</v>
      </c>
      <c r="J328">
        <f t="shared" si="53"/>
        <v>0.3960000000000008</v>
      </c>
      <c r="K328" s="3">
        <f t="shared" si="54"/>
        <v>1.9429500700770987</v>
      </c>
      <c r="L328" s="3">
        <f t="shared" si="55"/>
        <v>1.0044933375472742</v>
      </c>
      <c r="M328">
        <f t="shared" si="56"/>
        <v>-1.3184398676974283</v>
      </c>
      <c r="N328">
        <f t="shared" si="57"/>
        <v>7.4633528444928952E-3</v>
      </c>
      <c r="O328">
        <f t="shared" si="58"/>
        <v>-4197.6374844007623</v>
      </c>
      <c r="P328">
        <f t="shared" si="59"/>
        <v>-25.462079999999958</v>
      </c>
    </row>
    <row r="329" spans="1:16" x14ac:dyDescent="0.25">
      <c r="A329">
        <v>-35</v>
      </c>
      <c r="B329">
        <v>85.17</v>
      </c>
      <c r="C329">
        <v>10.5</v>
      </c>
      <c r="D329">
        <v>10.576000000000001</v>
      </c>
      <c r="E329">
        <v>10.409000000000001</v>
      </c>
      <c r="F329">
        <v>10.505000000000001</v>
      </c>
      <c r="G329">
        <v>10.51</v>
      </c>
      <c r="I329">
        <f t="shared" si="52"/>
        <v>-2.460000000000008</v>
      </c>
      <c r="J329">
        <f t="shared" si="53"/>
        <v>0.41499999999999915</v>
      </c>
      <c r="K329" s="3">
        <f t="shared" si="54"/>
        <v>1.9302866472455196</v>
      </c>
      <c r="L329" s="3">
        <f t="shared" si="55"/>
        <v>1.0211892990699381</v>
      </c>
      <c r="M329">
        <f t="shared" si="56"/>
        <v>-1.3225654064808012</v>
      </c>
      <c r="N329">
        <f t="shared" si="57"/>
        <v>7.0582505106353754E-3</v>
      </c>
      <c r="O329">
        <f t="shared" si="58"/>
        <v>-4096.1676991858703</v>
      </c>
      <c r="P329">
        <f t="shared" si="59"/>
        <v>-25.830000000000172</v>
      </c>
    </row>
    <row r="330" spans="1:16" x14ac:dyDescent="0.25">
      <c r="A330">
        <v>-34</v>
      </c>
      <c r="B330">
        <v>82.71</v>
      </c>
      <c r="C330">
        <v>10.914999999999999</v>
      </c>
      <c r="D330">
        <v>10.991</v>
      </c>
      <c r="E330">
        <v>10.808999999999999</v>
      </c>
      <c r="F330">
        <v>10.91</v>
      </c>
      <c r="G330">
        <v>10.952</v>
      </c>
      <c r="I330">
        <f t="shared" si="52"/>
        <v>-2.3999999999999915</v>
      </c>
      <c r="J330">
        <f t="shared" si="53"/>
        <v>0.43700000000000117</v>
      </c>
      <c r="K330" s="3">
        <f t="shared" si="54"/>
        <v>1.9175580208254361</v>
      </c>
      <c r="L330" s="3">
        <f t="shared" si="55"/>
        <v>1.038023740045158</v>
      </c>
      <c r="M330">
        <f t="shared" si="56"/>
        <v>-1.3331338696103439</v>
      </c>
      <c r="N330">
        <f t="shared" si="57"/>
        <v>6.6633991256461311E-3</v>
      </c>
      <c r="O330">
        <f t="shared" si="58"/>
        <v>-3993.4500540681306</v>
      </c>
      <c r="P330">
        <f t="shared" si="59"/>
        <v>-26.19599999999981</v>
      </c>
    </row>
    <row r="331" spans="1:16" x14ac:dyDescent="0.25">
      <c r="A331">
        <v>-33</v>
      </c>
      <c r="B331">
        <v>80.31</v>
      </c>
      <c r="C331">
        <v>11.352</v>
      </c>
      <c r="D331">
        <v>11.425000000000001</v>
      </c>
      <c r="E331">
        <v>11.244</v>
      </c>
      <c r="F331">
        <v>11.334</v>
      </c>
      <c r="G331">
        <v>11.404999999999999</v>
      </c>
      <c r="I331">
        <f t="shared" si="52"/>
        <v>-2.3500000000000085</v>
      </c>
      <c r="J331">
        <f t="shared" si="53"/>
        <v>0.43699999999999939</v>
      </c>
      <c r="K331" s="3">
        <f t="shared" si="54"/>
        <v>1.9047696259065952</v>
      </c>
      <c r="L331" s="3">
        <f t="shared" si="55"/>
        <v>1.0550723824494177</v>
      </c>
      <c r="M331">
        <f t="shared" si="56"/>
        <v>-1.2718906342629652</v>
      </c>
      <c r="N331">
        <f t="shared" si="57"/>
        <v>6.278919136193788E-3</v>
      </c>
      <c r="O331">
        <f t="shared" si="58"/>
        <v>-3889.5158395350636</v>
      </c>
      <c r="P331">
        <f t="shared" si="59"/>
        <v>-26.677200000000095</v>
      </c>
    </row>
    <row r="332" spans="1:16" x14ac:dyDescent="0.25">
      <c r="A332">
        <v>-32</v>
      </c>
      <c r="B332">
        <v>77.959999999999994</v>
      </c>
      <c r="C332">
        <v>11.789</v>
      </c>
      <c r="D332">
        <v>11.864000000000001</v>
      </c>
      <c r="E332">
        <v>11.676</v>
      </c>
      <c r="F332">
        <v>11.763</v>
      </c>
      <c r="G332">
        <v>11.853999999999999</v>
      </c>
      <c r="I332">
        <f t="shared" si="52"/>
        <v>-2.289999999999992</v>
      </c>
      <c r="J332">
        <f t="shared" si="53"/>
        <v>0.4740000000000002</v>
      </c>
      <c r="K332" s="3">
        <f t="shared" si="54"/>
        <v>1.8918718304455837</v>
      </c>
      <c r="L332" s="3">
        <f t="shared" si="55"/>
        <v>1.0714769676989175</v>
      </c>
      <c r="M332">
        <f t="shared" si="56"/>
        <v>-1.3221835806440576</v>
      </c>
      <c r="N332">
        <f t="shared" si="57"/>
        <v>5.9049278280522473E-3</v>
      </c>
      <c r="O332">
        <f t="shared" si="58"/>
        <v>-3784.3967168063427</v>
      </c>
      <c r="P332">
        <f t="shared" si="59"/>
        <v>-26.996809999999954</v>
      </c>
    </row>
    <row r="333" spans="1:16" x14ac:dyDescent="0.25">
      <c r="A333">
        <v>-31</v>
      </c>
      <c r="B333">
        <v>75.67</v>
      </c>
      <c r="C333">
        <v>12.263</v>
      </c>
      <c r="D333">
        <v>12.329000000000001</v>
      </c>
      <c r="E333">
        <v>12.15</v>
      </c>
      <c r="F333">
        <v>12.236000000000001</v>
      </c>
      <c r="G333">
        <v>12.336</v>
      </c>
      <c r="I333">
        <f t="shared" si="52"/>
        <v>-2.2199999999999989</v>
      </c>
      <c r="J333">
        <f t="shared" si="53"/>
        <v>0.47900000000000098</v>
      </c>
      <c r="K333" s="3">
        <f t="shared" si="54"/>
        <v>1.8789237339675673</v>
      </c>
      <c r="L333" s="3">
        <f t="shared" si="55"/>
        <v>1.088596728262746</v>
      </c>
      <c r="M333">
        <f t="shared" si="56"/>
        <v>-1.2868046409379352</v>
      </c>
      <c r="N333">
        <f t="shared" si="57"/>
        <v>5.5415392901750323E-3</v>
      </c>
      <c r="O333">
        <f t="shared" si="58"/>
        <v>-3678.1247081872207</v>
      </c>
      <c r="P333">
        <f t="shared" si="59"/>
        <v>-27.223859999999998</v>
      </c>
    </row>
    <row r="334" spans="1:16" x14ac:dyDescent="0.25">
      <c r="A334">
        <v>-30</v>
      </c>
      <c r="B334">
        <v>73.45</v>
      </c>
      <c r="C334">
        <v>12.742000000000001</v>
      </c>
      <c r="D334">
        <v>12.821999999999999</v>
      </c>
      <c r="E334">
        <v>12.616</v>
      </c>
      <c r="F334">
        <v>12.712</v>
      </c>
      <c r="G334">
        <v>12.817</v>
      </c>
      <c r="I334">
        <f t="shared" si="52"/>
        <v>-2.1599999999999966</v>
      </c>
      <c r="J334">
        <f t="shared" si="53"/>
        <v>0.50299999999999834</v>
      </c>
      <c r="K334" s="3">
        <f t="shared" si="54"/>
        <v>1.8659918001262754</v>
      </c>
      <c r="L334" s="3">
        <f t="shared" si="55"/>
        <v>1.1052376007460227</v>
      </c>
      <c r="M334">
        <f t="shared" si="56"/>
        <v>-1.2970856584365851</v>
      </c>
      <c r="N334">
        <f t="shared" si="57"/>
        <v>5.1888643797446529E-3</v>
      </c>
      <c r="O334">
        <f t="shared" si="58"/>
        <v>-3570.7321873117876</v>
      </c>
      <c r="P334">
        <f t="shared" si="59"/>
        <v>-27.522719999999978</v>
      </c>
    </row>
    <row r="335" spans="1:16" x14ac:dyDescent="0.25">
      <c r="A335">
        <v>-29</v>
      </c>
      <c r="B335">
        <v>71.290000000000006</v>
      </c>
      <c r="C335">
        <v>13.244999999999999</v>
      </c>
      <c r="D335">
        <v>13.329000000000001</v>
      </c>
      <c r="E335">
        <v>13.131</v>
      </c>
      <c r="F335">
        <v>13.209</v>
      </c>
      <c r="G335">
        <v>13.311999999999999</v>
      </c>
      <c r="I335">
        <f t="shared" si="52"/>
        <v>-2.1000000000000085</v>
      </c>
      <c r="J335">
        <f t="shared" si="53"/>
        <v>0.5129999999999999</v>
      </c>
      <c r="K335" s="3">
        <f t="shared" si="54"/>
        <v>1.8530286147129897</v>
      </c>
      <c r="L335" s="3">
        <f t="shared" si="55"/>
        <v>1.1220519626332499</v>
      </c>
      <c r="M335">
        <f t="shared" si="56"/>
        <v>-1.2709265612651552</v>
      </c>
      <c r="N335">
        <f t="shared" si="57"/>
        <v>4.8470106882077275E-3</v>
      </c>
      <c r="O335">
        <f t="shared" si="58"/>
        <v>-3462.2518692790268</v>
      </c>
      <c r="P335">
        <f t="shared" si="59"/>
        <v>-27.814500000000102</v>
      </c>
    </row>
    <row r="336" spans="1:16" x14ac:dyDescent="0.25">
      <c r="A336">
        <v>-28</v>
      </c>
      <c r="B336">
        <v>69.19</v>
      </c>
      <c r="C336">
        <v>13.757999999999999</v>
      </c>
      <c r="D336">
        <v>13.846</v>
      </c>
      <c r="E336">
        <v>13.643000000000001</v>
      </c>
      <c r="F336">
        <v>13.724</v>
      </c>
      <c r="G336">
        <v>13.821</v>
      </c>
      <c r="I336">
        <f t="shared" si="52"/>
        <v>-2.039999999999992</v>
      </c>
      <c r="J336">
        <f t="shared" si="53"/>
        <v>0.54600000000000115</v>
      </c>
      <c r="K336" s="3">
        <f t="shared" si="54"/>
        <v>1.840043330603494</v>
      </c>
      <c r="L336" s="3">
        <f t="shared" si="55"/>
        <v>1.1385553051135824</v>
      </c>
      <c r="M336">
        <f t="shared" si="56"/>
        <v>-1.3004376796658121</v>
      </c>
      <c r="N336">
        <f t="shared" si="57"/>
        <v>4.5160825083065109E-3</v>
      </c>
      <c r="O336">
        <f t="shared" si="58"/>
        <v>-3352.7168006846787</v>
      </c>
      <c r="P336">
        <f t="shared" si="59"/>
        <v>-28.066319999999937</v>
      </c>
    </row>
    <row r="337" spans="1:16" x14ac:dyDescent="0.25">
      <c r="A337">
        <v>-27</v>
      </c>
      <c r="B337">
        <v>67.150000000000006</v>
      </c>
      <c r="C337">
        <v>14.304</v>
      </c>
      <c r="D337">
        <v>14.412000000000001</v>
      </c>
      <c r="E337">
        <v>14.189</v>
      </c>
      <c r="F337">
        <v>14.275</v>
      </c>
      <c r="G337">
        <v>14.337999999999999</v>
      </c>
      <c r="I337">
        <f t="shared" si="52"/>
        <v>-1.9699999999999989</v>
      </c>
      <c r="J337">
        <f t="shared" si="53"/>
        <v>0.54199999999999982</v>
      </c>
      <c r="K337" s="3">
        <f t="shared" si="54"/>
        <v>1.8270460170047342</v>
      </c>
      <c r="L337" s="3">
        <f t="shared" si="55"/>
        <v>1.1554575014518425</v>
      </c>
      <c r="M337">
        <f t="shared" si="56"/>
        <v>-1.2490239977827582</v>
      </c>
      <c r="N337">
        <f t="shared" si="57"/>
        <v>4.1961808021171079E-3</v>
      </c>
      <c r="O337">
        <f t="shared" si="58"/>
        <v>-3242.1603495519603</v>
      </c>
      <c r="P337">
        <f t="shared" si="59"/>
        <v>-28.178879999999833</v>
      </c>
    </row>
    <row r="338" spans="1:16" x14ac:dyDescent="0.25">
      <c r="A338">
        <v>-26</v>
      </c>
      <c r="B338">
        <v>65.180000000000007</v>
      </c>
      <c r="C338">
        <v>14.846</v>
      </c>
      <c r="D338">
        <v>14.974</v>
      </c>
      <c r="E338">
        <v>14.742000000000001</v>
      </c>
      <c r="F338">
        <v>14.823</v>
      </c>
      <c r="G338">
        <v>14.845000000000001</v>
      </c>
      <c r="I338">
        <f t="shared" si="52"/>
        <v>-1.9000000000000057</v>
      </c>
      <c r="J338">
        <f t="shared" si="53"/>
        <v>0.57099999999999973</v>
      </c>
      <c r="K338" s="3">
        <f t="shared" si="54"/>
        <v>1.8141143561291255</v>
      </c>
      <c r="L338" s="3">
        <f t="shared" si="55"/>
        <v>1.1716094562166661</v>
      </c>
      <c r="M338">
        <f t="shared" si="56"/>
        <v>-1.275728680038299</v>
      </c>
      <c r="N338">
        <f t="shared" si="57"/>
        <v>3.8874031701042122E-3</v>
      </c>
      <c r="O338">
        <f t="shared" si="58"/>
        <v>-3130.6161951641961</v>
      </c>
      <c r="P338">
        <f t="shared" si="59"/>
        <v>-28.207400000000202</v>
      </c>
    </row>
    <row r="339" spans="1:16" x14ac:dyDescent="0.25">
      <c r="A339">
        <v>-25</v>
      </c>
      <c r="B339">
        <v>63.28</v>
      </c>
      <c r="C339">
        <v>15.417</v>
      </c>
      <c r="D339">
        <v>15.565</v>
      </c>
      <c r="E339">
        <v>15.317</v>
      </c>
      <c r="F339">
        <v>15.401</v>
      </c>
      <c r="G339">
        <v>15.385999999999999</v>
      </c>
      <c r="I339">
        <f t="shared" si="52"/>
        <v>-1.8400000000000034</v>
      </c>
      <c r="J339">
        <f t="shared" si="53"/>
        <v>0.58200000000000074</v>
      </c>
      <c r="K339" s="3">
        <f t="shared" si="54"/>
        <v>1.8012664704896202</v>
      </c>
      <c r="L339" s="3">
        <f t="shared" si="55"/>
        <v>1.1879998724048353</v>
      </c>
      <c r="M339">
        <f t="shared" si="56"/>
        <v>-1.2557655205601543</v>
      </c>
      <c r="N339">
        <f t="shared" si="57"/>
        <v>3.5898438212021537E-3</v>
      </c>
      <c r="O339">
        <f t="shared" si="58"/>
        <v>-3018.1183178024671</v>
      </c>
      <c r="P339">
        <f t="shared" si="59"/>
        <v>-28.367280000000022</v>
      </c>
    </row>
    <row r="340" spans="1:16" x14ac:dyDescent="0.25">
      <c r="A340">
        <v>-24</v>
      </c>
      <c r="B340">
        <v>61.44</v>
      </c>
      <c r="C340">
        <v>15.999000000000001</v>
      </c>
      <c r="D340">
        <v>16.172999999999998</v>
      </c>
      <c r="E340">
        <v>15.909000000000001</v>
      </c>
      <c r="F340">
        <v>16.001000000000001</v>
      </c>
      <c r="G340">
        <v>15.912000000000001</v>
      </c>
      <c r="I340">
        <f t="shared" si="52"/>
        <v>-1.769999999999996</v>
      </c>
      <c r="J340">
        <f t="shared" si="53"/>
        <v>0.60799999999999876</v>
      </c>
      <c r="K340" s="3">
        <f t="shared" si="54"/>
        <v>1.7884512070234555</v>
      </c>
      <c r="L340" s="3">
        <f t="shared" si="55"/>
        <v>1.2040928384025391</v>
      </c>
      <c r="M340">
        <f t="shared" si="56"/>
        <v>-1.2759457580884246</v>
      </c>
      <c r="N340">
        <f t="shared" si="57"/>
        <v>3.3035935439315153E-3</v>
      </c>
      <c r="O340">
        <f t="shared" si="58"/>
        <v>-2904.7009883914211</v>
      </c>
      <c r="P340">
        <f t="shared" si="59"/>
        <v>-28.318229999999907</v>
      </c>
    </row>
    <row r="341" spans="1:16" x14ac:dyDescent="0.25">
      <c r="A341">
        <v>-23</v>
      </c>
      <c r="B341">
        <v>59.67</v>
      </c>
      <c r="C341">
        <v>16.606999999999999</v>
      </c>
      <c r="D341">
        <v>16.812000000000001</v>
      </c>
      <c r="E341">
        <v>16.536999999999999</v>
      </c>
      <c r="F341">
        <v>16.626000000000001</v>
      </c>
      <c r="G341">
        <v>16.454000000000001</v>
      </c>
      <c r="I341">
        <f t="shared" si="52"/>
        <v>-1.7000000000000028</v>
      </c>
      <c r="J341">
        <f t="shared" si="53"/>
        <v>0.61599999999999966</v>
      </c>
      <c r="K341" s="3">
        <f t="shared" si="54"/>
        <v>1.775756037844098</v>
      </c>
      <c r="L341" s="3">
        <f t="shared" si="55"/>
        <v>1.2202911856651553</v>
      </c>
      <c r="M341">
        <f t="shared" si="56"/>
        <v>-1.2600929443269024</v>
      </c>
      <c r="N341">
        <f t="shared" si="57"/>
        <v>3.0287396785603745E-3</v>
      </c>
      <c r="O341">
        <f t="shared" si="58"/>
        <v>-2790.3987580563798</v>
      </c>
      <c r="P341">
        <f t="shared" si="59"/>
        <v>-28.231900000000145</v>
      </c>
    </row>
    <row r="342" spans="1:16" x14ac:dyDescent="0.25">
      <c r="A342">
        <v>-22</v>
      </c>
      <c r="B342">
        <v>57.97</v>
      </c>
      <c r="C342">
        <v>17.222999999999999</v>
      </c>
      <c r="D342">
        <v>17.443000000000001</v>
      </c>
      <c r="E342">
        <v>17.158000000000001</v>
      </c>
      <c r="F342">
        <v>17.248999999999999</v>
      </c>
      <c r="G342">
        <v>17.042999999999999</v>
      </c>
      <c r="I342">
        <f t="shared" si="52"/>
        <v>-1.6299999999999955</v>
      </c>
      <c r="J342">
        <f t="shared" si="53"/>
        <v>0.65800000000000125</v>
      </c>
      <c r="K342" s="3">
        <f t="shared" si="54"/>
        <v>1.7632033003707717</v>
      </c>
      <c r="L342" s="3">
        <f t="shared" si="55"/>
        <v>1.2361088015872816</v>
      </c>
      <c r="M342">
        <f t="shared" si="56"/>
        <v>-1.3145809690476633</v>
      </c>
      <c r="N342">
        <f t="shared" si="57"/>
        <v>2.7653660903188423E-3</v>
      </c>
      <c r="O342">
        <f t="shared" si="58"/>
        <v>-2675.2464475949473</v>
      </c>
      <c r="P342">
        <f t="shared" si="59"/>
        <v>-28.073489999999843</v>
      </c>
    </row>
    <row r="343" spans="1:16" x14ac:dyDescent="0.25">
      <c r="A343">
        <v>-21</v>
      </c>
      <c r="B343">
        <v>56.34</v>
      </c>
      <c r="C343">
        <v>17.881</v>
      </c>
      <c r="D343">
        <v>18.126000000000001</v>
      </c>
      <c r="E343">
        <v>17.800999999999998</v>
      </c>
      <c r="F343">
        <v>17.91</v>
      </c>
      <c r="G343">
        <v>17.684999999999999</v>
      </c>
      <c r="I343">
        <f t="shared" si="52"/>
        <v>-1.5600000000000023</v>
      </c>
      <c r="J343">
        <f t="shared" si="53"/>
        <v>0.67500000000000071</v>
      </c>
      <c r="K343" s="3">
        <f t="shared" si="54"/>
        <v>1.7508168426497546</v>
      </c>
      <c r="L343" s="3">
        <f t="shared" si="55"/>
        <v>1.2523918031812442</v>
      </c>
      <c r="M343">
        <f t="shared" si="56"/>
        <v>-1.3196232185059682</v>
      </c>
      <c r="N343">
        <f t="shared" si="57"/>
        <v>2.5135531436752856E-3</v>
      </c>
      <c r="O343">
        <f t="shared" si="58"/>
        <v>-2559.2791368663206</v>
      </c>
      <c r="P343">
        <f t="shared" si="59"/>
        <v>-27.894360000000095</v>
      </c>
    </row>
    <row r="344" spans="1:16" x14ac:dyDescent="0.25">
      <c r="A344">
        <v>-20</v>
      </c>
      <c r="B344">
        <v>54.78</v>
      </c>
      <c r="C344">
        <v>18.556000000000001</v>
      </c>
      <c r="D344">
        <v>18.8</v>
      </c>
      <c r="E344">
        <v>18.484999999999999</v>
      </c>
      <c r="F344">
        <v>18.582000000000001</v>
      </c>
      <c r="G344">
        <v>18.356999999999999</v>
      </c>
      <c r="I344">
        <f t="shared" si="52"/>
        <v>-1.490000000000002</v>
      </c>
      <c r="J344">
        <f t="shared" si="53"/>
        <v>0.68299999999999983</v>
      </c>
      <c r="K344" s="3">
        <f t="shared" si="54"/>
        <v>1.7386220279179425</v>
      </c>
      <c r="L344" s="3">
        <f t="shared" si="55"/>
        <v>1.268484363846722</v>
      </c>
      <c r="M344">
        <f t="shared" si="56"/>
        <v>-1.3107654891237384</v>
      </c>
      <c r="N344">
        <f t="shared" si="57"/>
        <v>2.2733776776823261E-3</v>
      </c>
      <c r="O344">
        <f t="shared" si="58"/>
        <v>-2442.5321541015414</v>
      </c>
      <c r="P344">
        <f t="shared" si="59"/>
        <v>-27.648439999999969</v>
      </c>
    </row>
    <row r="345" spans="1:16" x14ac:dyDescent="0.25">
      <c r="A345">
        <v>-19</v>
      </c>
      <c r="B345">
        <v>53.29</v>
      </c>
      <c r="C345">
        <v>19.239000000000001</v>
      </c>
      <c r="D345">
        <v>19.48</v>
      </c>
      <c r="E345">
        <v>19.145</v>
      </c>
      <c r="F345">
        <v>19.239000000000001</v>
      </c>
      <c r="G345">
        <v>19.09</v>
      </c>
      <c r="I345">
        <f t="shared" si="52"/>
        <v>-1.4200000000000017</v>
      </c>
      <c r="J345">
        <f t="shared" si="53"/>
        <v>0.71099999999999852</v>
      </c>
      <c r="K345" s="3">
        <f t="shared" si="54"/>
        <v>1.7266457202409118</v>
      </c>
      <c r="L345" s="3">
        <f t="shared" si="55"/>
        <v>1.2841824946369016</v>
      </c>
      <c r="M345">
        <f t="shared" si="56"/>
        <v>-1.3436585255962434</v>
      </c>
      <c r="N345">
        <f t="shared" si="57"/>
        <v>2.0449129824003025E-3</v>
      </c>
      <c r="O345">
        <f t="shared" si="58"/>
        <v>-2325.0410651379589</v>
      </c>
      <c r="P345">
        <f t="shared" si="59"/>
        <v>-27.319380000000038</v>
      </c>
    </row>
    <row r="346" spans="1:16" x14ac:dyDescent="0.25">
      <c r="A346">
        <v>-18</v>
      </c>
      <c r="B346">
        <v>51.87</v>
      </c>
      <c r="C346">
        <v>19.95</v>
      </c>
      <c r="D346">
        <v>20.183</v>
      </c>
      <c r="E346">
        <v>19.835999999999999</v>
      </c>
      <c r="F346">
        <v>19.939</v>
      </c>
      <c r="G346">
        <v>19.841000000000001</v>
      </c>
      <c r="I346">
        <f t="shared" si="52"/>
        <v>-1.3399999999999963</v>
      </c>
      <c r="J346">
        <f t="shared" si="53"/>
        <v>0.6980000000000004</v>
      </c>
      <c r="K346" s="3">
        <f t="shared" si="54"/>
        <v>1.7149162479935849</v>
      </c>
      <c r="L346" s="3">
        <f t="shared" si="55"/>
        <v>1.2999429000227669</v>
      </c>
      <c r="M346">
        <f t="shared" si="56"/>
        <v>-1.3139049467523509</v>
      </c>
      <c r="N346">
        <f t="shared" si="57"/>
        <v>1.8282287764056161E-3</v>
      </c>
      <c r="O346">
        <f t="shared" si="58"/>
        <v>-2206.841662581166</v>
      </c>
      <c r="P346">
        <f t="shared" si="59"/>
        <v>-26.733000000000001</v>
      </c>
    </row>
    <row r="347" spans="1:16" x14ac:dyDescent="0.25">
      <c r="A347">
        <v>-17</v>
      </c>
      <c r="B347">
        <v>50.53</v>
      </c>
      <c r="C347">
        <v>20.648</v>
      </c>
      <c r="D347">
        <v>20.876999999999999</v>
      </c>
      <c r="E347">
        <v>20.518000000000001</v>
      </c>
      <c r="F347">
        <v>20.626999999999999</v>
      </c>
      <c r="G347">
        <v>20.57</v>
      </c>
      <c r="I347">
        <f t="shared" si="52"/>
        <v>-1.2700000000000031</v>
      </c>
      <c r="J347">
        <f t="shared" si="53"/>
        <v>0.69900000000000162</v>
      </c>
      <c r="K347" s="3">
        <f t="shared" si="54"/>
        <v>1.7035492982382305</v>
      </c>
      <c r="L347" s="3">
        <f t="shared" si="55"/>
        <v>1.3148779915358124</v>
      </c>
      <c r="M347">
        <f t="shared" si="56"/>
        <v>-1.3079151027375775</v>
      </c>
      <c r="N347">
        <f t="shared" si="57"/>
        <v>1.6233911853910106E-3</v>
      </c>
      <c r="O347">
        <f t="shared" si="58"/>
        <v>-2087.9699548977501</v>
      </c>
      <c r="P347">
        <f t="shared" si="59"/>
        <v>-26.222960000000079</v>
      </c>
    </row>
    <row r="348" spans="1:16" x14ac:dyDescent="0.25">
      <c r="A348">
        <v>-16</v>
      </c>
      <c r="B348">
        <v>49.26</v>
      </c>
      <c r="C348">
        <v>21.347000000000001</v>
      </c>
      <c r="D348">
        <v>21.58</v>
      </c>
      <c r="E348">
        <v>21.2</v>
      </c>
      <c r="F348">
        <v>21.308</v>
      </c>
      <c r="G348">
        <v>21.297999999999998</v>
      </c>
      <c r="I348">
        <f t="shared" si="52"/>
        <v>-1.1999999999999957</v>
      </c>
      <c r="J348">
        <f t="shared" si="53"/>
        <v>0.69599999999999795</v>
      </c>
      <c r="K348" s="3">
        <f t="shared" si="54"/>
        <v>1.6924944075030843</v>
      </c>
      <c r="L348" s="3">
        <f t="shared" si="55"/>
        <v>1.3293368500874239</v>
      </c>
      <c r="M348">
        <f t="shared" si="56"/>
        <v>-1.3009352584574629</v>
      </c>
      <c r="N348">
        <f t="shared" si="57"/>
        <v>1.4304627218645531E-3</v>
      </c>
      <c r="O348">
        <f t="shared" si="58"/>
        <v>-1968.4621554421458</v>
      </c>
      <c r="P348">
        <f t="shared" si="59"/>
        <v>-25.616399999999814</v>
      </c>
    </row>
    <row r="349" spans="1:16" x14ac:dyDescent="0.25">
      <c r="A349">
        <v>-15</v>
      </c>
      <c r="B349">
        <v>48.06</v>
      </c>
      <c r="C349">
        <v>22.042999999999999</v>
      </c>
      <c r="D349">
        <v>22.268999999999998</v>
      </c>
      <c r="E349">
        <v>21.890999999999998</v>
      </c>
      <c r="F349">
        <v>21.998999999999999</v>
      </c>
      <c r="G349">
        <v>22.012</v>
      </c>
      <c r="I349">
        <f t="shared" si="52"/>
        <v>-1.1300000000000026</v>
      </c>
      <c r="J349">
        <f t="shared" si="53"/>
        <v>0.67399999999999949</v>
      </c>
      <c r="K349" s="3">
        <f t="shared" si="54"/>
        <v>1.6817837664678814</v>
      </c>
      <c r="L349" s="3">
        <f t="shared" si="55"/>
        <v>1.3432707006508007</v>
      </c>
      <c r="M349">
        <f t="shared" si="56"/>
        <v>-1.2658481270381228</v>
      </c>
      <c r="N349">
        <f t="shared" si="57"/>
        <v>1.2495022659537094E-3</v>
      </c>
      <c r="O349">
        <f t="shared" si="58"/>
        <v>-1848.3546714209758</v>
      </c>
      <c r="P349">
        <f t="shared" si="59"/>
        <v>-24.908590000000007</v>
      </c>
    </row>
    <row r="350" spans="1:16" x14ac:dyDescent="0.25">
      <c r="A350">
        <v>-14</v>
      </c>
      <c r="B350">
        <v>46.93</v>
      </c>
      <c r="C350">
        <v>22.716999999999999</v>
      </c>
      <c r="D350">
        <v>22.962</v>
      </c>
      <c r="E350">
        <v>22.553999999999998</v>
      </c>
      <c r="F350">
        <v>22.67</v>
      </c>
      <c r="G350">
        <v>22.681000000000001</v>
      </c>
      <c r="I350">
        <f t="shared" si="52"/>
        <v>-1.0399999999999991</v>
      </c>
      <c r="J350">
        <f t="shared" si="53"/>
        <v>0.67600000000000193</v>
      </c>
      <c r="K350" s="3">
        <f t="shared" si="54"/>
        <v>1.6714505542124947</v>
      </c>
      <c r="L350" s="3">
        <f t="shared" si="55"/>
        <v>1.3563509780305694</v>
      </c>
      <c r="M350">
        <f t="shared" si="56"/>
        <v>-1.3084970302944297</v>
      </c>
      <c r="N350">
        <f t="shared" si="57"/>
        <v>1.0805650473204866E-3</v>
      </c>
      <c r="O350">
        <f t="shared" si="58"/>
        <v>-1727.6840927982175</v>
      </c>
      <c r="P350">
        <f t="shared" si="59"/>
        <v>-23.625680000000081</v>
      </c>
    </row>
    <row r="351" spans="1:16" x14ac:dyDescent="0.25">
      <c r="A351">
        <v>-13</v>
      </c>
      <c r="B351">
        <v>45.89</v>
      </c>
      <c r="C351">
        <v>23.393000000000001</v>
      </c>
      <c r="D351">
        <v>23.64</v>
      </c>
      <c r="E351">
        <v>23.215</v>
      </c>
      <c r="F351">
        <v>23.36</v>
      </c>
      <c r="G351">
        <v>23.355</v>
      </c>
      <c r="I351">
        <f t="shared" si="52"/>
        <v>-0.98000000000000398</v>
      </c>
      <c r="J351">
        <f t="shared" si="53"/>
        <v>0.67299999999999827</v>
      </c>
      <c r="K351" s="3">
        <f t="shared" si="54"/>
        <v>1.6617180576946593</v>
      </c>
      <c r="L351" s="3">
        <f t="shared" si="55"/>
        <v>1.3690859208215078</v>
      </c>
      <c r="M351">
        <f t="shared" si="56"/>
        <v>-1.3139187291329364</v>
      </c>
      <c r="N351">
        <f t="shared" si="57"/>
        <v>9.2370262819352117E-4</v>
      </c>
      <c r="O351">
        <f t="shared" si="58"/>
        <v>-1606.4871811445998</v>
      </c>
      <c r="P351">
        <f t="shared" si="59"/>
        <v>-22.925140000000049</v>
      </c>
    </row>
    <row r="352" spans="1:16" x14ac:dyDescent="0.25">
      <c r="A352">
        <v>-12</v>
      </c>
      <c r="B352">
        <v>44.91</v>
      </c>
      <c r="C352">
        <v>24.065999999999999</v>
      </c>
      <c r="D352">
        <v>24.315999999999999</v>
      </c>
      <c r="E352">
        <v>23.872</v>
      </c>
      <c r="F352">
        <v>24.035</v>
      </c>
      <c r="G352">
        <v>24.041</v>
      </c>
      <c r="I352">
        <f t="shared" si="52"/>
        <v>-0.88999999999999346</v>
      </c>
      <c r="J352">
        <f t="shared" si="53"/>
        <v>0.65300000000000225</v>
      </c>
      <c r="K352" s="3">
        <f t="shared" si="54"/>
        <v>1.6523430550627147</v>
      </c>
      <c r="L352" s="3">
        <f t="shared" si="55"/>
        <v>1.3814039123652904</v>
      </c>
      <c r="M352">
        <f t="shared" si="56"/>
        <v>-1.3375086412373245</v>
      </c>
      <c r="N352">
        <f t="shared" si="57"/>
        <v>7.7896288752232377E-4</v>
      </c>
      <c r="O352">
        <f t="shared" si="58"/>
        <v>-1484.8008584346246</v>
      </c>
      <c r="P352">
        <f t="shared" si="59"/>
        <v>-21.418739999999868</v>
      </c>
    </row>
    <row r="353" spans="1:16" x14ac:dyDescent="0.25">
      <c r="A353">
        <v>-11</v>
      </c>
      <c r="B353">
        <v>44.02</v>
      </c>
      <c r="C353">
        <v>24.719000000000001</v>
      </c>
      <c r="D353">
        <v>24.983000000000001</v>
      </c>
      <c r="E353">
        <v>24.503</v>
      </c>
      <c r="F353">
        <v>24.695</v>
      </c>
      <c r="G353">
        <v>24.695</v>
      </c>
      <c r="I353">
        <f t="shared" si="52"/>
        <v>-0.82000000000000028</v>
      </c>
      <c r="J353">
        <f t="shared" si="53"/>
        <v>0.64099999999999824</v>
      </c>
      <c r="K353" s="3">
        <f t="shared" si="54"/>
        <v>1.6436500382173291</v>
      </c>
      <c r="L353" s="3">
        <f t="shared" si="55"/>
        <v>1.3930308975144152</v>
      </c>
      <c r="M353">
        <f t="shared" si="56"/>
        <v>-1.3614933814373862</v>
      </c>
      <c r="N353">
        <f t="shared" si="57"/>
        <v>6.463900062588366E-4</v>
      </c>
      <c r="O353">
        <f t="shared" si="58"/>
        <v>-1362.6621957946325</v>
      </c>
      <c r="P353">
        <f t="shared" si="59"/>
        <v>-20.269579999999955</v>
      </c>
    </row>
    <row r="354" spans="1:16" x14ac:dyDescent="0.25">
      <c r="A354">
        <v>-10</v>
      </c>
      <c r="B354">
        <v>43.2</v>
      </c>
      <c r="C354">
        <v>25.36</v>
      </c>
      <c r="D354">
        <v>25.646000000000001</v>
      </c>
      <c r="E354">
        <v>25.123000000000001</v>
      </c>
      <c r="F354">
        <v>25.332000000000001</v>
      </c>
      <c r="G354">
        <v>25.34</v>
      </c>
      <c r="I354">
        <f t="shared" si="52"/>
        <v>-0.75</v>
      </c>
      <c r="J354">
        <f t="shared" si="53"/>
        <v>0.63800000000000168</v>
      </c>
      <c r="K354" s="3">
        <f t="shared" si="54"/>
        <v>1.6354837468149122</v>
      </c>
      <c r="L354" s="3">
        <f t="shared" si="55"/>
        <v>1.404149249209695</v>
      </c>
      <c r="M354">
        <f t="shared" si="56"/>
        <v>-1.4186978836081758</v>
      </c>
      <c r="N354">
        <f t="shared" si="57"/>
        <v>5.2602445377087812E-4</v>
      </c>
      <c r="O354">
        <f t="shared" si="58"/>
        <v>-1240.1084022053469</v>
      </c>
      <c r="P354">
        <f t="shared" si="59"/>
        <v>-19.020000000000049</v>
      </c>
    </row>
    <row r="355" spans="1:16" x14ac:dyDescent="0.25">
      <c r="A355">
        <v>-9</v>
      </c>
      <c r="B355">
        <v>42.45</v>
      </c>
      <c r="C355">
        <v>25.998000000000001</v>
      </c>
      <c r="D355">
        <v>26.306999999999999</v>
      </c>
      <c r="E355">
        <v>25.754999999999999</v>
      </c>
      <c r="F355">
        <v>25.992999999999999</v>
      </c>
      <c r="G355">
        <v>25.934999999999999</v>
      </c>
      <c r="I355">
        <f t="shared" si="52"/>
        <v>-0.66000000000000369</v>
      </c>
      <c r="J355">
        <f t="shared" si="53"/>
        <v>0.625</v>
      </c>
      <c r="K355" s="3">
        <f t="shared" si="54"/>
        <v>1.6278776945799716</v>
      </c>
      <c r="L355" s="3">
        <f t="shared" si="55"/>
        <v>1.4149399394180184</v>
      </c>
      <c r="M355">
        <f t="shared" si="56"/>
        <v>-1.5160268046424838</v>
      </c>
      <c r="N355">
        <f t="shared" si="57"/>
        <v>4.1790297539188315E-4</v>
      </c>
      <c r="O355">
        <f t="shared" si="58"/>
        <v>-1117.1768131623464</v>
      </c>
      <c r="P355">
        <f t="shared" si="59"/>
        <v>-17.158680000000135</v>
      </c>
    </row>
    <row r="356" spans="1:16" x14ac:dyDescent="0.25">
      <c r="A356">
        <v>-8</v>
      </c>
      <c r="B356">
        <v>41.79</v>
      </c>
      <c r="C356">
        <v>26.623000000000001</v>
      </c>
      <c r="D356">
        <v>26.989000000000001</v>
      </c>
      <c r="E356">
        <v>26.38</v>
      </c>
      <c r="F356">
        <v>26.635000000000002</v>
      </c>
      <c r="G356">
        <v>26.49</v>
      </c>
      <c r="I356">
        <f t="shared" si="52"/>
        <v>-0.58999999999999631</v>
      </c>
      <c r="J356">
        <f t="shared" si="53"/>
        <v>0.61899999999999977</v>
      </c>
      <c r="K356" s="3">
        <f t="shared" si="54"/>
        <v>1.6210723711436259</v>
      </c>
      <c r="L356" s="3">
        <f t="shared" si="55"/>
        <v>1.4252569921617801</v>
      </c>
      <c r="M356">
        <f t="shared" si="56"/>
        <v>-1.6164770367185723</v>
      </c>
      <c r="N356">
        <f t="shared" si="57"/>
        <v>3.2205858111094833E-4</v>
      </c>
      <c r="O356">
        <f t="shared" si="58"/>
        <v>-993.90487929792027</v>
      </c>
      <c r="P356">
        <f t="shared" si="59"/>
        <v>-15.707569999999805</v>
      </c>
    </row>
    <row r="357" spans="1:16" x14ac:dyDescent="0.25">
      <c r="A357">
        <v>-7</v>
      </c>
      <c r="B357">
        <v>41.2</v>
      </c>
      <c r="C357">
        <v>27.242000000000001</v>
      </c>
      <c r="D357">
        <v>27.664000000000001</v>
      </c>
      <c r="E357">
        <v>27.032</v>
      </c>
      <c r="F357">
        <v>27.277999999999999</v>
      </c>
      <c r="G357">
        <v>26.992999999999999</v>
      </c>
      <c r="I357">
        <f t="shared" si="52"/>
        <v>-0.51000000000000512</v>
      </c>
      <c r="J357">
        <f t="shared" si="53"/>
        <v>0.67999999999999972</v>
      </c>
      <c r="K357" s="3">
        <f t="shared" si="54"/>
        <v>1.6148972160331345</v>
      </c>
      <c r="L357" s="3">
        <f t="shared" si="55"/>
        <v>1.4352389885960648</v>
      </c>
      <c r="M357">
        <f t="shared" si="56"/>
        <v>-1.9793848490192822</v>
      </c>
      <c r="N357">
        <f t="shared" si="57"/>
        <v>2.3852053540666208E-4</v>
      </c>
      <c r="O357">
        <f t="shared" si="58"/>
        <v>-870.33015496778842</v>
      </c>
      <c r="P357">
        <f t="shared" si="59"/>
        <v>-13.893420000000191</v>
      </c>
    </row>
    <row r="358" spans="1:16" x14ac:dyDescent="0.25">
      <c r="A358">
        <v>-6</v>
      </c>
      <c r="B358">
        <v>40.69</v>
      </c>
      <c r="C358">
        <v>27.922000000000001</v>
      </c>
      <c r="D358">
        <v>28.408999999999999</v>
      </c>
      <c r="E358">
        <v>27.768999999999998</v>
      </c>
      <c r="F358">
        <v>27.981999999999999</v>
      </c>
      <c r="G358">
        <v>27.527999999999999</v>
      </c>
      <c r="I358">
        <f t="shared" si="52"/>
        <v>-0.42999999999999972</v>
      </c>
      <c r="J358">
        <f t="shared" si="53"/>
        <v>0.74299999999999855</v>
      </c>
      <c r="K358" s="3">
        <f t="shared" si="54"/>
        <v>1.6094876898532853</v>
      </c>
      <c r="L358" s="3">
        <f t="shared" si="55"/>
        <v>1.4459465227568316</v>
      </c>
      <c r="M358">
        <f t="shared" si="56"/>
        <v>-2.4719598698349099</v>
      </c>
      <c r="N358">
        <f t="shared" si="57"/>
        <v>1.6731434822818211E-4</v>
      </c>
      <c r="O358">
        <f t="shared" si="58"/>
        <v>-746.49028680615902</v>
      </c>
      <c r="P358">
        <f t="shared" si="59"/>
        <v>-12.00645999999999</v>
      </c>
    </row>
    <row r="359" spans="1:16" x14ac:dyDescent="0.25">
      <c r="A359">
        <v>-5</v>
      </c>
      <c r="B359">
        <v>40.26</v>
      </c>
      <c r="C359">
        <v>28.664999999999999</v>
      </c>
      <c r="D359">
        <v>29.210999999999999</v>
      </c>
      <c r="E359">
        <v>28.588000000000001</v>
      </c>
      <c r="F359">
        <v>28.747</v>
      </c>
      <c r="G359">
        <v>28.114000000000001</v>
      </c>
      <c r="I359">
        <f t="shared" si="52"/>
        <v>-0.35999999999999943</v>
      </c>
      <c r="J359">
        <f t="shared" si="53"/>
        <v>0.85600000000000165</v>
      </c>
      <c r="K359" s="3">
        <f t="shared" si="54"/>
        <v>1.6048737705526357</v>
      </c>
      <c r="L359" s="3">
        <f t="shared" si="55"/>
        <v>1.4573519461106941</v>
      </c>
      <c r="M359">
        <f t="shared" si="56"/>
        <v>-3.2759622144189104</v>
      </c>
      <c r="N359">
        <f t="shared" si="57"/>
        <v>1.0846176712639259E-4</v>
      </c>
      <c r="O359">
        <f t="shared" si="58"/>
        <v>-622.42300225262431</v>
      </c>
      <c r="P359">
        <f t="shared" si="59"/>
        <v>-10.31939999999994</v>
      </c>
    </row>
    <row r="360" spans="1:16" x14ac:dyDescent="0.25">
      <c r="A360">
        <v>-4</v>
      </c>
      <c r="B360">
        <v>39.9</v>
      </c>
      <c r="C360">
        <v>29.521000000000001</v>
      </c>
      <c r="D360">
        <v>30.100999999999999</v>
      </c>
      <c r="E360">
        <v>29.562999999999999</v>
      </c>
      <c r="F360">
        <v>29.597000000000001</v>
      </c>
      <c r="G360">
        <v>28.821999999999999</v>
      </c>
      <c r="I360">
        <f t="shared" si="52"/>
        <v>-0.26999999999999602</v>
      </c>
      <c r="J360">
        <f t="shared" si="53"/>
        <v>1.0210000000000008</v>
      </c>
      <c r="K360">
        <f t="shared" si="54"/>
        <v>1.6009728956867482</v>
      </c>
      <c r="L360">
        <f t="shared" si="55"/>
        <v>1.470131064774518</v>
      </c>
      <c r="M360">
        <f t="shared" si="56"/>
        <v>-5.0075593808684209</v>
      </c>
      <c r="N360">
        <f t="shared" si="57"/>
        <v>6.1980770537687353E-5</v>
      </c>
      <c r="O360">
        <f t="shared" si="58"/>
        <v>-498.1660980543939</v>
      </c>
      <c r="P360">
        <f t="shared" si="59"/>
        <v>-7.970669999999874</v>
      </c>
    </row>
    <row r="361" spans="1:16" x14ac:dyDescent="0.25">
      <c r="A361">
        <v>-3</v>
      </c>
      <c r="B361">
        <v>39.630000000000003</v>
      </c>
      <c r="C361">
        <v>30.542000000000002</v>
      </c>
      <c r="D361">
        <v>31.117000000000001</v>
      </c>
      <c r="E361">
        <v>30.751999999999999</v>
      </c>
      <c r="F361">
        <v>30.613</v>
      </c>
      <c r="G361">
        <v>29.684999999999999</v>
      </c>
      <c r="I361">
        <f t="shared" si="52"/>
        <v>-0.20000000000000284</v>
      </c>
      <c r="J361">
        <f t="shared" si="53"/>
        <v>1.2049999999999983</v>
      </c>
      <c r="K361">
        <f t="shared" si="54"/>
        <v>1.5980240723341896</v>
      </c>
      <c r="L361">
        <f t="shared" si="55"/>
        <v>1.4848974728161464</v>
      </c>
      <c r="M361">
        <f t="shared" si="56"/>
        <v>-7.648138815245793</v>
      </c>
      <c r="N361">
        <f t="shared" si="57"/>
        <v>2.7885562222642453E-5</v>
      </c>
      <c r="O361">
        <f t="shared" si="58"/>
        <v>-373.75742874737193</v>
      </c>
      <c r="P361">
        <f t="shared" si="59"/>
        <v>-6.1084000000001488</v>
      </c>
    </row>
    <row r="362" spans="1:16" x14ac:dyDescent="0.25">
      <c r="A362">
        <v>-2</v>
      </c>
      <c r="B362">
        <v>39.43</v>
      </c>
      <c r="C362">
        <v>31.747</v>
      </c>
      <c r="D362">
        <v>32.311</v>
      </c>
      <c r="E362">
        <v>32.167999999999999</v>
      </c>
      <c r="F362">
        <v>31.806999999999999</v>
      </c>
      <c r="G362">
        <v>30.701000000000001</v>
      </c>
      <c r="I362">
        <f t="shared" si="52"/>
        <v>-0.11999999999999744</v>
      </c>
      <c r="J362">
        <f t="shared" si="53"/>
        <v>1.4309999999999974</v>
      </c>
      <c r="K362">
        <f t="shared" si="54"/>
        <v>1.5958267770732231</v>
      </c>
      <c r="L362">
        <f t="shared" si="55"/>
        <v>1.5017026919901004</v>
      </c>
      <c r="M362">
        <f t="shared" si="56"/>
        <v>-14.464780404803154</v>
      </c>
      <c r="N362">
        <f t="shared" si="57"/>
        <v>6.1865668614134005E-6</v>
      </c>
      <c r="O362">
        <f t="shared" si="58"/>
        <v>-249.23489511959957</v>
      </c>
      <c r="P362">
        <f t="shared" si="59"/>
        <v>-3.8096399999999204</v>
      </c>
    </row>
    <row r="363" spans="1:16" x14ac:dyDescent="0.25">
      <c r="A363">
        <v>-1</v>
      </c>
      <c r="B363">
        <v>39.31</v>
      </c>
      <c r="C363">
        <v>33.177999999999997</v>
      </c>
      <c r="D363">
        <v>33.680999999999997</v>
      </c>
      <c r="E363">
        <v>33.889000000000003</v>
      </c>
      <c r="F363">
        <v>33.207999999999998</v>
      </c>
      <c r="G363">
        <v>31.934999999999999</v>
      </c>
      <c r="I363">
        <f t="shared" si="52"/>
        <v>-3.9999999999999147E-2</v>
      </c>
      <c r="J363">
        <f t="shared" si="53"/>
        <v>1.6900000000000048</v>
      </c>
      <c r="K363">
        <f t="shared" si="54"/>
        <v>1.5945030438200891</v>
      </c>
      <c r="L363">
        <f t="shared" si="55"/>
        <v>1.5208502028112187</v>
      </c>
      <c r="M363">
        <f t="shared" si="56"/>
        <v>-48.800628933982409</v>
      </c>
      <c r="N363">
        <f t="shared" si="57"/>
        <v>-3.1095731926375054E-6</v>
      </c>
      <c r="O363">
        <f t="shared" si="58"/>
        <v>-124.63643266057771</v>
      </c>
      <c r="P363">
        <f t="shared" si="59"/>
        <v>-1.3271200000000321</v>
      </c>
    </row>
    <row r="364" spans="1:16" x14ac:dyDescent="0.25">
      <c r="A364">
        <v>0</v>
      </c>
      <c r="B364">
        <v>39.270000000000003</v>
      </c>
      <c r="C364">
        <v>34.868000000000002</v>
      </c>
      <c r="D364">
        <v>35.28</v>
      </c>
      <c r="E364">
        <v>35.945</v>
      </c>
      <c r="F364">
        <v>34.856999999999999</v>
      </c>
      <c r="G364">
        <v>33.389000000000003</v>
      </c>
      <c r="I364">
        <f t="shared" si="52"/>
        <v>3.9999999999999147E-2</v>
      </c>
      <c r="J364">
        <f t="shared" si="53"/>
        <v>1.9489999999999981</v>
      </c>
      <c r="K364">
        <f t="shared" si="54"/>
        <v>1.5940609012704183</v>
      </c>
      <c r="L364">
        <f t="shared" si="55"/>
        <v>1.5424270373136277</v>
      </c>
      <c r="M364">
        <f t="shared" si="56"/>
        <v>53.424761357988686</v>
      </c>
      <c r="N364">
        <f t="shared" si="57"/>
        <v>0</v>
      </c>
      <c r="O364">
        <f t="shared" si="58"/>
        <v>0</v>
      </c>
      <c r="P364">
        <f t="shared" si="59"/>
        <v>1.3947200000000339</v>
      </c>
    </row>
    <row r="365" spans="1:16" x14ac:dyDescent="0.25">
      <c r="A365">
        <v>1</v>
      </c>
      <c r="B365">
        <v>39.31</v>
      </c>
      <c r="C365">
        <v>36.817</v>
      </c>
      <c r="D365">
        <v>37.106000000000002</v>
      </c>
      <c r="E365">
        <v>38.325000000000003</v>
      </c>
      <c r="F365">
        <v>36.758000000000003</v>
      </c>
      <c r="G365">
        <v>35.078000000000003</v>
      </c>
      <c r="I365">
        <f t="shared" si="52"/>
        <v>0.11999999999999744</v>
      </c>
      <c r="J365">
        <f t="shared" si="53"/>
        <v>2.2090000000000032</v>
      </c>
      <c r="K365">
        <f t="shared" si="54"/>
        <v>1.5945030438200891</v>
      </c>
      <c r="L365">
        <f t="shared" si="55"/>
        <v>1.5660483975160022</v>
      </c>
      <c r="M365">
        <f t="shared" si="56"/>
        <v>19.116874671067492</v>
      </c>
      <c r="N365">
        <f t="shared" si="57"/>
        <v>1.5514359038088066E-5</v>
      </c>
      <c r="O365">
        <f t="shared" si="58"/>
        <v>124.63643266057771</v>
      </c>
      <c r="P365">
        <f t="shared" si="59"/>
        <v>4.418039999999908</v>
      </c>
    </row>
    <row r="366" spans="1:16" x14ac:dyDescent="0.25">
      <c r="A366">
        <v>2</v>
      </c>
      <c r="B366">
        <v>39.43</v>
      </c>
      <c r="C366">
        <v>39.026000000000003</v>
      </c>
      <c r="D366">
        <v>39.161999999999999</v>
      </c>
      <c r="E366">
        <v>41.031999999999996</v>
      </c>
      <c r="F366">
        <v>38.889000000000003</v>
      </c>
      <c r="G366">
        <v>37.018999999999998</v>
      </c>
      <c r="I366">
        <f t="shared" si="52"/>
        <v>0.20000000000000284</v>
      </c>
      <c r="J366">
        <f t="shared" si="53"/>
        <v>2.4549999999999983</v>
      </c>
      <c r="K366">
        <f t="shared" si="54"/>
        <v>1.5958267770732231</v>
      </c>
      <c r="L366">
        <f t="shared" si="55"/>
        <v>1.5913540402140884</v>
      </c>
      <c r="M366">
        <f t="shared" si="56"/>
        <v>12.058086967384545</v>
      </c>
      <c r="N366">
        <f t="shared" si="57"/>
        <v>4.342879141329577E-5</v>
      </c>
      <c r="O366">
        <f t="shared" si="58"/>
        <v>249.23489511959957</v>
      </c>
      <c r="P366">
        <f t="shared" si="59"/>
        <v>7.8052000000001902</v>
      </c>
    </row>
    <row r="367" spans="1:16" x14ac:dyDescent="0.25">
      <c r="A367">
        <v>3</v>
      </c>
      <c r="B367">
        <v>39.630000000000003</v>
      </c>
      <c r="C367">
        <v>41.481000000000002</v>
      </c>
      <c r="D367">
        <v>41.448</v>
      </c>
      <c r="E367">
        <v>43.994</v>
      </c>
      <c r="F367">
        <v>41.246000000000002</v>
      </c>
      <c r="G367">
        <v>39.234000000000002</v>
      </c>
      <c r="I367">
        <f t="shared" si="52"/>
        <v>0.26999999999999602</v>
      </c>
      <c r="J367">
        <f t="shared" si="53"/>
        <v>2.6479999999999961</v>
      </c>
      <c r="K367">
        <f t="shared" si="54"/>
        <v>1.5980240723341896</v>
      </c>
      <c r="L367">
        <f t="shared" si="55"/>
        <v>1.6178492175638453</v>
      </c>
      <c r="M367">
        <f t="shared" si="56"/>
        <v>9.1137600683401718</v>
      </c>
      <c r="N367">
        <f t="shared" si="57"/>
        <v>8.3734800904415265E-5</v>
      </c>
      <c r="O367">
        <f t="shared" si="58"/>
        <v>373.75742874737193</v>
      </c>
      <c r="P367">
        <f t="shared" si="59"/>
        <v>11.199869999999823</v>
      </c>
    </row>
    <row r="368" spans="1:16" x14ac:dyDescent="0.25">
      <c r="A368">
        <v>4</v>
      </c>
      <c r="B368">
        <v>39.9</v>
      </c>
      <c r="C368">
        <v>44.128999999999998</v>
      </c>
      <c r="D368">
        <v>43.911999999999999</v>
      </c>
      <c r="E368">
        <v>47.155999999999999</v>
      </c>
      <c r="F368">
        <v>43.786999999999999</v>
      </c>
      <c r="G368">
        <v>41.661999999999999</v>
      </c>
      <c r="I368">
        <f t="shared" si="52"/>
        <v>0.35999999999999943</v>
      </c>
      <c r="J368">
        <f t="shared" si="53"/>
        <v>2.7970000000000041</v>
      </c>
      <c r="K368">
        <f t="shared" si="54"/>
        <v>1.6009728956867482</v>
      </c>
      <c r="L368">
        <f t="shared" si="55"/>
        <v>1.6447240860829822</v>
      </c>
      <c r="M368">
        <f t="shared" si="56"/>
        <v>6.8419139568016831</v>
      </c>
      <c r="N368">
        <f t="shared" si="57"/>
        <v>1.3642011013189286E-4</v>
      </c>
      <c r="O368">
        <f t="shared" si="58"/>
        <v>498.1660980543939</v>
      </c>
      <c r="P368">
        <f t="shared" si="59"/>
        <v>15.886439999999908</v>
      </c>
    </row>
    <row r="369" spans="1:16" x14ac:dyDescent="0.25">
      <c r="A369">
        <v>5</v>
      </c>
      <c r="B369">
        <v>40.26</v>
      </c>
      <c r="C369">
        <v>46.926000000000002</v>
      </c>
      <c r="D369">
        <v>46.488999999999997</v>
      </c>
      <c r="E369">
        <v>50.445</v>
      </c>
      <c r="F369">
        <v>46.469000000000001</v>
      </c>
      <c r="G369">
        <v>44.302</v>
      </c>
      <c r="I369">
        <f t="shared" si="52"/>
        <v>0.42999999999999972</v>
      </c>
      <c r="J369">
        <f t="shared" si="53"/>
        <v>2.8819999999999979</v>
      </c>
      <c r="K369">
        <f t="shared" si="54"/>
        <v>1.6048737705526357</v>
      </c>
      <c r="L369">
        <f t="shared" si="55"/>
        <v>1.6714135362716349</v>
      </c>
      <c r="M369">
        <f t="shared" si="56"/>
        <v>5.6103207230262697</v>
      </c>
      <c r="N369">
        <f t="shared" si="57"/>
        <v>2.0146866427198432E-4</v>
      </c>
      <c r="O369">
        <f t="shared" si="58"/>
        <v>622.42300225262431</v>
      </c>
      <c r="P369">
        <f t="shared" si="59"/>
        <v>20.178179999999983</v>
      </c>
    </row>
    <row r="370" spans="1:16" x14ac:dyDescent="0.25">
      <c r="A370">
        <v>6</v>
      </c>
      <c r="B370">
        <v>40.69</v>
      </c>
      <c r="C370">
        <v>49.808</v>
      </c>
      <c r="D370">
        <v>49.134999999999998</v>
      </c>
      <c r="E370">
        <v>53.771000000000001</v>
      </c>
      <c r="F370">
        <v>49.24</v>
      </c>
      <c r="G370">
        <v>47.087000000000003</v>
      </c>
      <c r="I370">
        <f t="shared" si="52"/>
        <v>0.51000000000000512</v>
      </c>
      <c r="J370">
        <f t="shared" si="53"/>
        <v>2.9129999999999967</v>
      </c>
      <c r="K370">
        <f t="shared" si="54"/>
        <v>1.6094876898532853</v>
      </c>
      <c r="L370">
        <f t="shared" si="55"/>
        <v>1.6972991033384401</v>
      </c>
      <c r="M370">
        <f t="shared" si="56"/>
        <v>4.5631604514762234</v>
      </c>
      <c r="N370">
        <f t="shared" si="57"/>
        <v>2.788606359294929E-4</v>
      </c>
      <c r="O370">
        <f t="shared" si="58"/>
        <v>746.49028680615902</v>
      </c>
      <c r="P370">
        <f t="shared" si="59"/>
        <v>25.402080000000346</v>
      </c>
    </row>
    <row r="371" spans="1:16" x14ac:dyDescent="0.25">
      <c r="A371">
        <v>7</v>
      </c>
      <c r="B371">
        <v>41.2</v>
      </c>
      <c r="C371">
        <v>52.720999999999997</v>
      </c>
      <c r="D371">
        <v>51.786999999999999</v>
      </c>
      <c r="E371">
        <v>57.070999999999998</v>
      </c>
      <c r="F371">
        <v>52.055999999999997</v>
      </c>
      <c r="G371">
        <v>49.969000000000001</v>
      </c>
      <c r="I371">
        <f t="shared" si="52"/>
        <v>0.58999999999999631</v>
      </c>
      <c r="J371">
        <f t="shared" si="53"/>
        <v>2.8620000000000019</v>
      </c>
      <c r="K371">
        <f t="shared" si="54"/>
        <v>1.6148972160331345</v>
      </c>
      <c r="L371">
        <f t="shared" si="55"/>
        <v>1.7219836392635535</v>
      </c>
      <c r="M371">
        <f t="shared" si="56"/>
        <v>3.7178570776135693</v>
      </c>
      <c r="N371">
        <f t="shared" si="57"/>
        <v>3.6857243116767893E-4</v>
      </c>
      <c r="O371">
        <f t="shared" si="58"/>
        <v>870.33015496778842</v>
      </c>
      <c r="P371">
        <f t="shared" si="59"/>
        <v>31.105389999999613</v>
      </c>
    </row>
    <row r="372" spans="1:16" x14ac:dyDescent="0.25">
      <c r="A372">
        <v>8</v>
      </c>
      <c r="B372">
        <v>41.79</v>
      </c>
      <c r="C372">
        <v>55.582999999999998</v>
      </c>
      <c r="D372">
        <v>54.405000000000001</v>
      </c>
      <c r="E372">
        <v>60.228000000000002</v>
      </c>
      <c r="F372">
        <v>54.866</v>
      </c>
      <c r="G372">
        <v>52.832999999999998</v>
      </c>
      <c r="I372">
        <f t="shared" si="52"/>
        <v>0.66000000000000369</v>
      </c>
      <c r="J372">
        <f t="shared" si="53"/>
        <v>2.7420000000000044</v>
      </c>
      <c r="K372">
        <f t="shared" si="54"/>
        <v>1.6210723711436259</v>
      </c>
      <c r="L372">
        <f t="shared" si="55"/>
        <v>1.7449419833964555</v>
      </c>
      <c r="M372">
        <f t="shared" si="56"/>
        <v>3.0730007566788822</v>
      </c>
      <c r="N372">
        <f t="shared" si="57"/>
        <v>4.705766966936585E-4</v>
      </c>
      <c r="O372">
        <f t="shared" si="58"/>
        <v>993.90487929792027</v>
      </c>
      <c r="P372">
        <f t="shared" si="59"/>
        <v>36.684780000000288</v>
      </c>
    </row>
    <row r="373" spans="1:16" x14ac:dyDescent="0.25">
      <c r="A373">
        <v>9</v>
      </c>
      <c r="B373">
        <v>42.45</v>
      </c>
      <c r="C373">
        <v>58.325000000000003</v>
      </c>
      <c r="D373">
        <v>56.912999999999997</v>
      </c>
      <c r="E373">
        <v>63.173000000000002</v>
      </c>
      <c r="F373">
        <v>57.579000000000001</v>
      </c>
      <c r="G373">
        <v>55.637</v>
      </c>
      <c r="I373">
        <f t="shared" si="52"/>
        <v>0.75</v>
      </c>
      <c r="J373">
        <f t="shared" si="53"/>
        <v>2.5489999999999995</v>
      </c>
      <c r="K373">
        <f t="shared" si="54"/>
        <v>1.6278776945799716</v>
      </c>
      <c r="L373">
        <f t="shared" si="55"/>
        <v>1.7658547474657902</v>
      </c>
      <c r="M373">
        <f t="shared" si="56"/>
        <v>2.4424092713995331</v>
      </c>
      <c r="N373">
        <f t="shared" si="57"/>
        <v>5.8484232819710157E-4</v>
      </c>
      <c r="O373">
        <f t="shared" si="58"/>
        <v>1117.1768131623464</v>
      </c>
      <c r="P373">
        <f t="shared" si="59"/>
        <v>43.743750000000112</v>
      </c>
    </row>
    <row r="374" spans="1:16" x14ac:dyDescent="0.25">
      <c r="A374">
        <v>10</v>
      </c>
      <c r="B374">
        <v>43.2</v>
      </c>
      <c r="C374">
        <v>60.874000000000002</v>
      </c>
      <c r="D374">
        <v>59.27</v>
      </c>
      <c r="E374">
        <v>65.822000000000003</v>
      </c>
      <c r="F374">
        <v>60.137999999999998</v>
      </c>
      <c r="G374">
        <v>58.268000000000001</v>
      </c>
      <c r="I374">
        <f t="shared" si="52"/>
        <v>0.82000000000000028</v>
      </c>
      <c r="J374">
        <f t="shared" si="53"/>
        <v>2.2779999999999987</v>
      </c>
      <c r="K374">
        <f t="shared" si="54"/>
        <v>1.6354837468149122</v>
      </c>
      <c r="L374">
        <f t="shared" si="55"/>
        <v>1.7844318399631582</v>
      </c>
      <c r="M374">
        <f t="shared" si="56"/>
        <v>1.9537961973239815</v>
      </c>
      <c r="N374">
        <f t="shared" si="57"/>
        <v>7.1133447983976709E-4</v>
      </c>
      <c r="O374">
        <f t="shared" si="58"/>
        <v>1240.1084022053469</v>
      </c>
      <c r="P374">
        <f t="shared" si="59"/>
        <v>49.916679999999893</v>
      </c>
    </row>
    <row r="375" spans="1:16" x14ac:dyDescent="0.25">
      <c r="A375">
        <v>11</v>
      </c>
      <c r="B375">
        <v>44.02</v>
      </c>
      <c r="C375">
        <v>63.152000000000001</v>
      </c>
      <c r="D375">
        <v>61.41</v>
      </c>
      <c r="E375">
        <v>68.076999999999998</v>
      </c>
      <c r="F375">
        <v>62.469000000000001</v>
      </c>
      <c r="G375">
        <v>60.654000000000003</v>
      </c>
      <c r="I375">
        <f t="shared" si="52"/>
        <v>0.88999999999999346</v>
      </c>
      <c r="J375">
        <f t="shared" si="53"/>
        <v>1.9519999999999982</v>
      </c>
      <c r="K375">
        <f t="shared" si="54"/>
        <v>1.6436500382173291</v>
      </c>
      <c r="L375">
        <f t="shared" si="55"/>
        <v>1.8003871090514401</v>
      </c>
      <c r="M375">
        <f t="shared" si="56"/>
        <v>1.5208257033100903</v>
      </c>
      <c r="N375">
        <f t="shared" si="57"/>
        <v>8.5001457489306096E-4</v>
      </c>
      <c r="O375">
        <f t="shared" si="58"/>
        <v>1362.6621957946325</v>
      </c>
      <c r="P375">
        <f t="shared" si="59"/>
        <v>56.205279999999654</v>
      </c>
    </row>
    <row r="376" spans="1:16" x14ac:dyDescent="0.25">
      <c r="A376">
        <v>12</v>
      </c>
      <c r="B376">
        <v>44.91</v>
      </c>
      <c r="C376">
        <v>65.103999999999999</v>
      </c>
      <c r="D376">
        <v>63.280999999999999</v>
      </c>
      <c r="E376">
        <v>69.891999999999996</v>
      </c>
      <c r="F376">
        <v>64.512</v>
      </c>
      <c r="G376">
        <v>62.731000000000002</v>
      </c>
      <c r="I376">
        <f t="shared" si="52"/>
        <v>0.98000000000000398</v>
      </c>
      <c r="J376">
        <f t="shared" si="53"/>
        <v>1.5760000000000076</v>
      </c>
      <c r="K376">
        <f t="shared" si="54"/>
        <v>1.6523430550627147</v>
      </c>
      <c r="L376">
        <f t="shared" si="55"/>
        <v>1.8136076725092101</v>
      </c>
      <c r="M376">
        <f t="shared" si="56"/>
        <v>1.1080443445809491</v>
      </c>
      <c r="N376">
        <f t="shared" si="57"/>
        <v>1.0008403175204383E-3</v>
      </c>
      <c r="O376">
        <f t="shared" si="58"/>
        <v>1484.8008584346246</v>
      </c>
      <c r="P376">
        <f t="shared" si="59"/>
        <v>63.801920000000138</v>
      </c>
    </row>
    <row r="377" spans="1:16" x14ac:dyDescent="0.25">
      <c r="A377">
        <v>13</v>
      </c>
      <c r="B377">
        <v>45.89</v>
      </c>
      <c r="C377">
        <v>66.680000000000007</v>
      </c>
      <c r="D377">
        <v>64.858000000000004</v>
      </c>
      <c r="E377">
        <v>71.216999999999999</v>
      </c>
      <c r="F377">
        <v>66.19</v>
      </c>
      <c r="G377">
        <v>64.453999999999994</v>
      </c>
      <c r="I377">
        <f t="shared" si="52"/>
        <v>1.0399999999999991</v>
      </c>
      <c r="J377">
        <f t="shared" si="53"/>
        <v>1.1879999999999882</v>
      </c>
      <c r="K377">
        <f t="shared" si="54"/>
        <v>1.6617180576946593</v>
      </c>
      <c r="L377">
        <f t="shared" si="55"/>
        <v>1.8239955911559678</v>
      </c>
      <c r="M377">
        <f t="shared" si="56"/>
        <v>0.7880259704501571</v>
      </c>
      <c r="N377">
        <f t="shared" si="57"/>
        <v>1.1637657057010143E-3</v>
      </c>
      <c r="O377">
        <f t="shared" si="58"/>
        <v>1606.4871811445998</v>
      </c>
      <c r="P377">
        <f t="shared" si="59"/>
        <v>69.347200000000242</v>
      </c>
    </row>
    <row r="378" spans="1:16" x14ac:dyDescent="0.25">
      <c r="A378">
        <v>14</v>
      </c>
      <c r="B378">
        <v>46.93</v>
      </c>
      <c r="C378">
        <v>67.867999999999995</v>
      </c>
      <c r="D378">
        <v>66.096000000000004</v>
      </c>
      <c r="E378">
        <v>72.070999999999998</v>
      </c>
      <c r="F378">
        <v>67.516000000000005</v>
      </c>
      <c r="G378">
        <v>65.790000000000006</v>
      </c>
      <c r="I378">
        <f t="shared" si="52"/>
        <v>1.1300000000000026</v>
      </c>
      <c r="J378">
        <f t="shared" si="53"/>
        <v>0.77400000000000091</v>
      </c>
      <c r="K378">
        <f t="shared" si="54"/>
        <v>1.6714505542124947</v>
      </c>
      <c r="L378">
        <f t="shared" si="55"/>
        <v>1.8316650511693378</v>
      </c>
      <c r="M378">
        <f t="shared" si="56"/>
        <v>0.47660665757748172</v>
      </c>
      <c r="N378">
        <f t="shared" si="57"/>
        <v>1.3387410452905398E-3</v>
      </c>
      <c r="O378">
        <f t="shared" si="58"/>
        <v>1727.6840927982175</v>
      </c>
      <c r="P378">
        <f t="shared" si="59"/>
        <v>76.690840000000009</v>
      </c>
    </row>
    <row r="379" spans="1:16" x14ac:dyDescent="0.25">
      <c r="A379">
        <v>15</v>
      </c>
      <c r="B379">
        <v>48.06</v>
      </c>
      <c r="C379">
        <v>68.641999999999996</v>
      </c>
      <c r="D379">
        <v>66.981999999999999</v>
      </c>
      <c r="E379">
        <v>72.465000000000003</v>
      </c>
      <c r="F379">
        <v>68.415999999999997</v>
      </c>
      <c r="G379">
        <v>66.703999999999994</v>
      </c>
      <c r="I379">
        <f t="shared" si="52"/>
        <v>1.1999999999999957</v>
      </c>
      <c r="J379">
        <f t="shared" si="53"/>
        <v>0.38500000000000512</v>
      </c>
      <c r="K379" s="7">
        <f t="shared" si="54"/>
        <v>1.6817837664678814</v>
      </c>
      <c r="L379" s="7">
        <f t="shared" si="55"/>
        <v>1.8365899289244163</v>
      </c>
      <c r="M379">
        <f t="shared" si="56"/>
        <v>0.22679033711835389</v>
      </c>
      <c r="N379">
        <f t="shared" si="57"/>
        <v>1.5257129652154558E-3</v>
      </c>
      <c r="O379">
        <f t="shared" si="58"/>
        <v>1848.3546714209758</v>
      </c>
      <c r="P379">
        <f t="shared" si="59"/>
        <v>82.370399999999393</v>
      </c>
    </row>
    <row r="380" spans="1:16" x14ac:dyDescent="0.25">
      <c r="A380">
        <v>16</v>
      </c>
      <c r="B380">
        <v>49.26</v>
      </c>
      <c r="C380">
        <v>69.027000000000001</v>
      </c>
      <c r="D380">
        <v>67.527000000000001</v>
      </c>
      <c r="E380">
        <v>72.459999999999994</v>
      </c>
      <c r="F380">
        <v>68.900999999999996</v>
      </c>
      <c r="G380">
        <v>67.221000000000004</v>
      </c>
      <c r="I380">
        <f t="shared" si="52"/>
        <v>1.2700000000000031</v>
      </c>
      <c r="J380">
        <f t="shared" si="53"/>
        <v>7.9999999999955662E-3</v>
      </c>
      <c r="K380" s="7">
        <f t="shared" si="54"/>
        <v>1.6924944075030843</v>
      </c>
      <c r="L380" s="7">
        <f t="shared" si="55"/>
        <v>1.8390189988155436</v>
      </c>
      <c r="M380">
        <f t="shared" si="56"/>
        <v>4.5527696722994643E-3</v>
      </c>
      <c r="N380">
        <f t="shared" si="57"/>
        <v>1.7246244337953834E-3</v>
      </c>
      <c r="O380">
        <f t="shared" si="58"/>
        <v>1968.4621554421458</v>
      </c>
      <c r="P380">
        <f t="shared" si="59"/>
        <v>87.664290000000264</v>
      </c>
    </row>
    <row r="381" spans="1:16" x14ac:dyDescent="0.25">
      <c r="A381">
        <v>17</v>
      </c>
      <c r="B381">
        <v>50.53</v>
      </c>
      <c r="C381">
        <v>69.034999999999997</v>
      </c>
      <c r="D381">
        <v>67.715000000000003</v>
      </c>
      <c r="E381">
        <v>72.040000000000006</v>
      </c>
      <c r="F381">
        <v>69.004999999999995</v>
      </c>
      <c r="G381">
        <v>67.379000000000005</v>
      </c>
      <c r="I381">
        <f t="shared" si="52"/>
        <v>1.3399999999999963</v>
      </c>
      <c r="J381">
        <f t="shared" si="53"/>
        <v>-0.367999999999995</v>
      </c>
      <c r="K381" s="7">
        <f t="shared" si="54"/>
        <v>1.7035492982382305</v>
      </c>
      <c r="L381" s="7">
        <f t="shared" si="55"/>
        <v>1.8390693291868132</v>
      </c>
      <c r="M381">
        <f t="shared" si="56"/>
        <v>-0.20421092436919031</v>
      </c>
      <c r="N381">
        <f t="shared" si="57"/>
        <v>1.9354147761890658E-3</v>
      </c>
      <c r="O381">
        <f t="shared" si="58"/>
        <v>2087.9699548977501</v>
      </c>
      <c r="P381">
        <f t="shared" si="59"/>
        <v>92.506900000000002</v>
      </c>
    </row>
    <row r="382" spans="1:16" x14ac:dyDescent="0.25">
      <c r="A382">
        <v>18</v>
      </c>
      <c r="B382">
        <v>51.87</v>
      </c>
      <c r="C382">
        <v>68.667000000000002</v>
      </c>
      <c r="D382">
        <v>67.567999999999998</v>
      </c>
      <c r="E382">
        <v>71.198999999999998</v>
      </c>
      <c r="F382">
        <v>68.688999999999993</v>
      </c>
      <c r="G382">
        <v>67.213999999999999</v>
      </c>
      <c r="I382">
        <f t="shared" si="52"/>
        <v>1.4200000000000017</v>
      </c>
      <c r="J382">
        <f t="shared" si="53"/>
        <v>-0.65699999999999648</v>
      </c>
      <c r="K382" s="7">
        <f t="shared" si="54"/>
        <v>1.7149162479935849</v>
      </c>
      <c r="L382" s="7">
        <f t="shared" si="55"/>
        <v>1.8367480738700142</v>
      </c>
      <c r="M382">
        <f t="shared" si="56"/>
        <v>-0.35596648645346635</v>
      </c>
      <c r="N382">
        <f t="shared" si="57"/>
        <v>2.158019692958433E-3</v>
      </c>
      <c r="O382">
        <f t="shared" si="58"/>
        <v>2206.841662581166</v>
      </c>
      <c r="P382">
        <f t="shared" si="59"/>
        <v>97.507140000000135</v>
      </c>
    </row>
    <row r="383" spans="1:16" x14ac:dyDescent="0.25">
      <c r="A383">
        <v>19</v>
      </c>
      <c r="B383">
        <v>53.29</v>
      </c>
      <c r="C383">
        <v>68.010000000000005</v>
      </c>
      <c r="D383">
        <v>67.156000000000006</v>
      </c>
      <c r="E383">
        <v>70.119</v>
      </c>
      <c r="F383">
        <v>68.043000000000006</v>
      </c>
      <c r="G383">
        <v>66.721000000000004</v>
      </c>
      <c r="I383">
        <f t="shared" si="52"/>
        <v>1.490000000000002</v>
      </c>
      <c r="J383">
        <f t="shared" si="53"/>
        <v>-0.94600000000001216</v>
      </c>
      <c r="K383" s="7">
        <f t="shared" si="54"/>
        <v>1.7266457202409118</v>
      </c>
      <c r="L383" s="7">
        <f t="shared" si="55"/>
        <v>1.8325727748461798</v>
      </c>
      <c r="M383">
        <f t="shared" si="56"/>
        <v>-0.50794634369547775</v>
      </c>
      <c r="N383">
        <f t="shared" si="57"/>
        <v>2.3923712797451063E-3</v>
      </c>
      <c r="O383">
        <f t="shared" si="58"/>
        <v>2325.0410651379589</v>
      </c>
      <c r="P383">
        <f t="shared" si="59"/>
        <v>101.33489999999989</v>
      </c>
    </row>
    <row r="384" spans="1:16" x14ac:dyDescent="0.25">
      <c r="A384">
        <v>20</v>
      </c>
      <c r="B384">
        <v>54.78</v>
      </c>
      <c r="C384">
        <v>67.063999999999993</v>
      </c>
      <c r="D384">
        <v>66.453999999999994</v>
      </c>
      <c r="E384">
        <v>68.683000000000007</v>
      </c>
      <c r="F384">
        <v>67.113</v>
      </c>
      <c r="G384">
        <v>66.007000000000005</v>
      </c>
      <c r="I384">
        <f t="shared" si="52"/>
        <v>1.5600000000000023</v>
      </c>
      <c r="J384">
        <f t="shared" si="53"/>
        <v>-1.2329999999999899</v>
      </c>
      <c r="K384" s="7">
        <f t="shared" si="54"/>
        <v>1.7386220279179425</v>
      </c>
      <c r="L384" s="7">
        <f t="shared" si="55"/>
        <v>1.8264894531506599</v>
      </c>
      <c r="M384">
        <f t="shared" si="56"/>
        <v>-0.66085472175507043</v>
      </c>
      <c r="N384">
        <f t="shared" si="57"/>
        <v>2.6383980480532937E-3</v>
      </c>
      <c r="O384">
        <f t="shared" si="58"/>
        <v>2442.5321541015414</v>
      </c>
      <c r="P384">
        <f t="shared" si="59"/>
        <v>104.61984000000035</v>
      </c>
    </row>
    <row r="385" spans="1:16" x14ac:dyDescent="0.25">
      <c r="A385">
        <v>21</v>
      </c>
      <c r="B385">
        <v>56.34</v>
      </c>
      <c r="C385">
        <v>65.831000000000003</v>
      </c>
      <c r="D385">
        <v>65.444999999999993</v>
      </c>
      <c r="E385">
        <v>67.007000000000005</v>
      </c>
      <c r="F385">
        <v>65.869</v>
      </c>
      <c r="G385">
        <v>65.004999999999995</v>
      </c>
      <c r="I385">
        <f t="shared" si="52"/>
        <v>1.6299999999999955</v>
      </c>
      <c r="J385">
        <f t="shared" si="53"/>
        <v>-1.382000000000005</v>
      </c>
      <c r="K385" s="7">
        <f t="shared" si="54"/>
        <v>1.7508168426497546</v>
      </c>
      <c r="L385" s="7">
        <f t="shared" si="55"/>
        <v>1.8184304522542136</v>
      </c>
      <c r="M385">
        <f t="shared" si="56"/>
        <v>-0.74389864285712559</v>
      </c>
      <c r="N385">
        <f t="shared" si="57"/>
        <v>2.8960249471326627E-3</v>
      </c>
      <c r="O385">
        <f t="shared" si="58"/>
        <v>2559.2791368663206</v>
      </c>
      <c r="P385">
        <f t="shared" si="59"/>
        <v>107.3045299999994</v>
      </c>
    </row>
    <row r="386" spans="1:16" x14ac:dyDescent="0.25">
      <c r="A386">
        <v>22</v>
      </c>
      <c r="B386">
        <v>57.97</v>
      </c>
      <c r="C386">
        <v>64.448999999999998</v>
      </c>
      <c r="D386">
        <v>64.242000000000004</v>
      </c>
      <c r="E386">
        <v>65.287000000000006</v>
      </c>
      <c r="F386">
        <v>64.471999999999994</v>
      </c>
      <c r="G386">
        <v>63.795000000000002</v>
      </c>
      <c r="I386">
        <f t="shared" si="52"/>
        <v>1.7000000000000028</v>
      </c>
      <c r="J386">
        <f t="shared" si="53"/>
        <v>-1.5509999999999948</v>
      </c>
      <c r="K386" s="7">
        <f t="shared" si="54"/>
        <v>1.7632033003707717</v>
      </c>
      <c r="L386" s="7">
        <f t="shared" si="55"/>
        <v>1.8092161831657418</v>
      </c>
      <c r="M386">
        <f t="shared" si="56"/>
        <v>-0.84279202110511853</v>
      </c>
      <c r="N386">
        <f t="shared" si="57"/>
        <v>3.1651733869544922E-3</v>
      </c>
      <c r="O386">
        <f t="shared" si="58"/>
        <v>2675.2464475949473</v>
      </c>
      <c r="P386">
        <f t="shared" si="59"/>
        <v>109.56330000000057</v>
      </c>
    </row>
    <row r="387" spans="1:16" x14ac:dyDescent="0.25">
      <c r="A387">
        <v>23</v>
      </c>
      <c r="B387">
        <v>59.67</v>
      </c>
      <c r="C387">
        <v>62.898000000000003</v>
      </c>
      <c r="D387">
        <v>62.854999999999997</v>
      </c>
      <c r="E387">
        <v>63.356999999999999</v>
      </c>
      <c r="F387">
        <v>62.887999999999998</v>
      </c>
      <c r="G387">
        <v>62.491</v>
      </c>
      <c r="I387">
        <f t="shared" si="52"/>
        <v>1.769999999999996</v>
      </c>
      <c r="J387">
        <f t="shared" si="53"/>
        <v>-1.6890000000000001</v>
      </c>
      <c r="K387" s="7">
        <f t="shared" si="54"/>
        <v>1.775756037844098</v>
      </c>
      <c r="L387" s="7">
        <f t="shared" si="55"/>
        <v>1.7986368361801952</v>
      </c>
      <c r="M387">
        <f t="shared" si="56"/>
        <v>-0.93118506163056336</v>
      </c>
      <c r="N387">
        <f t="shared" si="57"/>
        <v>3.4457612622740223E-3</v>
      </c>
      <c r="O387">
        <f t="shared" si="58"/>
        <v>2790.3987580563798</v>
      </c>
      <c r="P387">
        <f t="shared" si="59"/>
        <v>111.32945999999964</v>
      </c>
    </row>
    <row r="388" spans="1:16" x14ac:dyDescent="0.25">
      <c r="A388">
        <v>24</v>
      </c>
      <c r="B388">
        <v>61.44</v>
      </c>
      <c r="C388">
        <v>61.209000000000003</v>
      </c>
      <c r="D388">
        <v>61.323999999999998</v>
      </c>
      <c r="E388">
        <v>61.4</v>
      </c>
      <c r="F388">
        <v>61.177999999999997</v>
      </c>
      <c r="G388">
        <v>60.936</v>
      </c>
      <c r="I388">
        <f t="shared" si="52"/>
        <v>1.8400000000000034</v>
      </c>
      <c r="J388">
        <f t="shared" si="53"/>
        <v>-1.7420000000000044</v>
      </c>
      <c r="K388" s="7">
        <f t="shared" si="54"/>
        <v>1.7884512070234555</v>
      </c>
      <c r="L388" s="7">
        <f t="shared" si="55"/>
        <v>1.7868152842855047</v>
      </c>
      <c r="M388">
        <f t="shared" si="56"/>
        <v>-0.9784624888035196</v>
      </c>
      <c r="N388">
        <f t="shared" si="57"/>
        <v>3.7377029777715285E-3</v>
      </c>
      <c r="O388">
        <f t="shared" si="58"/>
        <v>2904.7009883914211</v>
      </c>
      <c r="P388">
        <f t="shared" si="59"/>
        <v>112.62456000000009</v>
      </c>
    </row>
    <row r="389" spans="1:16" x14ac:dyDescent="0.25">
      <c r="A389">
        <v>25</v>
      </c>
      <c r="B389">
        <v>63.28</v>
      </c>
      <c r="C389">
        <v>59.466999999999999</v>
      </c>
      <c r="D389">
        <v>59.703000000000003</v>
      </c>
      <c r="E389">
        <v>59.42</v>
      </c>
      <c r="F389">
        <v>59.405999999999999</v>
      </c>
      <c r="G389">
        <v>59.337000000000003</v>
      </c>
      <c r="I389">
        <f t="shared" ref="I389:I452" si="60">B390-B389</f>
        <v>1.9000000000000057</v>
      </c>
      <c r="J389">
        <f t="shared" ref="J389:J452" si="61">C390-C389</f>
        <v>-1.8059999999999974</v>
      </c>
      <c r="K389" s="7">
        <f t="shared" ref="K389:K452" si="62">LOG(B389)</f>
        <v>1.8012664704896202</v>
      </c>
      <c r="L389" s="7">
        <f t="shared" ref="L389:L452" si="63">LOG(C389)</f>
        <v>1.7742760296997284</v>
      </c>
      <c r="M389">
        <f t="shared" ref="M389:M452" si="64">(L390-L389)/(K390-K389)</f>
        <v>-1.0424952478355507</v>
      </c>
      <c r="N389">
        <f t="shared" ref="N389:N452" si="65">$L$2*((1-COS(RADIANS(A389))+($L$2/$O$2)*(1-SQRT(1-(($L$2/$O$2)^2)*SIN(RADIANS(A389))))))</f>
        <v>4.040909474264387E-3</v>
      </c>
      <c r="O389">
        <f t="shared" ref="O389:O452" si="66">$L$2*($J$1^2)*((SIN(RADIANS(A389))))+($H$1/2)*(SIN(2*RADIANS(A389)))</f>
        <v>3018.1183178024671</v>
      </c>
      <c r="P389">
        <f t="shared" ref="P389:P452" si="67">(C389*100000)*((B390/100000)-(B389/100000))</f>
        <v>112.98730000000081</v>
      </c>
    </row>
    <row r="390" spans="1:16" x14ac:dyDescent="0.25">
      <c r="A390">
        <v>26</v>
      </c>
      <c r="B390">
        <v>65.180000000000007</v>
      </c>
      <c r="C390">
        <v>57.661000000000001</v>
      </c>
      <c r="D390">
        <v>57.991999999999997</v>
      </c>
      <c r="E390">
        <v>57.423999999999999</v>
      </c>
      <c r="F390">
        <v>57.552</v>
      </c>
      <c r="G390">
        <v>57.673999999999999</v>
      </c>
      <c r="I390">
        <f t="shared" si="60"/>
        <v>1.9699999999999989</v>
      </c>
      <c r="J390">
        <f t="shared" si="61"/>
        <v>-1.8200000000000003</v>
      </c>
      <c r="K390" s="7">
        <f t="shared" si="62"/>
        <v>1.8141143561291255</v>
      </c>
      <c r="L390" s="7">
        <f t="shared" si="63"/>
        <v>1.7608821699758095</v>
      </c>
      <c r="M390">
        <f t="shared" si="64"/>
        <v>-1.0771225045531729</v>
      </c>
      <c r="N390">
        <f t="shared" si="65"/>
        <v>4.355288255982046E-3</v>
      </c>
      <c r="O390">
        <f t="shared" si="66"/>
        <v>3130.6161951641961</v>
      </c>
      <c r="P390">
        <f t="shared" si="67"/>
        <v>113.59216999999933</v>
      </c>
    </row>
    <row r="391" spans="1:16" x14ac:dyDescent="0.25">
      <c r="A391">
        <v>27</v>
      </c>
      <c r="B391">
        <v>67.150000000000006</v>
      </c>
      <c r="C391">
        <v>55.841000000000001</v>
      </c>
      <c r="D391">
        <v>56.265999999999998</v>
      </c>
      <c r="E391">
        <v>55.5</v>
      </c>
      <c r="F391">
        <v>55.713000000000001</v>
      </c>
      <c r="G391">
        <v>55.884</v>
      </c>
      <c r="I391">
        <f t="shared" si="60"/>
        <v>2.039999999999992</v>
      </c>
      <c r="J391">
        <f t="shared" si="61"/>
        <v>-1.8290000000000006</v>
      </c>
      <c r="K391" s="7">
        <f t="shared" si="62"/>
        <v>1.8270460170047342</v>
      </c>
      <c r="L391" s="7">
        <f t="shared" si="63"/>
        <v>1.7469531870254416</v>
      </c>
      <c r="M391">
        <f t="shared" si="64"/>
        <v>-1.1127628743772</v>
      </c>
      <c r="N391">
        <f t="shared" si="65"/>
        <v>4.6807434188954238E-3</v>
      </c>
      <c r="O391">
        <f t="shared" si="66"/>
        <v>3242.1603495519603</v>
      </c>
      <c r="P391">
        <f t="shared" si="67"/>
        <v>113.91563999999974</v>
      </c>
    </row>
    <row r="392" spans="1:16" x14ac:dyDescent="0.25">
      <c r="A392">
        <v>28</v>
      </c>
      <c r="B392">
        <v>69.19</v>
      </c>
      <c r="C392">
        <v>54.012</v>
      </c>
      <c r="D392">
        <v>54.500999999999998</v>
      </c>
      <c r="E392">
        <v>53.534999999999997</v>
      </c>
      <c r="F392">
        <v>53.863</v>
      </c>
      <c r="G392">
        <v>54.149000000000001</v>
      </c>
      <c r="I392">
        <f t="shared" si="60"/>
        <v>2.1000000000000085</v>
      </c>
      <c r="J392">
        <f t="shared" si="61"/>
        <v>-1.8059999999999974</v>
      </c>
      <c r="K392" s="7">
        <f t="shared" si="62"/>
        <v>1.840043330603494</v>
      </c>
      <c r="L392" s="7">
        <f t="shared" si="63"/>
        <v>1.7324902589861038</v>
      </c>
      <c r="M392">
        <f t="shared" si="64"/>
        <v>-1.1374290945053593</v>
      </c>
      <c r="N392">
        <f t="shared" si="65"/>
        <v>5.017175680091952E-3</v>
      </c>
      <c r="O392">
        <f t="shared" si="66"/>
        <v>3352.7168006846787</v>
      </c>
      <c r="P392">
        <f t="shared" si="67"/>
        <v>113.42520000000042</v>
      </c>
    </row>
    <row r="393" spans="1:16" x14ac:dyDescent="0.25">
      <c r="A393">
        <v>29</v>
      </c>
      <c r="B393">
        <v>71.290000000000006</v>
      </c>
      <c r="C393">
        <v>52.206000000000003</v>
      </c>
      <c r="D393">
        <v>52.747</v>
      </c>
      <c r="E393">
        <v>51.692999999999998</v>
      </c>
      <c r="F393">
        <v>52.015999999999998</v>
      </c>
      <c r="G393">
        <v>52.366999999999997</v>
      </c>
      <c r="I393">
        <f t="shared" si="60"/>
        <v>2.1599999999999966</v>
      </c>
      <c r="J393">
        <f t="shared" si="61"/>
        <v>-1.7920000000000016</v>
      </c>
      <c r="K393" s="7">
        <f t="shared" si="62"/>
        <v>1.8530286147129897</v>
      </c>
      <c r="L393" s="7">
        <f t="shared" si="63"/>
        <v>1.7177204190395452</v>
      </c>
      <c r="M393">
        <f t="shared" si="64"/>
        <v>-1.1701801298371663</v>
      </c>
      <c r="N393">
        <f t="shared" si="65"/>
        <v>5.3644824081872117E-3</v>
      </c>
      <c r="O393">
        <f t="shared" si="66"/>
        <v>3462.2518692790268</v>
      </c>
      <c r="P393">
        <f t="shared" si="67"/>
        <v>112.76495999999992</v>
      </c>
    </row>
    <row r="394" spans="1:16" x14ac:dyDescent="0.25">
      <c r="A394">
        <v>30</v>
      </c>
      <c r="B394">
        <v>73.45</v>
      </c>
      <c r="C394">
        <v>50.414000000000001</v>
      </c>
      <c r="D394">
        <v>51.008000000000003</v>
      </c>
      <c r="E394">
        <v>49.835000000000001</v>
      </c>
      <c r="F394">
        <v>50.216999999999999</v>
      </c>
      <c r="G394">
        <v>50.597999999999999</v>
      </c>
      <c r="I394">
        <f t="shared" si="60"/>
        <v>2.2199999999999989</v>
      </c>
      <c r="J394">
        <f t="shared" si="61"/>
        <v>-1.7580000000000027</v>
      </c>
      <c r="K394" s="7">
        <f t="shared" si="62"/>
        <v>1.8659918001262754</v>
      </c>
      <c r="L394" s="7">
        <f t="shared" si="63"/>
        <v>1.7025511570495233</v>
      </c>
      <c r="M394">
        <f t="shared" si="64"/>
        <v>-1.1919914251530515</v>
      </c>
      <c r="N394">
        <f t="shared" si="65"/>
        <v>5.7225576547636466E-3</v>
      </c>
      <c r="O394">
        <f t="shared" si="66"/>
        <v>3570.7321873117876</v>
      </c>
      <c r="P394">
        <f t="shared" si="67"/>
        <v>111.91907999999999</v>
      </c>
    </row>
    <row r="395" spans="1:16" x14ac:dyDescent="0.25">
      <c r="A395">
        <v>31</v>
      </c>
      <c r="B395">
        <v>75.67</v>
      </c>
      <c r="C395">
        <v>48.655999999999999</v>
      </c>
      <c r="D395">
        <v>49.271000000000001</v>
      </c>
      <c r="E395">
        <v>48.029000000000003</v>
      </c>
      <c r="F395">
        <v>48.432000000000002</v>
      </c>
      <c r="G395">
        <v>48.893999999999998</v>
      </c>
      <c r="I395">
        <f t="shared" si="60"/>
        <v>2.289999999999992</v>
      </c>
      <c r="J395">
        <f t="shared" si="61"/>
        <v>-1.7040000000000006</v>
      </c>
      <c r="K395" s="7">
        <f t="shared" si="62"/>
        <v>1.8789237339675673</v>
      </c>
      <c r="L395" s="7">
        <f t="shared" si="63"/>
        <v>1.6871364028000568</v>
      </c>
      <c r="M395">
        <f t="shared" si="64"/>
        <v>-1.1957206467240913</v>
      </c>
      <c r="N395">
        <f t="shared" si="65"/>
        <v>6.0912921868267042E-3</v>
      </c>
      <c r="O395">
        <f t="shared" si="66"/>
        <v>3678.1247081872207</v>
      </c>
      <c r="P395">
        <f t="shared" si="67"/>
        <v>111.4222399999998</v>
      </c>
    </row>
    <row r="396" spans="1:16" x14ac:dyDescent="0.25">
      <c r="A396">
        <v>32</v>
      </c>
      <c r="B396">
        <v>77.959999999999994</v>
      </c>
      <c r="C396">
        <v>46.951999999999998</v>
      </c>
      <c r="D396">
        <v>47.578000000000003</v>
      </c>
      <c r="E396">
        <v>46.32</v>
      </c>
      <c r="F396">
        <v>46.701000000000001</v>
      </c>
      <c r="G396">
        <v>47.21</v>
      </c>
      <c r="I396">
        <f t="shared" si="60"/>
        <v>2.3500000000000085</v>
      </c>
      <c r="J396">
        <f t="shared" si="61"/>
        <v>-1.6640000000000015</v>
      </c>
      <c r="K396" s="7">
        <f t="shared" si="62"/>
        <v>1.8918718304455837</v>
      </c>
      <c r="L396" s="7">
        <f t="shared" si="63"/>
        <v>1.6716540965055171</v>
      </c>
      <c r="M396">
        <f t="shared" si="64"/>
        <v>-1.2150103229928881</v>
      </c>
      <c r="N396">
        <f t="shared" si="65"/>
        <v>6.4705735202681804E-3</v>
      </c>
      <c r="O396">
        <f t="shared" si="66"/>
        <v>3784.3967168063427</v>
      </c>
      <c r="P396">
        <f t="shared" si="67"/>
        <v>110.33720000000039</v>
      </c>
    </row>
    <row r="397" spans="1:16" x14ac:dyDescent="0.25">
      <c r="A397">
        <v>33</v>
      </c>
      <c r="B397">
        <v>80.31</v>
      </c>
      <c r="C397">
        <v>45.287999999999997</v>
      </c>
      <c r="D397">
        <v>45.926000000000002</v>
      </c>
      <c r="E397">
        <v>44.616</v>
      </c>
      <c r="F397">
        <v>45.006</v>
      </c>
      <c r="G397">
        <v>45.603000000000002</v>
      </c>
      <c r="I397">
        <f t="shared" si="60"/>
        <v>2.3999999999999915</v>
      </c>
      <c r="J397">
        <f t="shared" si="61"/>
        <v>-1.6099999999999994</v>
      </c>
      <c r="K397" s="7">
        <f t="shared" si="62"/>
        <v>1.9047696259065952</v>
      </c>
      <c r="L397" s="7">
        <f t="shared" si="63"/>
        <v>1.6559831418765374</v>
      </c>
      <c r="M397">
        <f t="shared" si="64"/>
        <v>-1.2292706014602546</v>
      </c>
      <c r="N397">
        <f t="shared" si="65"/>
        <v>6.8602859543264814E-3</v>
      </c>
      <c r="O397">
        <f t="shared" si="66"/>
        <v>3889.5158395350636</v>
      </c>
      <c r="P397">
        <f t="shared" si="67"/>
        <v>108.6911999999992</v>
      </c>
    </row>
    <row r="398" spans="1:16" x14ac:dyDescent="0.25">
      <c r="A398">
        <v>34</v>
      </c>
      <c r="B398">
        <v>82.71</v>
      </c>
      <c r="C398">
        <v>43.677999999999997</v>
      </c>
      <c r="D398">
        <v>44.316000000000003</v>
      </c>
      <c r="E398">
        <v>42.999000000000002</v>
      </c>
      <c r="F398">
        <v>43.375999999999998</v>
      </c>
      <c r="G398">
        <v>44.023000000000003</v>
      </c>
      <c r="I398">
        <f t="shared" si="60"/>
        <v>2.460000000000008</v>
      </c>
      <c r="J398">
        <f t="shared" si="61"/>
        <v>-1.5679999999999978</v>
      </c>
      <c r="K398" s="7">
        <f t="shared" si="62"/>
        <v>1.9175580208254361</v>
      </c>
      <c r="L398" s="7">
        <f t="shared" si="63"/>
        <v>1.6402627439629425</v>
      </c>
      <c r="M398">
        <f t="shared" si="64"/>
        <v>-1.247385383046957</v>
      </c>
      <c r="N398">
        <f t="shared" si="65"/>
        <v>7.2603106070330565E-3</v>
      </c>
      <c r="O398">
        <f t="shared" si="66"/>
        <v>3993.4500540681306</v>
      </c>
      <c r="P398">
        <f t="shared" si="67"/>
        <v>107.44788000000072</v>
      </c>
    </row>
    <row r="399" spans="1:16" x14ac:dyDescent="0.25">
      <c r="A399">
        <v>35</v>
      </c>
      <c r="B399">
        <v>85.17</v>
      </c>
      <c r="C399">
        <v>42.11</v>
      </c>
      <c r="D399">
        <v>42.768999999999998</v>
      </c>
      <c r="E399">
        <v>41.429000000000002</v>
      </c>
      <c r="F399">
        <v>41.798999999999999</v>
      </c>
      <c r="G399">
        <v>42.442999999999998</v>
      </c>
      <c r="I399">
        <f t="shared" si="60"/>
        <v>2.519999999999996</v>
      </c>
      <c r="J399">
        <f t="shared" si="61"/>
        <v>-1.5120000000000005</v>
      </c>
      <c r="K399" s="7">
        <f t="shared" si="62"/>
        <v>1.9302866472455196</v>
      </c>
      <c r="L399" s="7">
        <f t="shared" si="63"/>
        <v>1.6243852414202651</v>
      </c>
      <c r="M399">
        <f t="shared" si="64"/>
        <v>-1.2540529048173361</v>
      </c>
      <c r="N399">
        <f t="shared" si="65"/>
        <v>7.6705254516339092E-3</v>
      </c>
      <c r="O399">
        <f t="shared" si="66"/>
        <v>4096.1676991858703</v>
      </c>
      <c r="P399">
        <f t="shared" si="67"/>
        <v>106.11719999999984</v>
      </c>
    </row>
    <row r="400" spans="1:16" x14ac:dyDescent="0.25">
      <c r="A400">
        <v>36</v>
      </c>
      <c r="B400">
        <v>87.69</v>
      </c>
      <c r="C400">
        <v>40.597999999999999</v>
      </c>
      <c r="D400">
        <v>41.259</v>
      </c>
      <c r="E400">
        <v>39.924999999999997</v>
      </c>
      <c r="F400">
        <v>40.26</v>
      </c>
      <c r="G400">
        <v>40.948999999999998</v>
      </c>
      <c r="I400">
        <f t="shared" si="60"/>
        <v>2.5700000000000074</v>
      </c>
      <c r="J400">
        <f t="shared" si="61"/>
        <v>-1.4600000000000009</v>
      </c>
      <c r="K400" s="7">
        <f t="shared" si="62"/>
        <v>1.9429500700770987</v>
      </c>
      <c r="L400" s="7">
        <f t="shared" si="63"/>
        <v>1.608504639233393</v>
      </c>
      <c r="M400">
        <f t="shared" si="64"/>
        <v>-1.2678901401367284</v>
      </c>
      <c r="N400">
        <f t="shared" si="65"/>
        <v>8.0908053539749721E-3</v>
      </c>
      <c r="O400">
        <f t="shared" si="66"/>
        <v>4197.6374844007623</v>
      </c>
      <c r="P400">
        <f t="shared" si="67"/>
        <v>104.33686000000012</v>
      </c>
    </row>
    <row r="401" spans="1:16" x14ac:dyDescent="0.25">
      <c r="A401">
        <v>37</v>
      </c>
      <c r="B401">
        <v>90.26</v>
      </c>
      <c r="C401">
        <v>39.137999999999998</v>
      </c>
      <c r="D401">
        <v>39.814999999999998</v>
      </c>
      <c r="E401">
        <v>38.508000000000003</v>
      </c>
      <c r="F401">
        <v>38.811</v>
      </c>
      <c r="G401">
        <v>39.417999999999999</v>
      </c>
      <c r="I401">
        <f t="shared" si="60"/>
        <v>2.6299999999999955</v>
      </c>
      <c r="J401">
        <f t="shared" si="61"/>
        <v>-1.4159999999999968</v>
      </c>
      <c r="K401" s="7">
        <f t="shared" si="62"/>
        <v>1.9554953291841271</v>
      </c>
      <c r="L401" s="7">
        <f t="shared" si="63"/>
        <v>1.5925986289061314</v>
      </c>
      <c r="M401">
        <f t="shared" si="64"/>
        <v>-1.2830197329967374</v>
      </c>
      <c r="N401">
        <f t="shared" si="65"/>
        <v>8.5210221108395472E-3</v>
      </c>
      <c r="O401">
        <f t="shared" si="66"/>
        <v>4297.8284994908872</v>
      </c>
      <c r="P401">
        <f t="shared" si="67"/>
        <v>102.93293999999975</v>
      </c>
    </row>
    <row r="402" spans="1:16" x14ac:dyDescent="0.25">
      <c r="A402">
        <v>38</v>
      </c>
      <c r="B402">
        <v>92.89</v>
      </c>
      <c r="C402">
        <v>37.722000000000001</v>
      </c>
      <c r="D402">
        <v>38.424999999999997</v>
      </c>
      <c r="E402">
        <v>37.097000000000001</v>
      </c>
      <c r="F402">
        <v>37.384</v>
      </c>
      <c r="G402">
        <v>37.981000000000002</v>
      </c>
      <c r="I402">
        <f t="shared" si="60"/>
        <v>2.6799999999999926</v>
      </c>
      <c r="J402">
        <f t="shared" si="61"/>
        <v>-1.3440000000000012</v>
      </c>
      <c r="K402" s="7">
        <f t="shared" si="62"/>
        <v>1.9679689628786923</v>
      </c>
      <c r="L402" s="7">
        <f t="shared" si="63"/>
        <v>1.5765947107338312</v>
      </c>
      <c r="M402">
        <f t="shared" si="64"/>
        <v>-1.275509820814829</v>
      </c>
      <c r="N402">
        <f t="shared" si="65"/>
        <v>8.9610444892260048E-3</v>
      </c>
      <c r="O402">
        <f t="shared" si="66"/>
        <v>4396.7102239173637</v>
      </c>
      <c r="P402">
        <f t="shared" si="67"/>
        <v>101.09496</v>
      </c>
    </row>
    <row r="403" spans="1:16" x14ac:dyDescent="0.25">
      <c r="A403">
        <v>39</v>
      </c>
      <c r="B403">
        <v>95.57</v>
      </c>
      <c r="C403">
        <v>36.378</v>
      </c>
      <c r="D403">
        <v>37.076000000000001</v>
      </c>
      <c r="E403">
        <v>35.79</v>
      </c>
      <c r="F403">
        <v>36.021999999999998</v>
      </c>
      <c r="G403">
        <v>36.625</v>
      </c>
      <c r="I403">
        <f t="shared" si="60"/>
        <v>2.730000000000004</v>
      </c>
      <c r="J403">
        <f t="shared" si="61"/>
        <v>-1.2899999999999991</v>
      </c>
      <c r="K403" s="7">
        <f t="shared" si="62"/>
        <v>1.9803215860087564</v>
      </c>
      <c r="L403" s="7">
        <f t="shared" si="63"/>
        <v>1.56083881861861</v>
      </c>
      <c r="M403">
        <f t="shared" si="64"/>
        <v>-1.2819074297971684</v>
      </c>
      <c r="N403">
        <f t="shared" si="65"/>
        <v>9.4107382665534062E-3</v>
      </c>
      <c r="O403">
        <f t="shared" si="66"/>
        <v>4494.2525361228845</v>
      </c>
      <c r="P403">
        <f t="shared" si="67"/>
        <v>99.311939999999851</v>
      </c>
    </row>
    <row r="404" spans="1:16" x14ac:dyDescent="0.25">
      <c r="A404">
        <v>40</v>
      </c>
      <c r="B404">
        <v>98.3</v>
      </c>
      <c r="C404">
        <v>35.088000000000001</v>
      </c>
      <c r="D404">
        <v>35.784999999999997</v>
      </c>
      <c r="E404">
        <v>34.515999999999998</v>
      </c>
      <c r="F404">
        <v>34.728000000000002</v>
      </c>
      <c r="G404">
        <v>35.323</v>
      </c>
      <c r="I404">
        <f t="shared" si="60"/>
        <v>2.7900000000000063</v>
      </c>
      <c r="J404">
        <f t="shared" si="61"/>
        <v>-1.2330000000000041</v>
      </c>
      <c r="K404" s="7">
        <f t="shared" si="62"/>
        <v>1.9925535178321356</v>
      </c>
      <c r="L404" s="7">
        <f t="shared" si="63"/>
        <v>1.5451586143334477</v>
      </c>
      <c r="M404">
        <f t="shared" si="64"/>
        <v>-1.2781741556368642</v>
      </c>
      <c r="N404">
        <f t="shared" si="65"/>
        <v>9.8699662717825834E-3</v>
      </c>
      <c r="O404">
        <f t="shared" si="66"/>
        <v>4590.4257227085309</v>
      </c>
      <c r="P404">
        <f t="shared" si="67"/>
        <v>97.895520000000673</v>
      </c>
    </row>
    <row r="405" spans="1:16" x14ac:dyDescent="0.25">
      <c r="A405">
        <v>41</v>
      </c>
      <c r="B405">
        <v>101.09</v>
      </c>
      <c r="C405">
        <v>33.854999999999997</v>
      </c>
      <c r="D405">
        <v>34.542000000000002</v>
      </c>
      <c r="E405">
        <v>33.304000000000002</v>
      </c>
      <c r="F405">
        <v>33.465000000000003</v>
      </c>
      <c r="G405">
        <v>34.109000000000002</v>
      </c>
      <c r="I405">
        <f t="shared" si="60"/>
        <v>2.8299999999999983</v>
      </c>
      <c r="J405">
        <f t="shared" si="61"/>
        <v>-1.1749999999999972</v>
      </c>
      <c r="K405" s="7">
        <f t="shared" si="62"/>
        <v>2.0047081965443363</v>
      </c>
      <c r="L405" s="7">
        <f t="shared" si="63"/>
        <v>1.5296228181334433</v>
      </c>
      <c r="M405">
        <f t="shared" si="64"/>
        <v>-1.2793632799113874</v>
      </c>
      <c r="N405">
        <f t="shared" si="65"/>
        <v>1.0338588427439762E-2</v>
      </c>
      <c r="O405">
        <f t="shared" si="66"/>
        <v>4685.2004874860595</v>
      </c>
      <c r="P405">
        <f t="shared" si="67"/>
        <v>95.809649999999934</v>
      </c>
    </row>
    <row r="406" spans="1:16" x14ac:dyDescent="0.25">
      <c r="A406">
        <v>42</v>
      </c>
      <c r="B406">
        <v>103.92</v>
      </c>
      <c r="C406">
        <v>32.68</v>
      </c>
      <c r="D406">
        <v>33.351999999999997</v>
      </c>
      <c r="E406">
        <v>32.164999999999999</v>
      </c>
      <c r="F406">
        <v>32.274999999999999</v>
      </c>
      <c r="G406">
        <v>32.927</v>
      </c>
      <c r="I406">
        <f t="shared" si="60"/>
        <v>2.8799999999999955</v>
      </c>
      <c r="J406">
        <f t="shared" si="61"/>
        <v>-1.1320000000000014</v>
      </c>
      <c r="K406" s="7">
        <f t="shared" si="62"/>
        <v>2.0166991380649715</v>
      </c>
      <c r="L406" s="7">
        <f t="shared" si="63"/>
        <v>1.5142820478603778</v>
      </c>
      <c r="M406">
        <f t="shared" si="64"/>
        <v>-1.2895946667193803</v>
      </c>
      <c r="N406">
        <f t="shared" si="65"/>
        <v>1.0816461792529725E-2</v>
      </c>
      <c r="O406">
        <f t="shared" si="66"/>
        <v>4778.5479604029042</v>
      </c>
      <c r="P406">
        <f t="shared" si="67"/>
        <v>94.118399999999454</v>
      </c>
    </row>
    <row r="407" spans="1:16" x14ac:dyDescent="0.25">
      <c r="A407">
        <v>43</v>
      </c>
      <c r="B407">
        <v>106.8</v>
      </c>
      <c r="C407">
        <v>31.547999999999998</v>
      </c>
      <c r="D407">
        <v>32.200000000000003</v>
      </c>
      <c r="E407">
        <v>31.041</v>
      </c>
      <c r="F407">
        <v>31.114000000000001</v>
      </c>
      <c r="G407">
        <v>31.838999999999999</v>
      </c>
      <c r="I407">
        <f t="shared" si="60"/>
        <v>2.9200000000000017</v>
      </c>
      <c r="J407">
        <f t="shared" si="61"/>
        <v>-1.0699999999999967</v>
      </c>
      <c r="K407" s="7">
        <f t="shared" si="62"/>
        <v>2.0285712526925375</v>
      </c>
      <c r="L407" s="7">
        <f t="shared" si="63"/>
        <v>1.4989718321539875</v>
      </c>
      <c r="M407">
        <f t="shared" si="64"/>
        <v>-1.2792102338155789</v>
      </c>
      <c r="N407">
        <f t="shared" si="65"/>
        <v>1.130344060632503E-2</v>
      </c>
      <c r="O407">
        <f t="shared" si="66"/>
        <v>4870.4397063371816</v>
      </c>
      <c r="P407">
        <f t="shared" si="67"/>
        <v>92.120160000000183</v>
      </c>
    </row>
    <row r="408" spans="1:16" x14ac:dyDescent="0.25">
      <c r="A408">
        <v>44</v>
      </c>
      <c r="B408">
        <v>109.72</v>
      </c>
      <c r="C408">
        <v>30.478000000000002</v>
      </c>
      <c r="D408">
        <v>31.097999999999999</v>
      </c>
      <c r="E408">
        <v>29.998999999999999</v>
      </c>
      <c r="F408">
        <v>30.026</v>
      </c>
      <c r="G408">
        <v>30.788</v>
      </c>
      <c r="I408">
        <f t="shared" si="60"/>
        <v>2.9699999999999989</v>
      </c>
      <c r="J408">
        <f t="shared" si="61"/>
        <v>-1.0310000000000024</v>
      </c>
      <c r="K408" s="7">
        <f t="shared" si="62"/>
        <v>2.0402857989324916</v>
      </c>
      <c r="L408" s="7">
        <f t="shared" si="63"/>
        <v>1.4839864647193324</v>
      </c>
      <c r="M408">
        <f t="shared" si="64"/>
        <v>-1.2884439289256882</v>
      </c>
      <c r="N408">
        <f t="shared" si="65"/>
        <v>1.1799376333017661E-2</v>
      </c>
      <c r="O408">
        <f t="shared" si="66"/>
        <v>4960.8477337600034</v>
      </c>
      <c r="P408">
        <f t="shared" si="67"/>
        <v>90.519659999999718</v>
      </c>
    </row>
    <row r="409" spans="1:16" x14ac:dyDescent="0.25">
      <c r="A409">
        <v>45</v>
      </c>
      <c r="B409">
        <v>112.69</v>
      </c>
      <c r="C409">
        <v>29.446999999999999</v>
      </c>
      <c r="D409">
        <v>30.044</v>
      </c>
      <c r="E409">
        <v>28.966999999999999</v>
      </c>
      <c r="F409">
        <v>28.983000000000001</v>
      </c>
      <c r="G409">
        <v>29.792000000000002</v>
      </c>
      <c r="I409">
        <f t="shared" si="60"/>
        <v>3.0100000000000051</v>
      </c>
      <c r="J409">
        <f t="shared" si="61"/>
        <v>-0.98000000000000043</v>
      </c>
      <c r="K409" s="7">
        <f t="shared" si="62"/>
        <v>2.0518853788898719</v>
      </c>
      <c r="L409" s="7">
        <f t="shared" si="63"/>
        <v>1.4690410563451577</v>
      </c>
      <c r="M409">
        <f t="shared" si="64"/>
        <v>-1.2840129796399029</v>
      </c>
      <c r="N409">
        <f t="shared" si="65"/>
        <v>1.2304117707219208E-2</v>
      </c>
      <c r="O409">
        <f t="shared" si="66"/>
        <v>5049.744503262471</v>
      </c>
      <c r="P409">
        <f t="shared" si="67"/>
        <v>88.635470000000396</v>
      </c>
    </row>
    <row r="410" spans="1:16" x14ac:dyDescent="0.25">
      <c r="A410">
        <v>46</v>
      </c>
      <c r="B410">
        <v>115.7</v>
      </c>
      <c r="C410">
        <v>28.466999999999999</v>
      </c>
      <c r="D410">
        <v>29.036000000000001</v>
      </c>
      <c r="E410">
        <v>28.007000000000001</v>
      </c>
      <c r="F410">
        <v>27.986000000000001</v>
      </c>
      <c r="G410">
        <v>28.838999999999999</v>
      </c>
      <c r="I410">
        <f t="shared" si="60"/>
        <v>3.0600000000000023</v>
      </c>
      <c r="J410">
        <f t="shared" si="61"/>
        <v>-0.94200000000000017</v>
      </c>
      <c r="K410" s="7">
        <f t="shared" si="62"/>
        <v>2.0633333589517497</v>
      </c>
      <c r="L410" s="7">
        <f t="shared" si="63"/>
        <v>1.4543417013550477</v>
      </c>
      <c r="M410">
        <f t="shared" si="64"/>
        <v>-1.2891058388475218</v>
      </c>
      <c r="N410">
        <f t="shared" si="65"/>
        <v>1.2817510780295268E-2</v>
      </c>
      <c r="O410">
        <f t="shared" si="66"/>
        <v>5137.102935944753</v>
      </c>
      <c r="P410">
        <f t="shared" si="67"/>
        <v>87.109019999999958</v>
      </c>
    </row>
    <row r="411" spans="1:16" x14ac:dyDescent="0.25">
      <c r="A411">
        <v>47</v>
      </c>
      <c r="B411">
        <v>118.76</v>
      </c>
      <c r="C411">
        <v>27.524999999999999</v>
      </c>
      <c r="D411">
        <v>28.065999999999999</v>
      </c>
      <c r="E411">
        <v>27.091000000000001</v>
      </c>
      <c r="F411">
        <v>27.039000000000001</v>
      </c>
      <c r="G411">
        <v>27.902999999999999</v>
      </c>
      <c r="I411">
        <f t="shared" si="60"/>
        <v>3.0899999999999892</v>
      </c>
      <c r="J411">
        <f t="shared" si="61"/>
        <v>-0.90899999999999892</v>
      </c>
      <c r="K411" s="7">
        <f t="shared" si="62"/>
        <v>2.0746701889240069</v>
      </c>
      <c r="L411" s="7">
        <f t="shared" si="63"/>
        <v>1.4397273276437894</v>
      </c>
      <c r="M411">
        <f t="shared" si="64"/>
        <v>-1.3074037880721863</v>
      </c>
      <c r="N411">
        <f t="shared" si="65"/>
        <v>1.3339398967519685E-2</v>
      </c>
      <c r="O411">
        <f t="shared" si="66"/>
        <v>5222.8964216646737</v>
      </c>
      <c r="P411">
        <f t="shared" si="67"/>
        <v>85.05224999999983</v>
      </c>
    </row>
    <row r="412" spans="1:16" x14ac:dyDescent="0.25">
      <c r="A412">
        <v>48</v>
      </c>
      <c r="B412">
        <v>121.85</v>
      </c>
      <c r="C412">
        <v>26.616</v>
      </c>
      <c r="D412">
        <v>27.141999999999999</v>
      </c>
      <c r="E412">
        <v>26.183</v>
      </c>
      <c r="F412">
        <v>26.114000000000001</v>
      </c>
      <c r="G412">
        <v>27.024999999999999</v>
      </c>
      <c r="I412">
        <f t="shared" si="60"/>
        <v>3.1400000000000006</v>
      </c>
      <c r="J412">
        <f t="shared" si="61"/>
        <v>-0.86299999999999955</v>
      </c>
      <c r="K412" s="7">
        <f t="shared" si="62"/>
        <v>2.085825533520743</v>
      </c>
      <c r="L412" s="7">
        <f t="shared" si="63"/>
        <v>1.4251427878607661</v>
      </c>
      <c r="M412">
        <f t="shared" si="64"/>
        <v>-1.2955026172736865</v>
      </c>
      <c r="N412">
        <f t="shared" si="65"/>
        <v>1.3869623096033908E-2</v>
      </c>
      <c r="O412">
        <f t="shared" si="66"/>
        <v>5307.0988271433253</v>
      </c>
      <c r="P412">
        <f t="shared" si="67"/>
        <v>83.574240000000017</v>
      </c>
    </row>
    <row r="413" spans="1:16" x14ac:dyDescent="0.25">
      <c r="A413">
        <v>49</v>
      </c>
      <c r="B413">
        <v>124.99</v>
      </c>
      <c r="C413">
        <v>25.753</v>
      </c>
      <c r="D413">
        <v>26.263000000000002</v>
      </c>
      <c r="E413">
        <v>25.344000000000001</v>
      </c>
      <c r="F413">
        <v>25.248999999999999</v>
      </c>
      <c r="G413">
        <v>26.157</v>
      </c>
      <c r="I413">
        <f t="shared" si="60"/>
        <v>3.1700000000000017</v>
      </c>
      <c r="J413">
        <f t="shared" si="61"/>
        <v>-0.83200000000000074</v>
      </c>
      <c r="K413" s="7">
        <f t="shared" si="62"/>
        <v>2.0968752680596876</v>
      </c>
      <c r="L413" s="7">
        <f t="shared" si="63"/>
        <v>1.4108278278453839</v>
      </c>
      <c r="M413">
        <f t="shared" si="64"/>
        <v>-1.3112126679528822</v>
      </c>
      <c r="N413">
        <f t="shared" si="65"/>
        <v>1.4408021453596443E-2</v>
      </c>
      <c r="O413">
        <f t="shared" si="66"/>
        <v>5389.6845039252121</v>
      </c>
      <c r="P413">
        <f t="shared" si="67"/>
        <v>81.63700999999989</v>
      </c>
    </row>
    <row r="414" spans="1:16" x14ac:dyDescent="0.25">
      <c r="A414">
        <v>50</v>
      </c>
      <c r="B414">
        <v>128.16</v>
      </c>
      <c r="C414">
        <v>24.920999999999999</v>
      </c>
      <c r="D414">
        <v>25.416</v>
      </c>
      <c r="E414">
        <v>24.51</v>
      </c>
      <c r="F414">
        <v>24.41</v>
      </c>
      <c r="G414">
        <v>25.347000000000001</v>
      </c>
      <c r="I414">
        <f t="shared" si="60"/>
        <v>3.210000000000008</v>
      </c>
      <c r="J414">
        <f t="shared" si="61"/>
        <v>-0.78899999999999793</v>
      </c>
      <c r="K414" s="7">
        <f t="shared" si="62"/>
        <v>2.1077524987401626</v>
      </c>
      <c r="L414" s="7">
        <f t="shared" si="63"/>
        <v>1.3965654651848993</v>
      </c>
      <c r="M414">
        <f t="shared" si="64"/>
        <v>-1.3004967578057498</v>
      </c>
      <c r="N414">
        <f t="shared" si="65"/>
        <v>1.4954429838107174E-2</v>
      </c>
      <c r="O414">
        <f t="shared" si="66"/>
        <v>5470.6282961905181</v>
      </c>
      <c r="P414">
        <f t="shared" si="67"/>
        <v>79.996410000000452</v>
      </c>
    </row>
    <row r="415" spans="1:16" x14ac:dyDescent="0.25">
      <c r="A415">
        <v>51</v>
      </c>
      <c r="B415">
        <v>131.37</v>
      </c>
      <c r="C415">
        <v>24.132000000000001</v>
      </c>
      <c r="D415">
        <v>24.613</v>
      </c>
      <c r="E415">
        <v>23.751000000000001</v>
      </c>
      <c r="F415">
        <v>23.61</v>
      </c>
      <c r="G415">
        <v>24.553999999999998</v>
      </c>
      <c r="I415">
        <f t="shared" si="60"/>
        <v>3.2400000000000091</v>
      </c>
      <c r="J415">
        <f t="shared" si="61"/>
        <v>-0.76300000000000168</v>
      </c>
      <c r="K415" s="7">
        <f t="shared" si="62"/>
        <v>2.1184961999117879</v>
      </c>
      <c r="L415" s="7">
        <f t="shared" si="63"/>
        <v>1.3825933166443667</v>
      </c>
      <c r="M415">
        <f t="shared" si="64"/>
        <v>-1.3186867121372425</v>
      </c>
      <c r="N415">
        <f t="shared" si="65"/>
        <v>1.5508681607891145E-2</v>
      </c>
      <c r="O415">
        <f t="shared" si="66"/>
        <v>5549.9055484171113</v>
      </c>
      <c r="P415">
        <f t="shared" si="67"/>
        <v>78.187679999999801</v>
      </c>
    </row>
    <row r="416" spans="1:16" x14ac:dyDescent="0.25">
      <c r="A416">
        <v>52</v>
      </c>
      <c r="B416">
        <v>134.61000000000001</v>
      </c>
      <c r="C416">
        <v>23.369</v>
      </c>
      <c r="D416">
        <v>23.85</v>
      </c>
      <c r="E416">
        <v>22.992000000000001</v>
      </c>
      <c r="F416">
        <v>22.844000000000001</v>
      </c>
      <c r="G416">
        <v>23.791</v>
      </c>
      <c r="I416">
        <f t="shared" si="60"/>
        <v>3.2799999999999727</v>
      </c>
      <c r="J416">
        <f t="shared" si="61"/>
        <v>-0.72800000000000153</v>
      </c>
      <c r="K416" s="7">
        <f t="shared" si="62"/>
        <v>2.1290773242527368</v>
      </c>
      <c r="L416" s="7">
        <f t="shared" si="63"/>
        <v>1.3686401285764855</v>
      </c>
      <c r="M416">
        <f t="shared" si="64"/>
        <v>-1.3145801811848503</v>
      </c>
      <c r="N416">
        <f t="shared" si="65"/>
        <v>1.6070607732726058E-2</v>
      </c>
      <c r="O416">
        <f t="shared" si="66"/>
        <v>5627.4921128899432</v>
      </c>
      <c r="P416">
        <f t="shared" si="67"/>
        <v>76.650319999999837</v>
      </c>
    </row>
    <row r="417" spans="1:16" x14ac:dyDescent="0.25">
      <c r="A417">
        <v>53</v>
      </c>
      <c r="B417">
        <v>137.88999999999999</v>
      </c>
      <c r="C417">
        <v>22.640999999999998</v>
      </c>
      <c r="D417">
        <v>23.117999999999999</v>
      </c>
      <c r="E417">
        <v>22.288</v>
      </c>
      <c r="F417">
        <v>22.1</v>
      </c>
      <c r="G417">
        <v>23.059000000000001</v>
      </c>
      <c r="I417">
        <f t="shared" si="60"/>
        <v>3.3000000000000114</v>
      </c>
      <c r="J417">
        <f t="shared" si="61"/>
        <v>-0.69299999999999784</v>
      </c>
      <c r="K417" s="7">
        <f t="shared" si="62"/>
        <v>2.1395327715979393</v>
      </c>
      <c r="L417" s="7">
        <f t="shared" si="63"/>
        <v>1.3548956047110605</v>
      </c>
      <c r="M417">
        <f t="shared" si="64"/>
        <v>-1.314422565085406</v>
      </c>
      <c r="N417">
        <f t="shared" si="65"/>
        <v>1.664003684559753E-2</v>
      </c>
      <c r="O417">
        <f t="shared" si="66"/>
        <v>5703.3643570555869</v>
      </c>
      <c r="P417">
        <f t="shared" si="67"/>
        <v>74.715300000000099</v>
      </c>
    </row>
    <row r="418" spans="1:16" x14ac:dyDescent="0.25">
      <c r="A418">
        <v>54</v>
      </c>
      <c r="B418">
        <v>141.19</v>
      </c>
      <c r="C418">
        <v>21.948</v>
      </c>
      <c r="D418">
        <v>22.408999999999999</v>
      </c>
      <c r="E418">
        <v>21.620999999999999</v>
      </c>
      <c r="F418">
        <v>21.402000000000001</v>
      </c>
      <c r="G418">
        <v>22.361999999999998</v>
      </c>
      <c r="I418">
        <f t="shared" si="60"/>
        <v>3.3400000000000034</v>
      </c>
      <c r="J418">
        <f t="shared" si="61"/>
        <v>-0.66700000000000159</v>
      </c>
      <c r="K418" s="7">
        <f t="shared" si="62"/>
        <v>2.1498039382270222</v>
      </c>
      <c r="L418" s="7">
        <f t="shared" si="63"/>
        <v>1.3413949515240418</v>
      </c>
      <c r="M418">
        <f t="shared" si="64"/>
        <v>-1.3199561485241731</v>
      </c>
      <c r="N418">
        <f t="shared" si="65"/>
        <v>1.7216795295166065E-2</v>
      </c>
      <c r="O418">
        <f t="shared" si="66"/>
        <v>5777.4991707196368</v>
      </c>
      <c r="P418">
        <f t="shared" si="67"/>
        <v>73.306320000000113</v>
      </c>
    </row>
    <row r="419" spans="1:16" x14ac:dyDescent="0.25">
      <c r="A419">
        <v>55</v>
      </c>
      <c r="B419">
        <v>144.53</v>
      </c>
      <c r="C419">
        <v>21.280999999999999</v>
      </c>
      <c r="D419">
        <v>21.739000000000001</v>
      </c>
      <c r="E419">
        <v>20.951000000000001</v>
      </c>
      <c r="F419">
        <v>20.725000000000001</v>
      </c>
      <c r="G419">
        <v>21.709</v>
      </c>
      <c r="I419">
        <f t="shared" si="60"/>
        <v>3.3700000000000045</v>
      </c>
      <c r="J419">
        <f t="shared" si="61"/>
        <v>-0.63100000000000023</v>
      </c>
      <c r="K419" s="7">
        <f t="shared" si="62"/>
        <v>2.1599580026785188</v>
      </c>
      <c r="L419" s="7">
        <f t="shared" si="63"/>
        <v>1.3279920317187781</v>
      </c>
      <c r="M419">
        <f t="shared" si="64"/>
        <v>-1.3058693313634642</v>
      </c>
      <c r="N419">
        <f t="shared" si="65"/>
        <v>1.7800707198929164E-2</v>
      </c>
      <c r="O419">
        <f t="shared" si="66"/>
        <v>5849.8739730848019</v>
      </c>
      <c r="P419">
        <f t="shared" si="67"/>
        <v>71.716970000000018</v>
      </c>
    </row>
    <row r="420" spans="1:16" x14ac:dyDescent="0.25">
      <c r="A420">
        <v>56</v>
      </c>
      <c r="B420">
        <v>147.9</v>
      </c>
      <c r="C420">
        <v>20.65</v>
      </c>
      <c r="D420">
        <v>21.088999999999999</v>
      </c>
      <c r="E420">
        <v>20.344999999999999</v>
      </c>
      <c r="F420">
        <v>20.094999999999999</v>
      </c>
      <c r="G420">
        <v>21.073</v>
      </c>
      <c r="I420">
        <f t="shared" si="60"/>
        <v>3.4000000000000057</v>
      </c>
      <c r="J420">
        <f t="shared" si="61"/>
        <v>-0.60299999999999798</v>
      </c>
      <c r="K420" s="7">
        <f t="shared" si="62"/>
        <v>2.1699681739968923</v>
      </c>
      <c r="L420" s="7">
        <f t="shared" si="63"/>
        <v>1.3149200559924199</v>
      </c>
      <c r="M420">
        <f t="shared" si="64"/>
        <v>-1.3039191921795916</v>
      </c>
      <c r="N420">
        <f t="shared" si="65"/>
        <v>1.8391594497062239E-2</v>
      </c>
      <c r="O420">
        <f t="shared" si="66"/>
        <v>5920.4667196275559</v>
      </c>
      <c r="P420">
        <f t="shared" si="67"/>
        <v>70.209999999999908</v>
      </c>
    </row>
    <row r="421" spans="1:16" x14ac:dyDescent="0.25">
      <c r="A421">
        <v>57</v>
      </c>
      <c r="B421">
        <v>151.30000000000001</v>
      </c>
      <c r="C421">
        <v>20.047000000000001</v>
      </c>
      <c r="D421">
        <v>20.466999999999999</v>
      </c>
      <c r="E421">
        <v>19.733000000000001</v>
      </c>
      <c r="F421">
        <v>19.481999999999999</v>
      </c>
      <c r="G421">
        <v>20.506</v>
      </c>
      <c r="I421">
        <f t="shared" si="60"/>
        <v>3.4199999999999875</v>
      </c>
      <c r="J421">
        <f t="shared" si="61"/>
        <v>-0.56700000000000017</v>
      </c>
      <c r="K421" s="7">
        <f t="shared" si="62"/>
        <v>2.1798389280231869</v>
      </c>
      <c r="L421" s="7">
        <f t="shared" si="63"/>
        <v>1.3020493903762504</v>
      </c>
      <c r="M421">
        <f t="shared" si="64"/>
        <v>-1.2835849574619713</v>
      </c>
      <c r="N421">
        <f t="shared" si="65"/>
        <v>1.8989277006921237E-2</v>
      </c>
      <c r="O421">
        <f t="shared" si="66"/>
        <v>5989.2559088112248</v>
      </c>
      <c r="P421">
        <f t="shared" si="67"/>
        <v>68.560740000000152</v>
      </c>
    </row>
    <row r="422" spans="1:16" x14ac:dyDescent="0.25">
      <c r="A422">
        <v>58</v>
      </c>
      <c r="B422">
        <v>154.72</v>
      </c>
      <c r="C422">
        <v>19.48</v>
      </c>
      <c r="D422">
        <v>19.876000000000001</v>
      </c>
      <c r="E422">
        <v>19.175999999999998</v>
      </c>
      <c r="F422">
        <v>18.901</v>
      </c>
      <c r="G422">
        <v>19.966000000000001</v>
      </c>
      <c r="I422">
        <f t="shared" si="60"/>
        <v>3.4399999999999977</v>
      </c>
      <c r="J422">
        <f t="shared" si="61"/>
        <v>-0.54500000000000171</v>
      </c>
      <c r="K422" s="7">
        <f t="shared" si="62"/>
        <v>2.1895464567389267</v>
      </c>
      <c r="L422" s="7">
        <f t="shared" si="63"/>
        <v>1.2895889525425968</v>
      </c>
      <c r="M422">
        <f t="shared" si="64"/>
        <v>-1.29040686529064</v>
      </c>
      <c r="N422">
        <f t="shared" si="65"/>
        <v>1.9593572478190303E-2</v>
      </c>
      <c r="O422">
        <f t="shared" si="66"/>
        <v>6056.2205886334987</v>
      </c>
      <c r="P422">
        <f t="shared" si="67"/>
        <v>67.011199999999945</v>
      </c>
    </row>
    <row r="423" spans="1:16" x14ac:dyDescent="0.25">
      <c r="A423">
        <v>59</v>
      </c>
      <c r="B423">
        <v>158.16</v>
      </c>
      <c r="C423">
        <v>18.934999999999999</v>
      </c>
      <c r="D423">
        <v>19.303999999999998</v>
      </c>
      <c r="E423">
        <v>18.626000000000001</v>
      </c>
      <c r="F423">
        <v>18.347999999999999</v>
      </c>
      <c r="G423">
        <v>19.463000000000001</v>
      </c>
      <c r="I423">
        <f t="shared" si="60"/>
        <v>3.4699999999999989</v>
      </c>
      <c r="J423">
        <f t="shared" si="61"/>
        <v>-0.52899999999999991</v>
      </c>
      <c r="K423" s="7">
        <f t="shared" si="62"/>
        <v>2.199096656305616</v>
      </c>
      <c r="L423" s="7">
        <f t="shared" si="63"/>
        <v>1.2772653094568451</v>
      </c>
      <c r="M423">
        <f t="shared" si="64"/>
        <v>-1.3056210475304129</v>
      </c>
      <c r="N423">
        <f t="shared" si="65"/>
        <v>2.0204296648656934E-2</v>
      </c>
      <c r="O423">
        <f t="shared" si="66"/>
        <v>6121.3403630063622</v>
      </c>
      <c r="P423">
        <f t="shared" si="67"/>
        <v>65.704449999999838</v>
      </c>
    </row>
    <row r="424" spans="1:16" x14ac:dyDescent="0.25">
      <c r="A424">
        <v>60</v>
      </c>
      <c r="B424">
        <v>161.63</v>
      </c>
      <c r="C424">
        <v>18.405999999999999</v>
      </c>
      <c r="D424">
        <v>18.757000000000001</v>
      </c>
      <c r="E424">
        <v>18.111999999999998</v>
      </c>
      <c r="F424">
        <v>17.818000000000001</v>
      </c>
      <c r="G424">
        <v>18.936</v>
      </c>
      <c r="I424">
        <f t="shared" si="60"/>
        <v>3.4900000000000091</v>
      </c>
      <c r="J424">
        <f t="shared" si="61"/>
        <v>-0.50999999999999801</v>
      </c>
      <c r="K424" s="7">
        <f t="shared" si="62"/>
        <v>2.2085219729314334</v>
      </c>
      <c r="L424" s="7">
        <f t="shared" si="63"/>
        <v>1.2649594176905397</v>
      </c>
      <c r="M424">
        <f t="shared" si="64"/>
        <v>-1.3153515821675128</v>
      </c>
      <c r="N424">
        <f t="shared" si="65"/>
        <v>2.0821263300597533E-2</v>
      </c>
      <c r="O424">
        <f t="shared" si="66"/>
        <v>6184.5953979664937</v>
      </c>
      <c r="P424">
        <f t="shared" si="67"/>
        <v>64.236940000000061</v>
      </c>
    </row>
    <row r="425" spans="1:16" x14ac:dyDescent="0.25">
      <c r="A425">
        <v>61</v>
      </c>
      <c r="B425">
        <v>165.12</v>
      </c>
      <c r="C425">
        <v>17.896000000000001</v>
      </c>
      <c r="D425">
        <v>18.231999999999999</v>
      </c>
      <c r="E425">
        <v>17.605</v>
      </c>
      <c r="F425">
        <v>17.309999999999999</v>
      </c>
      <c r="G425">
        <v>18.436</v>
      </c>
      <c r="I425">
        <f t="shared" si="60"/>
        <v>3.5099999999999909</v>
      </c>
      <c r="J425">
        <f t="shared" si="61"/>
        <v>-0.49099999999999966</v>
      </c>
      <c r="K425" s="7">
        <f t="shared" si="62"/>
        <v>2.2177996799471171</v>
      </c>
      <c r="L425" s="7">
        <f t="shared" si="63"/>
        <v>1.2527559710885734</v>
      </c>
      <c r="M425">
        <f t="shared" si="64"/>
        <v>-1.3225760010399021</v>
      </c>
      <c r="N425">
        <f t="shared" si="65"/>
        <v>2.1444284317755604E-2</v>
      </c>
      <c r="O425">
        <f t="shared" si="66"/>
        <v>6245.9664277142692</v>
      </c>
      <c r="P425">
        <f t="shared" si="67"/>
        <v>62.814959999999878</v>
      </c>
    </row>
    <row r="426" spans="1:16" x14ac:dyDescent="0.25">
      <c r="A426">
        <v>62</v>
      </c>
      <c r="B426">
        <v>168.63</v>
      </c>
      <c r="C426">
        <v>17.405000000000001</v>
      </c>
      <c r="D426">
        <v>17.728000000000002</v>
      </c>
      <c r="E426">
        <v>17.135000000000002</v>
      </c>
      <c r="F426">
        <v>16.829999999999998</v>
      </c>
      <c r="G426">
        <v>17.928999999999998</v>
      </c>
      <c r="I426">
        <f t="shared" si="60"/>
        <v>3.5300000000000011</v>
      </c>
      <c r="J426">
        <f t="shared" si="61"/>
        <v>-0.47100000000000009</v>
      </c>
      <c r="K426" s="7">
        <f t="shared" si="62"/>
        <v>2.2269348400126003</v>
      </c>
      <c r="L426" s="7">
        <f t="shared" si="63"/>
        <v>1.2406740276203072</v>
      </c>
      <c r="M426">
        <f t="shared" si="64"/>
        <v>-1.3242107364966413</v>
      </c>
      <c r="N426">
        <f t="shared" si="65"/>
        <v>2.2073169742894881E-2</v>
      </c>
      <c r="O426">
        <f t="shared" si="66"/>
        <v>6305.4347604795112</v>
      </c>
      <c r="P426">
        <f t="shared" si="67"/>
        <v>61.439650000000078</v>
      </c>
    </row>
    <row r="427" spans="1:16" x14ac:dyDescent="0.25">
      <c r="A427">
        <v>63</v>
      </c>
      <c r="B427">
        <v>172.16</v>
      </c>
      <c r="C427">
        <v>16.934000000000001</v>
      </c>
      <c r="D427">
        <v>17.244</v>
      </c>
      <c r="E427">
        <v>16.672999999999998</v>
      </c>
      <c r="F427">
        <v>16.376999999999999</v>
      </c>
      <c r="G427">
        <v>17.443999999999999</v>
      </c>
      <c r="I427">
        <f t="shared" si="60"/>
        <v>3.539999999999992</v>
      </c>
      <c r="J427">
        <f t="shared" si="61"/>
        <v>-0.4529999999999994</v>
      </c>
      <c r="K427" s="7">
        <f t="shared" si="62"/>
        <v>2.2359322539862951</v>
      </c>
      <c r="L427" s="7">
        <f t="shared" si="63"/>
        <v>1.2287595554356356</v>
      </c>
      <c r="M427">
        <f t="shared" si="64"/>
        <v>-1.3322004694891068</v>
      </c>
      <c r="N427">
        <f t="shared" si="65"/>
        <v>2.2707727835909537E-2</v>
      </c>
      <c r="O427">
        <f t="shared" si="66"/>
        <v>6362.9822842122094</v>
      </c>
      <c r="P427">
        <f t="shared" si="67"/>
        <v>59.946359999999807</v>
      </c>
    </row>
    <row r="428" spans="1:16" x14ac:dyDescent="0.25">
      <c r="A428">
        <v>64</v>
      </c>
      <c r="B428">
        <v>175.7</v>
      </c>
      <c r="C428">
        <v>16.481000000000002</v>
      </c>
      <c r="D428">
        <v>16.789000000000001</v>
      </c>
      <c r="E428">
        <v>16.242999999999999</v>
      </c>
      <c r="F428">
        <v>15.930999999999999</v>
      </c>
      <c r="G428">
        <v>16.963000000000001</v>
      </c>
      <c r="I428">
        <f t="shared" si="60"/>
        <v>3.5600000000000023</v>
      </c>
      <c r="J428">
        <f t="shared" si="61"/>
        <v>-0.43500000000000227</v>
      </c>
      <c r="K428" s="7">
        <f t="shared" si="62"/>
        <v>2.2447717614952949</v>
      </c>
      <c r="L428" s="7">
        <f t="shared" si="63"/>
        <v>1.2169835593820937</v>
      </c>
      <c r="M428">
        <f t="shared" si="64"/>
        <v>-1.3334784336079564</v>
      </c>
      <c r="N428">
        <f t="shared" si="65"/>
        <v>2.3347765132473223E-2</v>
      </c>
      <c r="O428">
        <f t="shared" si="66"/>
        <v>6418.591472096482</v>
      </c>
      <c r="P428">
        <f t="shared" si="67"/>
        <v>58.672360000000005</v>
      </c>
    </row>
    <row r="429" spans="1:16" x14ac:dyDescent="0.25">
      <c r="A429">
        <v>65</v>
      </c>
      <c r="B429">
        <v>179.26</v>
      </c>
      <c r="C429">
        <v>16.045999999999999</v>
      </c>
      <c r="D429">
        <v>16.347000000000001</v>
      </c>
      <c r="E429">
        <v>15.818</v>
      </c>
      <c r="F429">
        <v>15.512</v>
      </c>
      <c r="G429">
        <v>16.506</v>
      </c>
      <c r="I429">
        <f t="shared" si="60"/>
        <v>3.5700000000000216</v>
      </c>
      <c r="J429">
        <f t="shared" si="61"/>
        <v>-0.41199999999999903</v>
      </c>
      <c r="K429" s="7">
        <f t="shared" si="62"/>
        <v>2.2534833920870145</v>
      </c>
      <c r="L429" s="7">
        <f t="shared" si="63"/>
        <v>1.2053667878664762</v>
      </c>
      <c r="M429">
        <f t="shared" si="64"/>
        <v>-1.319078892693812</v>
      </c>
      <c r="N429">
        <f t="shared" si="65"/>
        <v>2.3993086503208923E-2</v>
      </c>
      <c r="O429">
        <f t="shared" si="66"/>
        <v>6472.2453878861043</v>
      </c>
      <c r="P429">
        <f t="shared" si="67"/>
        <v>57.284220000000438</v>
      </c>
    </row>
    <row r="430" spans="1:16" x14ac:dyDescent="0.25">
      <c r="A430">
        <v>66</v>
      </c>
      <c r="B430">
        <v>182.83</v>
      </c>
      <c r="C430">
        <v>15.634</v>
      </c>
      <c r="D430">
        <v>15.929</v>
      </c>
      <c r="E430">
        <v>15.425000000000001</v>
      </c>
      <c r="F430">
        <v>15.11</v>
      </c>
      <c r="G430">
        <v>16.071999999999999</v>
      </c>
      <c r="I430">
        <f t="shared" si="60"/>
        <v>3.589999999999975</v>
      </c>
      <c r="J430">
        <f t="shared" si="61"/>
        <v>-0.39700000000000024</v>
      </c>
      <c r="K430" s="7">
        <f t="shared" si="62"/>
        <v>2.2620474592614253</v>
      </c>
      <c r="L430" s="7">
        <f t="shared" si="63"/>
        <v>1.1940701076210991</v>
      </c>
      <c r="M430">
        <f t="shared" si="64"/>
        <v>-1.3227449820166037</v>
      </c>
      <c r="N430">
        <f t="shared" si="65"/>
        <v>2.4643495213360948E-2</v>
      </c>
      <c r="O430">
        <f t="shared" si="66"/>
        <v>6523.9276910599829</v>
      </c>
      <c r="P430">
        <f t="shared" si="67"/>
        <v>56.126059999999583</v>
      </c>
    </row>
    <row r="431" spans="1:16" x14ac:dyDescent="0.25">
      <c r="A431">
        <v>67</v>
      </c>
      <c r="B431">
        <v>186.42</v>
      </c>
      <c r="C431">
        <v>15.237</v>
      </c>
      <c r="D431">
        <v>15.522</v>
      </c>
      <c r="E431">
        <v>15.032999999999999</v>
      </c>
      <c r="F431">
        <v>14.723000000000001</v>
      </c>
      <c r="G431">
        <v>15.669</v>
      </c>
      <c r="I431">
        <f t="shared" si="60"/>
        <v>3.6000000000000227</v>
      </c>
      <c r="J431">
        <f t="shared" si="61"/>
        <v>-0.37700000000000067</v>
      </c>
      <c r="K431" s="7">
        <f t="shared" si="62"/>
        <v>2.2704925036386179</v>
      </c>
      <c r="L431" s="7">
        <f t="shared" si="63"/>
        <v>1.18289946754826</v>
      </c>
      <c r="M431">
        <f t="shared" si="64"/>
        <v>-1.3098479404889429</v>
      </c>
      <c r="N431">
        <f t="shared" si="65"/>
        <v>2.5298792982950697E-2</v>
      </c>
      <c r="O431">
        <f t="shared" si="66"/>
        <v>6573.622641795997</v>
      </c>
      <c r="P431">
        <f t="shared" si="67"/>
        <v>54.853200000000342</v>
      </c>
    </row>
    <row r="432" spans="1:16" x14ac:dyDescent="0.25">
      <c r="A432">
        <v>68</v>
      </c>
      <c r="B432">
        <v>190.02</v>
      </c>
      <c r="C432">
        <v>14.86</v>
      </c>
      <c r="D432">
        <v>15.137</v>
      </c>
      <c r="E432">
        <v>14.675000000000001</v>
      </c>
      <c r="F432">
        <v>14.349</v>
      </c>
      <c r="G432">
        <v>15.278</v>
      </c>
      <c r="I432">
        <f t="shared" si="60"/>
        <v>3.5999999999999943</v>
      </c>
      <c r="J432">
        <f t="shared" si="61"/>
        <v>-0.3669999999999991</v>
      </c>
      <c r="K432" s="7">
        <f t="shared" si="62"/>
        <v>2.2787993137555556</v>
      </c>
      <c r="L432" s="7">
        <f t="shared" si="63"/>
        <v>1.1720188094245565</v>
      </c>
      <c r="M432">
        <f t="shared" si="64"/>
        <v>-1.3324313279371385</v>
      </c>
      <c r="N432">
        <f t="shared" si="65"/>
        <v>2.59587800473975E-2</v>
      </c>
      <c r="O432">
        <f t="shared" si="66"/>
        <v>6621.3151057617197</v>
      </c>
      <c r="P432">
        <f t="shared" si="67"/>
        <v>53.496000000000009</v>
      </c>
    </row>
    <row r="433" spans="1:16" x14ac:dyDescent="0.25">
      <c r="A433">
        <v>69</v>
      </c>
      <c r="B433">
        <v>193.62</v>
      </c>
      <c r="C433">
        <v>14.493</v>
      </c>
      <c r="D433">
        <v>14.766999999999999</v>
      </c>
      <c r="E433">
        <v>14.31</v>
      </c>
      <c r="F433">
        <v>13.99</v>
      </c>
      <c r="G433">
        <v>14.904</v>
      </c>
      <c r="I433">
        <f t="shared" si="60"/>
        <v>3.6200000000000045</v>
      </c>
      <c r="J433">
        <f t="shared" si="61"/>
        <v>-0.34699999999999953</v>
      </c>
      <c r="K433" s="7">
        <f t="shared" si="62"/>
        <v>2.2869502157875488</v>
      </c>
      <c r="L433" s="7">
        <f t="shared" si="63"/>
        <v>1.1611582922061823</v>
      </c>
      <c r="M433">
        <f t="shared" si="64"/>
        <v>-1.3082571534163001</v>
      </c>
      <c r="N433">
        <f t="shared" si="65"/>
        <v>2.6623255218585554E-2</v>
      </c>
      <c r="O433">
        <f t="shared" si="66"/>
        <v>6666.990558720544</v>
      </c>
      <c r="P433">
        <f t="shared" si="67"/>
        <v>52.46465999999986</v>
      </c>
    </row>
    <row r="434" spans="1:16" x14ac:dyDescent="0.25">
      <c r="A434">
        <v>70</v>
      </c>
      <c r="B434">
        <v>197.24</v>
      </c>
      <c r="C434">
        <v>14.146000000000001</v>
      </c>
      <c r="D434">
        <v>14.404</v>
      </c>
      <c r="E434">
        <v>13.983000000000001</v>
      </c>
      <c r="F434">
        <v>13.651</v>
      </c>
      <c r="G434">
        <v>14.547000000000001</v>
      </c>
      <c r="I434">
        <f t="shared" si="60"/>
        <v>3.6200000000000045</v>
      </c>
      <c r="J434">
        <f t="shared" si="61"/>
        <v>-0.32800000000000118</v>
      </c>
      <c r="K434" s="7">
        <f t="shared" si="62"/>
        <v>2.2949949938591003</v>
      </c>
      <c r="L434" s="7">
        <f t="shared" si="63"/>
        <v>1.1506336537464283</v>
      </c>
      <c r="M434">
        <f t="shared" si="64"/>
        <v>-1.2899298847137946</v>
      </c>
      <c r="N434">
        <f t="shared" si="65"/>
        <v>2.7292015946358227E-2</v>
      </c>
      <c r="O434">
        <f t="shared" si="66"/>
        <v>6710.635090951826</v>
      </c>
      <c r="P434">
        <f t="shared" si="67"/>
        <v>51.208520000000171</v>
      </c>
    </row>
    <row r="435" spans="1:16" x14ac:dyDescent="0.25">
      <c r="A435">
        <v>71</v>
      </c>
      <c r="B435">
        <v>200.86</v>
      </c>
      <c r="C435">
        <v>13.818</v>
      </c>
      <c r="D435">
        <v>14.065</v>
      </c>
      <c r="E435">
        <v>13.651999999999999</v>
      </c>
      <c r="F435">
        <v>13.321999999999999</v>
      </c>
      <c r="G435">
        <v>14.231999999999999</v>
      </c>
      <c r="I435">
        <f t="shared" si="60"/>
        <v>3.6299999999999955</v>
      </c>
      <c r="J435">
        <f t="shared" si="61"/>
        <v>-0.31099999999999994</v>
      </c>
      <c r="K435" s="7">
        <f t="shared" si="62"/>
        <v>2.3028934583565053</v>
      </c>
      <c r="L435" s="7">
        <f t="shared" si="63"/>
        <v>1.1404451883478748</v>
      </c>
      <c r="M435">
        <f t="shared" si="64"/>
        <v>-1.2709571670353907</v>
      </c>
      <c r="N435">
        <f t="shared" si="65"/>
        <v>2.7964858380420413E-2</v>
      </c>
      <c r="O435">
        <f t="shared" si="66"/>
        <v>6752.2354114836971</v>
      </c>
      <c r="P435">
        <f t="shared" si="67"/>
        <v>50.159339999999943</v>
      </c>
    </row>
    <row r="436" spans="1:16" x14ac:dyDescent="0.25">
      <c r="A436">
        <v>72</v>
      </c>
      <c r="B436">
        <v>204.49</v>
      </c>
      <c r="C436">
        <v>13.507</v>
      </c>
      <c r="D436">
        <v>13.733000000000001</v>
      </c>
      <c r="E436">
        <v>13.339</v>
      </c>
      <c r="F436">
        <v>13.012</v>
      </c>
      <c r="G436">
        <v>13.945</v>
      </c>
      <c r="I436">
        <f t="shared" si="60"/>
        <v>3.6299999999999955</v>
      </c>
      <c r="J436">
        <f t="shared" si="61"/>
        <v>-0.30100000000000016</v>
      </c>
      <c r="K436" s="7">
        <f t="shared" si="62"/>
        <v>2.3106720749301237</v>
      </c>
      <c r="L436" s="7">
        <f t="shared" si="63"/>
        <v>1.1305588998640141</v>
      </c>
      <c r="M436">
        <f t="shared" si="64"/>
        <v>-1.2808082961482805</v>
      </c>
      <c r="N436">
        <f t="shared" si="65"/>
        <v>2.8641577432629923E-2</v>
      </c>
      <c r="O436">
        <f t="shared" si="66"/>
        <v>6791.7788521372686</v>
      </c>
      <c r="P436">
        <f t="shared" si="67"/>
        <v>49.030409999999947</v>
      </c>
    </row>
    <row r="437" spans="1:16" x14ac:dyDescent="0.25">
      <c r="A437">
        <v>73</v>
      </c>
      <c r="B437">
        <v>208.12</v>
      </c>
      <c r="C437">
        <v>13.206</v>
      </c>
      <c r="D437">
        <v>13.414</v>
      </c>
      <c r="E437">
        <v>13.038</v>
      </c>
      <c r="F437">
        <v>12.708</v>
      </c>
      <c r="G437">
        <v>13.664</v>
      </c>
      <c r="I437">
        <f t="shared" si="60"/>
        <v>3.6299999999999955</v>
      </c>
      <c r="J437">
        <f t="shared" si="61"/>
        <v>-0.29199999999999982</v>
      </c>
      <c r="K437" s="7">
        <f t="shared" si="62"/>
        <v>2.318313817223999</v>
      </c>
      <c r="L437" s="7">
        <f t="shared" si="63"/>
        <v>1.1207712929369915</v>
      </c>
      <c r="M437">
        <f t="shared" si="64"/>
        <v>-1.2930793340672706</v>
      </c>
      <c r="N437">
        <f t="shared" si="65"/>
        <v>2.9321966839658594E-2</v>
      </c>
      <c r="O437">
        <f t="shared" si="66"/>
        <v>6829.2533713809935</v>
      </c>
      <c r="P437">
        <f t="shared" si="67"/>
        <v>47.937779999999947</v>
      </c>
    </row>
    <row r="438" spans="1:16" x14ac:dyDescent="0.25">
      <c r="A438">
        <v>74</v>
      </c>
      <c r="B438">
        <v>211.75</v>
      </c>
      <c r="C438">
        <v>12.914</v>
      </c>
      <c r="D438">
        <v>13.115</v>
      </c>
      <c r="E438">
        <v>12.742000000000001</v>
      </c>
      <c r="F438">
        <v>12.414999999999999</v>
      </c>
      <c r="G438">
        <v>13.382999999999999</v>
      </c>
      <c r="I438">
        <f t="shared" si="60"/>
        <v>3.6299999999999955</v>
      </c>
      <c r="J438">
        <f t="shared" si="61"/>
        <v>-0.27899999999999991</v>
      </c>
      <c r="K438" s="7">
        <f t="shared" si="62"/>
        <v>2.3258234190027447</v>
      </c>
      <c r="L438" s="7">
        <f t="shared" si="63"/>
        <v>1.1110607820698206</v>
      </c>
      <c r="M438">
        <f t="shared" si="64"/>
        <v>-1.2849628023735997</v>
      </c>
      <c r="N438">
        <f t="shared" si="65"/>
        <v>3.000581922600358E-2</v>
      </c>
      <c r="O438">
        <f t="shared" si="66"/>
        <v>6864.6475579940261</v>
      </c>
      <c r="P438">
        <f t="shared" si="67"/>
        <v>46.87781999999995</v>
      </c>
    </row>
    <row r="439" spans="1:16" x14ac:dyDescent="0.25">
      <c r="A439">
        <v>75</v>
      </c>
      <c r="B439">
        <v>215.38</v>
      </c>
      <c r="C439">
        <v>12.635</v>
      </c>
      <c r="D439">
        <v>12.821999999999999</v>
      </c>
      <c r="E439">
        <v>12.465</v>
      </c>
      <c r="F439">
        <v>12.137</v>
      </c>
      <c r="G439">
        <v>13.117000000000001</v>
      </c>
      <c r="I439">
        <f t="shared" si="60"/>
        <v>3.6400000000000148</v>
      </c>
      <c r="J439">
        <f t="shared" si="61"/>
        <v>-0.26999999999999957</v>
      </c>
      <c r="K439" s="7">
        <f t="shared" si="62"/>
        <v>2.3332053726253439</v>
      </c>
      <c r="L439" s="7">
        <f t="shared" si="63"/>
        <v>1.1015752462559336</v>
      </c>
      <c r="M439">
        <f t="shared" si="64"/>
        <v>-1.2888990685229849</v>
      </c>
      <c r="N439">
        <f t="shared" si="65"/>
        <v>3.0692926167329517E-2</v>
      </c>
      <c r="O439">
        <f t="shared" si="66"/>
        <v>6897.9506345374621</v>
      </c>
      <c r="P439">
        <f t="shared" si="67"/>
        <v>45.991400000000297</v>
      </c>
    </row>
    <row r="440" spans="1:16" x14ac:dyDescent="0.25">
      <c r="A440">
        <v>76</v>
      </c>
      <c r="B440">
        <v>219.02</v>
      </c>
      <c r="C440">
        <v>12.365</v>
      </c>
      <c r="D440">
        <v>12.534000000000001</v>
      </c>
      <c r="E440">
        <v>12.2</v>
      </c>
      <c r="F440">
        <v>11.868</v>
      </c>
      <c r="G440">
        <v>12.858000000000001</v>
      </c>
      <c r="I440">
        <f t="shared" si="60"/>
        <v>3.6299999999999955</v>
      </c>
      <c r="J440">
        <f t="shared" si="61"/>
        <v>-0.25999999999999979</v>
      </c>
      <c r="K440" s="7">
        <f t="shared" si="62"/>
        <v>2.3404837746257177</v>
      </c>
      <c r="L440" s="7">
        <f t="shared" si="63"/>
        <v>1.092194120697316</v>
      </c>
      <c r="M440">
        <f t="shared" si="64"/>
        <v>-1.292817493452425</v>
      </c>
      <c r="N440">
        <f t="shared" si="65"/>
        <v>3.1383078254121816E-2</v>
      </c>
      <c r="O440">
        <f t="shared" si="66"/>
        <v>6929.1524606324101</v>
      </c>
      <c r="P440">
        <f t="shared" si="67"/>
        <v>44.884949999999954</v>
      </c>
    </row>
    <row r="441" spans="1:16" x14ac:dyDescent="0.25">
      <c r="A441">
        <v>77</v>
      </c>
      <c r="B441">
        <v>222.65</v>
      </c>
      <c r="C441">
        <v>12.105</v>
      </c>
      <c r="D441">
        <v>12.263</v>
      </c>
      <c r="E441">
        <v>11.94</v>
      </c>
      <c r="F441">
        <v>11.613</v>
      </c>
      <c r="G441">
        <v>12.602</v>
      </c>
      <c r="I441">
        <f t="shared" si="60"/>
        <v>3.6200000000000045</v>
      </c>
      <c r="J441">
        <f t="shared" si="61"/>
        <v>-0.25300000000000011</v>
      </c>
      <c r="K441" s="7">
        <f t="shared" si="62"/>
        <v>2.3476226994672418</v>
      </c>
      <c r="L441" s="7">
        <f t="shared" si="63"/>
        <v>1.0829647937777516</v>
      </c>
      <c r="M441">
        <f t="shared" si="64"/>
        <v>-1.3096498703002342</v>
      </c>
      <c r="N441">
        <f t="shared" si="65"/>
        <v>3.207606515563155E-2</v>
      </c>
      <c r="O441">
        <f t="shared" si="66"/>
        <v>6958.2435360439003</v>
      </c>
      <c r="P441">
        <f t="shared" si="67"/>
        <v>43.820100000000146</v>
      </c>
    </row>
    <row r="442" spans="1:16" x14ac:dyDescent="0.25">
      <c r="A442">
        <v>78</v>
      </c>
      <c r="B442">
        <v>226.27</v>
      </c>
      <c r="C442">
        <v>11.852</v>
      </c>
      <c r="D442">
        <v>12.007</v>
      </c>
      <c r="E442">
        <v>11.693</v>
      </c>
      <c r="F442">
        <v>11.365</v>
      </c>
      <c r="G442">
        <v>12.343999999999999</v>
      </c>
      <c r="I442">
        <f t="shared" si="60"/>
        <v>3.6299999999999955</v>
      </c>
      <c r="J442">
        <f t="shared" si="61"/>
        <v>-0.24600000000000044</v>
      </c>
      <c r="K442" s="7">
        <f t="shared" si="62"/>
        <v>2.3546269768529489</v>
      </c>
      <c r="L442" s="7">
        <f t="shared" si="63"/>
        <v>1.0737916428080134</v>
      </c>
      <c r="M442">
        <f t="shared" si="64"/>
        <v>-1.3178651530708383</v>
      </c>
      <c r="N442">
        <f t="shared" si="65"/>
        <v>3.2771675684092047E-2</v>
      </c>
      <c r="O442">
        <f t="shared" si="66"/>
        <v>6985.2150035697032</v>
      </c>
      <c r="P442">
        <f t="shared" si="67"/>
        <v>43.022759999999955</v>
      </c>
    </row>
    <row r="443" spans="1:16" x14ac:dyDescent="0.25">
      <c r="A443">
        <v>79</v>
      </c>
      <c r="B443">
        <v>229.9</v>
      </c>
      <c r="C443">
        <v>11.606</v>
      </c>
      <c r="D443">
        <v>11.759</v>
      </c>
      <c r="E443">
        <v>11.458</v>
      </c>
      <c r="F443">
        <v>11.124000000000001</v>
      </c>
      <c r="G443">
        <v>12.082000000000001</v>
      </c>
      <c r="I443">
        <f t="shared" si="60"/>
        <v>3.6099999999999852</v>
      </c>
      <c r="J443">
        <f t="shared" si="61"/>
        <v>-0.23899999999999899</v>
      </c>
      <c r="K443" s="7">
        <f t="shared" si="62"/>
        <v>2.3615389712692791</v>
      </c>
      <c r="L443" s="7">
        <f t="shared" si="63"/>
        <v>1.0646825662285115</v>
      </c>
      <c r="M443">
        <f t="shared" si="64"/>
        <v>-1.3355042409757145</v>
      </c>
      <c r="N443">
        <f t="shared" si="65"/>
        <v>3.3469697859187596E-2</v>
      </c>
      <c r="O443">
        <f t="shared" si="66"/>
        <v>7010.0586517331731</v>
      </c>
      <c r="P443">
        <f t="shared" si="67"/>
        <v>41.897659999999824</v>
      </c>
    </row>
    <row r="444" spans="1:16" x14ac:dyDescent="0.25">
      <c r="A444">
        <v>80</v>
      </c>
      <c r="B444">
        <v>233.51</v>
      </c>
      <c r="C444">
        <v>11.367000000000001</v>
      </c>
      <c r="D444">
        <v>11.519</v>
      </c>
      <c r="E444">
        <v>11.227</v>
      </c>
      <c r="F444">
        <v>10.891999999999999</v>
      </c>
      <c r="G444">
        <v>11.831</v>
      </c>
      <c r="I444">
        <f t="shared" si="60"/>
        <v>3.6100000000000136</v>
      </c>
      <c r="J444">
        <f t="shared" si="61"/>
        <v>-0.23100000000000165</v>
      </c>
      <c r="K444" s="7">
        <f t="shared" si="62"/>
        <v>2.3683054838392832</v>
      </c>
      <c r="L444" s="7">
        <f t="shared" si="63"/>
        <v>1.0556458599946557</v>
      </c>
      <c r="M444">
        <f t="shared" si="64"/>
        <v>-1.3382914488176594</v>
      </c>
      <c r="N444">
        <f t="shared" si="65"/>
        <v>3.4169918972754114E-2</v>
      </c>
      <c r="O444">
        <f t="shared" si="66"/>
        <v>7032.7669172793121</v>
      </c>
      <c r="P444">
        <f t="shared" si="67"/>
        <v>41.034869999999827</v>
      </c>
    </row>
    <row r="445" spans="1:16" x14ac:dyDescent="0.25">
      <c r="A445">
        <v>81</v>
      </c>
      <c r="B445">
        <v>237.12</v>
      </c>
      <c r="C445">
        <v>11.135999999999999</v>
      </c>
      <c r="D445">
        <v>11.292</v>
      </c>
      <c r="E445">
        <v>11.000999999999999</v>
      </c>
      <c r="F445">
        <v>10.666</v>
      </c>
      <c r="G445">
        <v>11.584</v>
      </c>
      <c r="I445">
        <f t="shared" si="60"/>
        <v>3.6099999999999852</v>
      </c>
      <c r="J445">
        <f t="shared" si="61"/>
        <v>-0.22299999999999898</v>
      </c>
      <c r="K445" s="7">
        <f t="shared" si="62"/>
        <v>2.3749681862992342</v>
      </c>
      <c r="L445" s="7">
        <f t="shared" si="63"/>
        <v>1.0467292222664868</v>
      </c>
      <c r="M445">
        <f t="shared" si="64"/>
        <v>-1.3387728619332302</v>
      </c>
      <c r="N445">
        <f t="shared" si="65"/>
        <v>3.4872125653692063E-2</v>
      </c>
      <c r="O445">
        <f t="shared" si="66"/>
        <v>7053.3328874733015</v>
      </c>
      <c r="P445">
        <f t="shared" si="67"/>
        <v>40.200959999999831</v>
      </c>
    </row>
    <row r="446" spans="1:16" x14ac:dyDescent="0.25">
      <c r="A446">
        <v>82</v>
      </c>
      <c r="B446">
        <v>240.73</v>
      </c>
      <c r="C446">
        <v>10.913</v>
      </c>
      <c r="D446">
        <v>11.073</v>
      </c>
      <c r="E446">
        <v>10.786</v>
      </c>
      <c r="F446">
        <v>10.452</v>
      </c>
      <c r="G446">
        <v>11.34</v>
      </c>
      <c r="I446">
        <f t="shared" si="60"/>
        <v>3.5900000000000034</v>
      </c>
      <c r="J446">
        <f t="shared" si="61"/>
        <v>-0.21700000000000053</v>
      </c>
      <c r="K446" s="7">
        <f t="shared" si="62"/>
        <v>2.3815302158362703</v>
      </c>
      <c r="L446" s="7">
        <f t="shared" si="63"/>
        <v>1.0379441552030986</v>
      </c>
      <c r="M446">
        <f t="shared" si="64"/>
        <v>-1.3568248646738044</v>
      </c>
      <c r="N446">
        <f t="shared" si="65"/>
        <v>3.5576103933071618E-2</v>
      </c>
      <c r="O446">
        <f t="shared" si="66"/>
        <v>7071.7503022007959</v>
      </c>
      <c r="P446">
        <f t="shared" si="67"/>
        <v>39.177670000000184</v>
      </c>
    </row>
    <row r="447" spans="1:16" x14ac:dyDescent="0.25">
      <c r="A447">
        <v>83</v>
      </c>
      <c r="B447">
        <v>244.32</v>
      </c>
      <c r="C447">
        <v>10.696</v>
      </c>
      <c r="D447">
        <v>10.856</v>
      </c>
      <c r="E447">
        <v>10.582000000000001</v>
      </c>
      <c r="F447">
        <v>10.247</v>
      </c>
      <c r="G447">
        <v>11.1</v>
      </c>
      <c r="I447">
        <f t="shared" si="60"/>
        <v>3.5800000000000125</v>
      </c>
      <c r="J447">
        <f t="shared" si="61"/>
        <v>-0.20800000000000018</v>
      </c>
      <c r="K447" s="7">
        <f t="shared" si="62"/>
        <v>2.3879590197123459</v>
      </c>
      <c r="L447" s="7">
        <f t="shared" si="63"/>
        <v>1.0292213942539279</v>
      </c>
      <c r="M447">
        <f t="shared" si="64"/>
        <v>-1.35001282895411</v>
      </c>
      <c r="N447">
        <f t="shared" si="65"/>
        <v>3.6281639309409905E-2</v>
      </c>
      <c r="O447">
        <f t="shared" si="66"/>
        <v>7088.0135558693564</v>
      </c>
      <c r="P447">
        <f t="shared" si="67"/>
        <v>38.291679999999886</v>
      </c>
    </row>
    <row r="448" spans="1:16" x14ac:dyDescent="0.25">
      <c r="A448">
        <v>84</v>
      </c>
      <c r="B448">
        <v>247.9</v>
      </c>
      <c r="C448">
        <v>10.488</v>
      </c>
      <c r="D448">
        <v>10.647</v>
      </c>
      <c r="E448">
        <v>10.382999999999999</v>
      </c>
      <c r="F448">
        <v>10.048</v>
      </c>
      <c r="G448">
        <v>10.874000000000001</v>
      </c>
      <c r="I448">
        <f t="shared" si="60"/>
        <v>3.5699999999999932</v>
      </c>
      <c r="J448">
        <f t="shared" si="61"/>
        <v>-0.1980000000000004</v>
      </c>
      <c r="K448" s="7">
        <f t="shared" si="62"/>
        <v>2.3942765267678214</v>
      </c>
      <c r="L448" s="7">
        <f t="shared" si="63"/>
        <v>1.0206926786820278</v>
      </c>
      <c r="M448">
        <f t="shared" si="64"/>
        <v>-1.3329732309486275</v>
      </c>
      <c r="N448">
        <f t="shared" si="65"/>
        <v>3.6988516814100481E-2</v>
      </c>
      <c r="O448">
        <f t="shared" si="66"/>
        <v>7102.1176991104539</v>
      </c>
      <c r="P448">
        <f t="shared" si="67"/>
        <v>37.442160000000058</v>
      </c>
    </row>
    <row r="449" spans="1:16" x14ac:dyDescent="0.25">
      <c r="A449">
        <v>85</v>
      </c>
      <c r="B449">
        <v>251.47</v>
      </c>
      <c r="C449">
        <v>10.29</v>
      </c>
      <c r="D449">
        <v>10.452</v>
      </c>
      <c r="E449">
        <v>10.19</v>
      </c>
      <c r="F449">
        <v>9.8529999999999998</v>
      </c>
      <c r="G449">
        <v>10.664999999999999</v>
      </c>
      <c r="I449">
        <f t="shared" si="60"/>
        <v>3.5600000000000023</v>
      </c>
      <c r="J449">
        <f t="shared" si="61"/>
        <v>-0.1899999999999995</v>
      </c>
      <c r="K449" s="7">
        <f t="shared" si="62"/>
        <v>2.4004861817912042</v>
      </c>
      <c r="L449" s="7">
        <f t="shared" si="63"/>
        <v>1.0124153747624329</v>
      </c>
      <c r="M449">
        <f t="shared" si="64"/>
        <v>-1.3257793357847765</v>
      </c>
      <c r="N449">
        <f t="shared" si="65"/>
        <v>3.7696521076974812E-2</v>
      </c>
      <c r="O449">
        <f t="shared" si="66"/>
        <v>7114.0584402815139</v>
      </c>
      <c r="P449">
        <f t="shared" si="67"/>
        <v>36.632400000000217</v>
      </c>
    </row>
    <row r="450" spans="1:16" x14ac:dyDescent="0.25">
      <c r="A450">
        <v>86</v>
      </c>
      <c r="B450">
        <v>255.03</v>
      </c>
      <c r="C450">
        <v>10.1</v>
      </c>
      <c r="D450">
        <v>10.26</v>
      </c>
      <c r="E450">
        <v>10.004</v>
      </c>
      <c r="F450">
        <v>9.6720000000000006</v>
      </c>
      <c r="G450">
        <v>10.465</v>
      </c>
      <c r="I450">
        <f t="shared" si="60"/>
        <v>3.539999999999992</v>
      </c>
      <c r="J450">
        <f t="shared" si="61"/>
        <v>-0.18399999999999928</v>
      </c>
      <c r="K450" s="7">
        <f t="shared" si="62"/>
        <v>2.406591270897152</v>
      </c>
      <c r="L450" s="7">
        <f t="shared" si="63"/>
        <v>1.0043213737826426</v>
      </c>
      <c r="M450">
        <f t="shared" si="64"/>
        <v>-1.3337291400785025</v>
      </c>
      <c r="N450">
        <f t="shared" si="65"/>
        <v>3.8405436391975654E-2</v>
      </c>
      <c r="O450">
        <f t="shared" si="66"/>
        <v>7123.8321467675678</v>
      </c>
      <c r="P450">
        <f t="shared" si="67"/>
        <v>35.753999999999664</v>
      </c>
    </row>
    <row r="451" spans="1:16" x14ac:dyDescent="0.25">
      <c r="A451">
        <v>87</v>
      </c>
      <c r="B451">
        <v>258.57</v>
      </c>
      <c r="C451">
        <v>9.9160000000000004</v>
      </c>
      <c r="D451">
        <v>10.073</v>
      </c>
      <c r="E451">
        <v>9.827</v>
      </c>
      <c r="F451">
        <v>9.4909999999999997</v>
      </c>
      <c r="G451">
        <v>10.275</v>
      </c>
      <c r="I451">
        <f t="shared" si="60"/>
        <v>3.5199999999999818</v>
      </c>
      <c r="J451">
        <f t="shared" si="61"/>
        <v>-0.17399999999999949</v>
      </c>
      <c r="K451" s="7">
        <f t="shared" si="62"/>
        <v>2.4125781354312723</v>
      </c>
      <c r="L451" s="7">
        <f t="shared" si="63"/>
        <v>0.99633651809578383</v>
      </c>
      <c r="M451">
        <f t="shared" si="64"/>
        <v>-1.3092608857902668</v>
      </c>
      <c r="N451">
        <f t="shared" si="65"/>
        <v>3.9115046782922283E-2</v>
      </c>
      <c r="O451">
        <f t="shared" si="66"/>
        <v>7131.4358460821259</v>
      </c>
      <c r="P451">
        <f t="shared" si="67"/>
        <v>34.904319999999991</v>
      </c>
    </row>
    <row r="452" spans="1:16" x14ac:dyDescent="0.25">
      <c r="A452">
        <v>88</v>
      </c>
      <c r="B452">
        <v>262.08999999999997</v>
      </c>
      <c r="C452">
        <v>9.7420000000000009</v>
      </c>
      <c r="D452">
        <v>9.891</v>
      </c>
      <c r="E452">
        <v>9.65</v>
      </c>
      <c r="F452">
        <v>9.3209999999999997</v>
      </c>
      <c r="G452">
        <v>10.105</v>
      </c>
      <c r="I452">
        <f t="shared" si="60"/>
        <v>3.5100000000000477</v>
      </c>
      <c r="J452">
        <f t="shared" si="61"/>
        <v>-0.17300000000000004</v>
      </c>
      <c r="K452" s="7">
        <f t="shared" si="62"/>
        <v>2.4184504508295834</v>
      </c>
      <c r="L452" s="7">
        <f t="shared" si="63"/>
        <v>0.98864812523575119</v>
      </c>
      <c r="M452">
        <f t="shared" si="64"/>
        <v>-1.3468471158739075</v>
      </c>
      <c r="N452">
        <f t="shared" si="65"/>
        <v>3.9825136069347469E-2</v>
      </c>
      <c r="O452">
        <f t="shared" si="66"/>
        <v>7136.8672267669117</v>
      </c>
      <c r="P452">
        <f t="shared" si="67"/>
        <v>34.194420000000569</v>
      </c>
    </row>
    <row r="453" spans="1:16" x14ac:dyDescent="0.25">
      <c r="A453">
        <v>89</v>
      </c>
      <c r="B453">
        <v>265.60000000000002</v>
      </c>
      <c r="C453">
        <v>9.5690000000000008</v>
      </c>
      <c r="D453">
        <v>9.7189999999999994</v>
      </c>
      <c r="E453">
        <v>9.4779999999999998</v>
      </c>
      <c r="F453">
        <v>9.1479999999999997</v>
      </c>
      <c r="G453">
        <v>9.9329999999999998</v>
      </c>
      <c r="I453">
        <f t="shared" ref="I453:I516" si="68">B454-B453</f>
        <v>3.4899999999999523</v>
      </c>
      <c r="J453">
        <f t="shared" ref="J453:J516" si="69">C454-C453</f>
        <v>-0.16500000000000092</v>
      </c>
      <c r="K453" s="7">
        <f t="shared" ref="K453:K516" si="70">LOG(B453)</f>
        <v>2.42422807069598</v>
      </c>
      <c r="L453" s="7">
        <f t="shared" ref="L453:L516" si="71">LOG(C453)</f>
        <v>0.98086655458207916</v>
      </c>
      <c r="M453">
        <f t="shared" ref="M453:M516" si="72">(L454-L453)/(K454-K453)</f>
        <v>-1.3323838309465501</v>
      </c>
      <c r="N453">
        <f t="shared" ref="N453:N516" si="73">$L$2*((1-COS(RADIANS(A453))+($L$2/$O$2)*(1-SQRT(1-(($L$2/$O$2)^2)*SIN(RADIANS(A453))))))</f>
        <v>4.0535487932385858E-2</v>
      </c>
      <c r="O453">
        <f t="shared" ref="O453:O516" si="74">$L$2*($J$1^2)*((SIN(RADIANS(A453))))+($H$1/2)*(SIN(2*RADIANS(A453)))</f>
        <v>7140.1246390902361</v>
      </c>
      <c r="P453">
        <f t="shared" ref="P453:P516" si="75">(C453*100000)*((B454/100000)-(B453/100000))</f>
        <v>33.395809999999209</v>
      </c>
    </row>
    <row r="454" spans="1:16" x14ac:dyDescent="0.25">
      <c r="A454">
        <v>90</v>
      </c>
      <c r="B454">
        <v>269.08999999999997</v>
      </c>
      <c r="C454">
        <v>9.4039999999999999</v>
      </c>
      <c r="D454">
        <v>9.548</v>
      </c>
      <c r="E454">
        <v>9.3070000000000004</v>
      </c>
      <c r="F454">
        <v>8.9890000000000008</v>
      </c>
      <c r="G454">
        <v>9.77</v>
      </c>
      <c r="I454">
        <f t="shared" si="68"/>
        <v>3.4800000000000182</v>
      </c>
      <c r="J454">
        <f t="shared" si="69"/>
        <v>-0.16099999999999959</v>
      </c>
      <c r="K454" s="7">
        <f t="shared" si="70"/>
        <v>2.4298975586871476</v>
      </c>
      <c r="L454" s="7">
        <f t="shared" si="71"/>
        <v>0.97331262045290179</v>
      </c>
      <c r="M454">
        <f t="shared" si="72"/>
        <v>-1.3439070845166756</v>
      </c>
      <c r="N454">
        <f t="shared" si="73"/>
        <v>4.1245885980693842E-2</v>
      </c>
      <c r="O454">
        <f t="shared" si="74"/>
        <v>7141.2070955437657</v>
      </c>
      <c r="P454">
        <f t="shared" si="75"/>
        <v>32.725920000000187</v>
      </c>
    </row>
    <row r="455" spans="1:16" x14ac:dyDescent="0.25">
      <c r="A455">
        <v>91</v>
      </c>
      <c r="B455">
        <v>272.57</v>
      </c>
      <c r="C455">
        <v>9.2430000000000003</v>
      </c>
      <c r="D455">
        <v>9.3849999999999998</v>
      </c>
      <c r="E455">
        <v>9.1549999999999994</v>
      </c>
      <c r="F455">
        <v>8.8320000000000007</v>
      </c>
      <c r="G455">
        <v>9.6</v>
      </c>
      <c r="I455">
        <f t="shared" si="68"/>
        <v>3.4499999999999886</v>
      </c>
      <c r="J455">
        <f t="shared" si="69"/>
        <v>-0.15600000000000058</v>
      </c>
      <c r="K455" s="7">
        <f t="shared" si="70"/>
        <v>2.4354780541713246</v>
      </c>
      <c r="L455" s="7">
        <f t="shared" si="71"/>
        <v>0.96581295303660308</v>
      </c>
      <c r="M455">
        <f t="shared" si="72"/>
        <v>-1.3533049968924136</v>
      </c>
      <c r="N455">
        <f t="shared" si="73"/>
        <v>4.1956113816380737E-2</v>
      </c>
      <c r="O455">
        <f t="shared" si="74"/>
        <v>7140.1142711375669</v>
      </c>
      <c r="P455">
        <f t="shared" si="75"/>
        <v>31.888350000000223</v>
      </c>
    </row>
    <row r="456" spans="1:16" x14ac:dyDescent="0.25">
      <c r="A456">
        <v>92</v>
      </c>
      <c r="B456">
        <v>276.02</v>
      </c>
      <c r="C456">
        <v>9.0869999999999997</v>
      </c>
      <c r="D456">
        <v>9.2289999999999992</v>
      </c>
      <c r="E456">
        <v>8.9939999999999998</v>
      </c>
      <c r="F456">
        <v>8.6829999999999998</v>
      </c>
      <c r="G456">
        <v>9.4429999999999996</v>
      </c>
      <c r="I456">
        <f t="shared" si="68"/>
        <v>3.4300000000000068</v>
      </c>
      <c r="J456">
        <f t="shared" si="69"/>
        <v>-0.15000000000000036</v>
      </c>
      <c r="K456" s="7">
        <f t="shared" si="70"/>
        <v>2.4409405515396636</v>
      </c>
      <c r="L456" s="7">
        <f t="shared" si="71"/>
        <v>0.95842052805251821</v>
      </c>
      <c r="M456">
        <f t="shared" si="72"/>
        <v>-1.347755383863583</v>
      </c>
      <c r="N456">
        <f t="shared" si="73"/>
        <v>4.2665955100931054E-2</v>
      </c>
      <c r="O456">
        <f t="shared" si="74"/>
        <v>7136.8465034933251</v>
      </c>
      <c r="P456">
        <f t="shared" si="75"/>
        <v>31.168409999999724</v>
      </c>
    </row>
    <row r="457" spans="1:16" x14ac:dyDescent="0.25">
      <c r="A457">
        <v>93</v>
      </c>
      <c r="B457">
        <v>279.45</v>
      </c>
      <c r="C457">
        <v>8.9369999999999994</v>
      </c>
      <c r="D457">
        <v>9.0749999999999993</v>
      </c>
      <c r="E457">
        <v>8.8520000000000003</v>
      </c>
      <c r="F457">
        <v>8.5399999999999991</v>
      </c>
      <c r="G457">
        <v>9.282</v>
      </c>
      <c r="I457">
        <f t="shared" si="68"/>
        <v>3.410000000000025</v>
      </c>
      <c r="J457">
        <f t="shared" si="69"/>
        <v>-0.14700000000000024</v>
      </c>
      <c r="K457" s="7">
        <f t="shared" si="70"/>
        <v>2.4463041139519239</v>
      </c>
      <c r="L457" s="7">
        <f t="shared" si="71"/>
        <v>0.95119175793470601</v>
      </c>
      <c r="M457">
        <f t="shared" si="72"/>
        <v>-1.3674395891764024</v>
      </c>
      <c r="N457">
        <f t="shared" si="73"/>
        <v>4.3375193621097916E-2</v>
      </c>
      <c r="O457">
        <f t="shared" si="74"/>
        <v>7131.4047927357387</v>
      </c>
      <c r="P457">
        <f t="shared" si="75"/>
        <v>30.475170000000396</v>
      </c>
    </row>
    <row r="458" spans="1:16" x14ac:dyDescent="0.25">
      <c r="A458">
        <v>94</v>
      </c>
      <c r="B458">
        <v>282.86</v>
      </c>
      <c r="C458">
        <v>8.7899999999999991</v>
      </c>
      <c r="D458">
        <v>8.9250000000000007</v>
      </c>
      <c r="E458">
        <v>8.7100000000000009</v>
      </c>
      <c r="F458">
        <v>8.4009999999999998</v>
      </c>
      <c r="G458">
        <v>9.1240000000000006</v>
      </c>
      <c r="I458">
        <f t="shared" si="68"/>
        <v>3.3799999999999955</v>
      </c>
      <c r="J458">
        <f t="shared" si="69"/>
        <v>-0.14299999999999891</v>
      </c>
      <c r="K458" s="7">
        <f t="shared" si="70"/>
        <v>2.4515715370380673</v>
      </c>
      <c r="L458" s="7">
        <f t="shared" si="71"/>
        <v>0.94398887507377183</v>
      </c>
      <c r="M458">
        <f t="shared" si="72"/>
        <v>-1.3808318163182454</v>
      </c>
      <c r="N458">
        <f t="shared" si="73"/>
        <v>4.4083613354747454E-2</v>
      </c>
      <c r="O458">
        <f t="shared" si="74"/>
        <v>7123.7908011821009</v>
      </c>
      <c r="P458">
        <f t="shared" si="75"/>
        <v>29.71020000000005</v>
      </c>
    </row>
    <row r="459" spans="1:16" x14ac:dyDescent="0.25">
      <c r="A459">
        <v>95</v>
      </c>
      <c r="B459">
        <v>286.24</v>
      </c>
      <c r="C459">
        <v>8.6470000000000002</v>
      </c>
      <c r="D459">
        <v>8.7799999999999994</v>
      </c>
      <c r="E459">
        <v>8.5749999999999993</v>
      </c>
      <c r="F459">
        <v>8.2650000000000006</v>
      </c>
      <c r="G459">
        <v>8.9670000000000005</v>
      </c>
      <c r="I459">
        <f t="shared" si="68"/>
        <v>3.3700000000000045</v>
      </c>
      <c r="J459">
        <f t="shared" si="69"/>
        <v>-0.13700000000000045</v>
      </c>
      <c r="K459" s="7">
        <f t="shared" si="70"/>
        <v>2.4567303232232978</v>
      </c>
      <c r="L459" s="7">
        <f t="shared" si="71"/>
        <v>0.93686545897562257</v>
      </c>
      <c r="M459">
        <f t="shared" si="72"/>
        <v>-1.3644667556206254</v>
      </c>
      <c r="N459">
        <f t="shared" si="73"/>
        <v>4.4790998536634187E-2</v>
      </c>
      <c r="O459">
        <f t="shared" si="74"/>
        <v>7114.0068528301917</v>
      </c>
      <c r="P459">
        <f t="shared" si="75"/>
        <v>29.140389999999819</v>
      </c>
    </row>
    <row r="460" spans="1:16" x14ac:dyDescent="0.25">
      <c r="A460">
        <v>96</v>
      </c>
      <c r="B460">
        <v>289.61</v>
      </c>
      <c r="C460">
        <v>8.51</v>
      </c>
      <c r="D460">
        <v>8.6479999999999997</v>
      </c>
      <c r="E460">
        <v>8.44</v>
      </c>
      <c r="F460">
        <v>8.1329999999999991</v>
      </c>
      <c r="G460">
        <v>8.8179999999999996</v>
      </c>
      <c r="I460">
        <f t="shared" si="68"/>
        <v>3.339999999999975</v>
      </c>
      <c r="J460">
        <f t="shared" si="69"/>
        <v>-0.13100000000000023</v>
      </c>
      <c r="K460" s="7">
        <f t="shared" si="70"/>
        <v>2.4618135536226196</v>
      </c>
      <c r="L460" s="7">
        <f t="shared" si="71"/>
        <v>0.92992956008458783</v>
      </c>
      <c r="M460">
        <f t="shared" si="72"/>
        <v>-1.3528994054944692</v>
      </c>
      <c r="N460">
        <f t="shared" si="73"/>
        <v>4.549713372408748E-2</v>
      </c>
      <c r="O460">
        <f t="shared" si="74"/>
        <v>7102.055932644641</v>
      </c>
      <c r="P460">
        <f t="shared" si="75"/>
        <v>28.423399999999859</v>
      </c>
    </row>
    <row r="461" spans="1:16" x14ac:dyDescent="0.25">
      <c r="A461">
        <v>97</v>
      </c>
      <c r="B461">
        <v>292.95</v>
      </c>
      <c r="C461">
        <v>8.3789999999999996</v>
      </c>
      <c r="D461">
        <v>8.5180000000000007</v>
      </c>
      <c r="E461">
        <v>8.3179999999999996</v>
      </c>
      <c r="F461">
        <v>8.0079999999999991</v>
      </c>
      <c r="G461">
        <v>8.6720000000000006</v>
      </c>
      <c r="I461">
        <f t="shared" si="68"/>
        <v>3.3100000000000023</v>
      </c>
      <c r="J461">
        <f t="shared" si="69"/>
        <v>-0.12399999999999878</v>
      </c>
      <c r="K461" s="7">
        <f t="shared" si="70"/>
        <v>2.4667935023435357</v>
      </c>
      <c r="L461" s="7">
        <f t="shared" si="71"/>
        <v>0.92319219042066747</v>
      </c>
      <c r="M461">
        <f t="shared" si="72"/>
        <v>-1.3269989511471825</v>
      </c>
      <c r="N461">
        <f t="shared" si="73"/>
        <v>4.6201803862588896E-2</v>
      </c>
      <c r="O461">
        <f t="shared" si="74"/>
        <v>7087.9416856419784</v>
      </c>
      <c r="P461">
        <f t="shared" si="75"/>
        <v>27.734489999999901</v>
      </c>
    </row>
    <row r="462" spans="1:16" x14ac:dyDescent="0.25">
      <c r="A462">
        <v>98</v>
      </c>
      <c r="B462">
        <v>296.26</v>
      </c>
      <c r="C462">
        <v>8.2550000000000008</v>
      </c>
      <c r="D462">
        <v>8.39</v>
      </c>
      <c r="E462">
        <v>8.1929999999999996</v>
      </c>
      <c r="F462">
        <v>7.8860000000000001</v>
      </c>
      <c r="G462">
        <v>8.5519999999999996</v>
      </c>
      <c r="I462">
        <f t="shared" si="68"/>
        <v>3.2800000000000296</v>
      </c>
      <c r="J462">
        <f t="shared" si="69"/>
        <v>-0.12100000000000044</v>
      </c>
      <c r="K462" s="7">
        <f t="shared" si="70"/>
        <v>2.4716730185000912</v>
      </c>
      <c r="L462" s="7">
        <f t="shared" si="71"/>
        <v>0.91671707759881249</v>
      </c>
      <c r="M462">
        <f t="shared" si="72"/>
        <v>-1.3411059023608769</v>
      </c>
      <c r="N462">
        <f t="shared" si="73"/>
        <v>4.6904794351220934E-2</v>
      </c>
      <c r="O462">
        <f t="shared" si="74"/>
        <v>7071.6684157746522</v>
      </c>
      <c r="P462">
        <f t="shared" si="75"/>
        <v>27.076400000000305</v>
      </c>
    </row>
    <row r="463" spans="1:16" x14ac:dyDescent="0.25">
      <c r="A463">
        <v>99</v>
      </c>
      <c r="B463">
        <v>299.54000000000002</v>
      </c>
      <c r="C463">
        <v>8.1340000000000003</v>
      </c>
      <c r="D463">
        <v>8.2609999999999992</v>
      </c>
      <c r="E463">
        <v>8.0739999999999998</v>
      </c>
      <c r="F463">
        <v>7.7649999999999997</v>
      </c>
      <c r="G463">
        <v>8.4359999999999999</v>
      </c>
      <c r="I463">
        <f t="shared" si="68"/>
        <v>3.2599999999999909</v>
      </c>
      <c r="J463">
        <f t="shared" si="69"/>
        <v>-0.10899999999999999</v>
      </c>
      <c r="K463" s="7">
        <f t="shared" si="70"/>
        <v>2.4764548254543031</v>
      </c>
      <c r="L463" s="7">
        <f t="shared" si="71"/>
        <v>0.91030416806856873</v>
      </c>
      <c r="M463">
        <f t="shared" si="72"/>
        <v>-1.2463455520761013</v>
      </c>
      <c r="N463">
        <f t="shared" si="73"/>
        <v>4.7605891107966848E-2</v>
      </c>
      <c r="O463">
        <f t="shared" si="74"/>
        <v>7053.2410846143885</v>
      </c>
      <c r="P463">
        <f t="shared" si="75"/>
        <v>26.516840000000204</v>
      </c>
    </row>
    <row r="464" spans="1:16" x14ac:dyDescent="0.25">
      <c r="A464">
        <v>100</v>
      </c>
      <c r="B464">
        <v>302.8</v>
      </c>
      <c r="C464">
        <v>8.0250000000000004</v>
      </c>
      <c r="D464">
        <v>8.1460000000000008</v>
      </c>
      <c r="E464">
        <v>7.9580000000000002</v>
      </c>
      <c r="F464">
        <v>7.65</v>
      </c>
      <c r="G464">
        <v>8.3439999999999994</v>
      </c>
      <c r="I464">
        <f t="shared" si="68"/>
        <v>3.2299999999999613</v>
      </c>
      <c r="J464">
        <f t="shared" si="69"/>
        <v>-0.10400000000000009</v>
      </c>
      <c r="K464" s="7">
        <f t="shared" si="70"/>
        <v>2.4811558708280352</v>
      </c>
      <c r="L464" s="7">
        <f t="shared" si="71"/>
        <v>0.90444504107690971</v>
      </c>
      <c r="M464">
        <f t="shared" si="72"/>
        <v>-1.229354639739406</v>
      </c>
      <c r="N464">
        <f t="shared" si="73"/>
        <v>4.830488063484225E-2</v>
      </c>
      <c r="O464">
        <f t="shared" si="74"/>
        <v>7032.6653098352726</v>
      </c>
      <c r="P464">
        <f t="shared" si="75"/>
        <v>25.920749999999543</v>
      </c>
    </row>
    <row r="465" spans="1:16" x14ac:dyDescent="0.25">
      <c r="A465">
        <v>101</v>
      </c>
      <c r="B465">
        <v>306.02999999999997</v>
      </c>
      <c r="C465">
        <v>7.9210000000000003</v>
      </c>
      <c r="D465">
        <v>8.0299999999999994</v>
      </c>
      <c r="E465">
        <v>7.8529999999999998</v>
      </c>
      <c r="F465">
        <v>7.5369999999999999</v>
      </c>
      <c r="G465">
        <v>8.2629999999999999</v>
      </c>
      <c r="I465">
        <f t="shared" si="68"/>
        <v>3.2000000000000455</v>
      </c>
      <c r="J465">
        <f t="shared" si="69"/>
        <v>-0.10200000000000031</v>
      </c>
      <c r="K465" s="7">
        <f t="shared" si="70"/>
        <v>2.4857640022849474</v>
      </c>
      <c r="L465" s="7">
        <f t="shared" si="71"/>
        <v>0.8987800132898256</v>
      </c>
      <c r="M465">
        <f t="shared" si="72"/>
        <v>-1.2459663399117937</v>
      </c>
      <c r="N465">
        <f t="shared" si="73"/>
        <v>4.9001550082838352E-2</v>
      </c>
      <c r="O465">
        <f t="shared" si="74"/>
        <v>7009.9473634970263</v>
      </c>
      <c r="P465">
        <f t="shared" si="75"/>
        <v>25.347200000000271</v>
      </c>
    </row>
    <row r="466" spans="1:16" x14ac:dyDescent="0.25">
      <c r="A466">
        <v>102</v>
      </c>
      <c r="B466">
        <v>309.23</v>
      </c>
      <c r="C466">
        <v>7.819</v>
      </c>
      <c r="D466">
        <v>7.9189999999999996</v>
      </c>
      <c r="E466">
        <v>7.7439999999999998</v>
      </c>
      <c r="F466">
        <v>7.4260000000000002</v>
      </c>
      <c r="G466">
        <v>8.1880000000000006</v>
      </c>
      <c r="I466">
        <f t="shared" si="68"/>
        <v>3.1699999999999591</v>
      </c>
      <c r="J466">
        <f t="shared" si="69"/>
        <v>-9.6999999999999531E-2</v>
      </c>
      <c r="K466" s="7">
        <f t="shared" si="70"/>
        <v>2.4902816204417575</v>
      </c>
      <c r="L466" s="7">
        <f t="shared" si="71"/>
        <v>0.8931512131298659</v>
      </c>
      <c r="M466">
        <f t="shared" si="72"/>
        <v>-1.2239603583992773</v>
      </c>
      <c r="N466">
        <f t="shared" si="73"/>
        <v>4.9695687316657668E-2</v>
      </c>
      <c r="O466">
        <f t="shared" si="74"/>
        <v>6985.094170129023</v>
      </c>
      <c r="P466">
        <f t="shared" si="75"/>
        <v>24.786229999999627</v>
      </c>
    </row>
    <row r="467" spans="1:16" x14ac:dyDescent="0.25">
      <c r="A467">
        <v>103</v>
      </c>
      <c r="B467">
        <v>312.39999999999998</v>
      </c>
      <c r="C467">
        <v>7.7220000000000004</v>
      </c>
      <c r="D467">
        <v>7.806</v>
      </c>
      <c r="E467">
        <v>7.6369999999999996</v>
      </c>
      <c r="F467">
        <v>7.319</v>
      </c>
      <c r="G467">
        <v>8.1280000000000001</v>
      </c>
      <c r="I467">
        <f t="shared" si="68"/>
        <v>3.1400000000000432</v>
      </c>
      <c r="J467">
        <f t="shared" si="69"/>
        <v>-9.8000000000000753E-2</v>
      </c>
      <c r="K467" s="7">
        <f t="shared" si="70"/>
        <v>2.4947110252052629</v>
      </c>
      <c r="L467" s="7">
        <f t="shared" si="71"/>
        <v>0.88772979728803036</v>
      </c>
      <c r="M467">
        <f t="shared" si="72"/>
        <v>-1.2770904767108588</v>
      </c>
      <c r="N467">
        <f t="shared" si="73"/>
        <v>5.0387080979222162E-2</v>
      </c>
      <c r="O467">
        <f t="shared" si="74"/>
        <v>6958.1133046156201</v>
      </c>
      <c r="P467">
        <f t="shared" si="75"/>
        <v>24.247080000000338</v>
      </c>
    </row>
    <row r="468" spans="1:16" x14ac:dyDescent="0.25">
      <c r="A468">
        <v>104</v>
      </c>
      <c r="B468">
        <v>315.54000000000002</v>
      </c>
      <c r="C468">
        <v>7.6239999999999997</v>
      </c>
      <c r="D468">
        <v>7.7080000000000002</v>
      </c>
      <c r="E468">
        <v>7.5330000000000004</v>
      </c>
      <c r="F468">
        <v>7.22</v>
      </c>
      <c r="G468">
        <v>8.0350000000000001</v>
      </c>
      <c r="I468">
        <f t="shared" si="68"/>
        <v>3.1099999999999568</v>
      </c>
      <c r="J468">
        <f t="shared" si="69"/>
        <v>-0.10699999999999932</v>
      </c>
      <c r="K468" s="7">
        <f t="shared" si="70"/>
        <v>2.4990544211971009</v>
      </c>
      <c r="L468" s="7">
        <f t="shared" si="71"/>
        <v>0.88218288763026997</v>
      </c>
      <c r="M468">
        <f t="shared" si="72"/>
        <v>-1.4410928633307323</v>
      </c>
      <c r="N468">
        <f t="shared" si="73"/>
        <v>5.107552055593477E-2</v>
      </c>
      <c r="O468">
        <f t="shared" si="74"/>
        <v>6929.0129898834648</v>
      </c>
      <c r="P468">
        <f t="shared" si="75"/>
        <v>23.71063999999971</v>
      </c>
    </row>
    <row r="469" spans="1:16" x14ac:dyDescent="0.25">
      <c r="A469">
        <v>105</v>
      </c>
      <c r="B469">
        <v>318.64999999999998</v>
      </c>
      <c r="C469">
        <v>7.5170000000000003</v>
      </c>
      <c r="D469">
        <v>7.601</v>
      </c>
      <c r="E469">
        <v>7.4390000000000001</v>
      </c>
      <c r="F469">
        <v>7.12</v>
      </c>
      <c r="G469">
        <v>7.9089999999999998</v>
      </c>
      <c r="I469">
        <f t="shared" si="68"/>
        <v>3.0800000000000409</v>
      </c>
      <c r="J469">
        <f t="shared" si="69"/>
        <v>-9.9000000000000199E-2</v>
      </c>
      <c r="K469" s="7">
        <f t="shared" si="70"/>
        <v>2.5033139228158845</v>
      </c>
      <c r="L469" s="7">
        <f t="shared" si="71"/>
        <v>0.87604455024609518</v>
      </c>
      <c r="M469">
        <f t="shared" si="72"/>
        <v>-1.3782246819685982</v>
      </c>
      <c r="N469">
        <f t="shared" si="73"/>
        <v>5.1760796438674699E-2</v>
      </c>
      <c r="O469">
        <f t="shared" si="74"/>
        <v>6897.8020943914771</v>
      </c>
      <c r="P469">
        <f t="shared" si="75"/>
        <v>23.1523600000004</v>
      </c>
    </row>
    <row r="470" spans="1:16" x14ac:dyDescent="0.25">
      <c r="A470">
        <v>106</v>
      </c>
      <c r="B470">
        <v>321.73</v>
      </c>
      <c r="C470">
        <v>7.4180000000000001</v>
      </c>
      <c r="D470">
        <v>7.4980000000000002</v>
      </c>
      <c r="E470">
        <v>7.3440000000000003</v>
      </c>
      <c r="F470">
        <v>7.0250000000000004</v>
      </c>
      <c r="G470">
        <v>7.806</v>
      </c>
      <c r="I470">
        <f t="shared" si="68"/>
        <v>3.0399999999999636</v>
      </c>
      <c r="J470">
        <f t="shared" si="69"/>
        <v>-9.2999999999999972E-2</v>
      </c>
      <c r="K470" s="7">
        <f t="shared" si="70"/>
        <v>2.507491558965369</v>
      </c>
      <c r="L470" s="7">
        <f t="shared" si="71"/>
        <v>0.87028682899259135</v>
      </c>
      <c r="M470">
        <f t="shared" si="72"/>
        <v>-1.3415120815499753</v>
      </c>
      <c r="N470">
        <f t="shared" si="73"/>
        <v>5.2442699989507312E-2</v>
      </c>
      <c r="O470">
        <f t="shared" si="74"/>
        <v>6864.4901294242873</v>
      </c>
      <c r="P470">
        <f t="shared" si="75"/>
        <v>22.550719999999583</v>
      </c>
    </row>
    <row r="471" spans="1:16" x14ac:dyDescent="0.25">
      <c r="A471">
        <v>107</v>
      </c>
      <c r="B471">
        <v>324.77</v>
      </c>
      <c r="C471">
        <v>7.3250000000000002</v>
      </c>
      <c r="D471">
        <v>7.4</v>
      </c>
      <c r="E471">
        <v>7.2530000000000001</v>
      </c>
      <c r="F471">
        <v>6.9329999999999998</v>
      </c>
      <c r="G471">
        <v>7.7119999999999997</v>
      </c>
      <c r="I471">
        <f t="shared" si="68"/>
        <v>3.0200000000000387</v>
      </c>
      <c r="J471">
        <f t="shared" si="69"/>
        <v>-9.1000000000000192E-2</v>
      </c>
      <c r="K471" s="7">
        <f t="shared" si="70"/>
        <v>2.511575905309916</v>
      </c>
      <c r="L471" s="7">
        <f t="shared" si="71"/>
        <v>0.86480762902614705</v>
      </c>
      <c r="M471">
        <f t="shared" si="72"/>
        <v>-1.3505973952771344</v>
      </c>
      <c r="N471">
        <f t="shared" si="73"/>
        <v>5.3121023604089365E-2</v>
      </c>
      <c r="O471">
        <f t="shared" si="74"/>
        <v>6829.0872461899626</v>
      </c>
      <c r="P471">
        <f t="shared" si="75"/>
        <v>22.121500000000459</v>
      </c>
    </row>
    <row r="472" spans="1:16" x14ac:dyDescent="0.25">
      <c r="A472">
        <v>108</v>
      </c>
      <c r="B472">
        <v>327.79</v>
      </c>
      <c r="C472">
        <v>7.234</v>
      </c>
      <c r="D472">
        <v>7.3049999999999997</v>
      </c>
      <c r="E472">
        <v>7.165</v>
      </c>
      <c r="F472">
        <v>6.8470000000000004</v>
      </c>
      <c r="G472">
        <v>7.617</v>
      </c>
      <c r="I472">
        <f t="shared" si="68"/>
        <v>2.9699999999999704</v>
      </c>
      <c r="J472">
        <f t="shared" si="69"/>
        <v>-8.8000000000000078E-2</v>
      </c>
      <c r="K472" s="7">
        <f t="shared" si="70"/>
        <v>2.5155957002684515</v>
      </c>
      <c r="L472" s="7">
        <f t="shared" si="71"/>
        <v>0.85937850442560093</v>
      </c>
      <c r="M472">
        <f t="shared" si="72"/>
        <v>-1.3569335107700029</v>
      </c>
      <c r="N472">
        <f t="shared" si="73"/>
        <v>5.3795560774750645E-2</v>
      </c>
      <c r="O472">
        <f t="shared" si="74"/>
        <v>6791.6042327229025</v>
      </c>
      <c r="P472">
        <f t="shared" si="75"/>
        <v>21.484979999999776</v>
      </c>
    </row>
    <row r="473" spans="1:16" x14ac:dyDescent="0.25">
      <c r="A473">
        <v>109</v>
      </c>
      <c r="B473">
        <v>330.76</v>
      </c>
      <c r="C473">
        <v>7.1459999999999999</v>
      </c>
      <c r="D473">
        <v>7.21</v>
      </c>
      <c r="E473">
        <v>7.0830000000000002</v>
      </c>
      <c r="F473">
        <v>6.7619999999999996</v>
      </c>
      <c r="G473">
        <v>7.53</v>
      </c>
      <c r="I473">
        <f t="shared" si="68"/>
        <v>2.9499999999999886</v>
      </c>
      <c r="J473">
        <f t="shared" si="69"/>
        <v>-7.3999999999999844E-2</v>
      </c>
      <c r="K473" s="7">
        <f t="shared" si="70"/>
        <v>2.5195129832576257</v>
      </c>
      <c r="L473" s="7">
        <f t="shared" si="71"/>
        <v>0.85406301186642108</v>
      </c>
      <c r="M473">
        <f t="shared" si="72"/>
        <v>-1.1723239563760757</v>
      </c>
      <c r="N473">
        <f t="shared" si="73"/>
        <v>5.4466106153232961E-2</v>
      </c>
      <c r="O473">
        <f t="shared" si="74"/>
        <v>6752.0525105928537</v>
      </c>
      <c r="P473">
        <f t="shared" si="75"/>
        <v>21.080700000000007</v>
      </c>
    </row>
    <row r="474" spans="1:16" x14ac:dyDescent="0.25">
      <c r="A474">
        <v>110</v>
      </c>
      <c r="B474">
        <v>333.71</v>
      </c>
      <c r="C474">
        <v>7.0720000000000001</v>
      </c>
      <c r="D474">
        <v>7.12</v>
      </c>
      <c r="E474">
        <v>7</v>
      </c>
      <c r="F474">
        <v>6.6829999999999998</v>
      </c>
      <c r="G474">
        <v>7.4859999999999998</v>
      </c>
      <c r="I474">
        <f t="shared" si="68"/>
        <v>2.9000000000000341</v>
      </c>
      <c r="J474">
        <f t="shared" si="69"/>
        <v>-7.5999999999999623E-2</v>
      </c>
      <c r="K474" s="7">
        <f t="shared" si="70"/>
        <v>2.5233692209782803</v>
      </c>
      <c r="L474" s="7">
        <f t="shared" si="71"/>
        <v>0.84954225200501665</v>
      </c>
      <c r="M474">
        <f t="shared" si="72"/>
        <v>-1.2487253481180534</v>
      </c>
      <c r="N474">
        <f t="shared" si="73"/>
        <v>5.5132455613067663E-2</v>
      </c>
      <c r="O474">
        <f t="shared" si="74"/>
        <v>6710.4441314210662</v>
      </c>
      <c r="P474">
        <f t="shared" si="75"/>
        <v>20.508800000000267</v>
      </c>
    </row>
    <row r="475" spans="1:16" x14ac:dyDescent="0.25">
      <c r="A475">
        <v>111</v>
      </c>
      <c r="B475">
        <v>336.61</v>
      </c>
      <c r="C475">
        <v>6.9960000000000004</v>
      </c>
      <c r="D475">
        <v>7.0380000000000003</v>
      </c>
      <c r="E475">
        <v>6.9269999999999996</v>
      </c>
      <c r="F475">
        <v>6.5990000000000002</v>
      </c>
      <c r="G475">
        <v>7.4210000000000003</v>
      </c>
      <c r="I475">
        <f t="shared" si="68"/>
        <v>2.8799999999999955</v>
      </c>
      <c r="J475">
        <f t="shared" si="69"/>
        <v>-7.5000000000000178E-2</v>
      </c>
      <c r="K475" s="7">
        <f t="shared" si="70"/>
        <v>2.5271270138391762</v>
      </c>
      <c r="L475" s="7">
        <f t="shared" si="71"/>
        <v>0.84484980080663896</v>
      </c>
      <c r="M475">
        <f t="shared" si="72"/>
        <v>-1.2651314786792076</v>
      </c>
      <c r="N475">
        <f t="shared" si="73"/>
        <v>5.5794406311573001E-2</v>
      </c>
      <c r="O475">
        <f t="shared" si="74"/>
        <v>6666.7917732046399</v>
      </c>
      <c r="P475">
        <f t="shared" si="75"/>
        <v>20.148479999999882</v>
      </c>
    </row>
    <row r="476" spans="1:16" x14ac:dyDescent="0.25">
      <c r="A476">
        <v>112</v>
      </c>
      <c r="B476">
        <v>339.49</v>
      </c>
      <c r="C476">
        <v>6.9210000000000003</v>
      </c>
      <c r="D476">
        <v>6.96</v>
      </c>
      <c r="E476">
        <v>6.8559999999999999</v>
      </c>
      <c r="F476">
        <v>6.52</v>
      </c>
      <c r="G476">
        <v>7.3470000000000004</v>
      </c>
      <c r="I476">
        <f t="shared" si="68"/>
        <v>2.8299999999999841</v>
      </c>
      <c r="J476">
        <f t="shared" si="69"/>
        <v>-5.7999999999999829E-2</v>
      </c>
      <c r="K476" s="7">
        <f t="shared" si="70"/>
        <v>2.5308269862489765</v>
      </c>
      <c r="L476" s="7">
        <f t="shared" si="71"/>
        <v>0.84016884924075597</v>
      </c>
      <c r="M476">
        <f t="shared" si="72"/>
        <v>-1.0137473438495557</v>
      </c>
      <c r="N476">
        <f t="shared" si="73"/>
        <v>5.6451756751452732E-2</v>
      </c>
      <c r="O476">
        <f t="shared" si="74"/>
        <v>6621.1087364502037</v>
      </c>
      <c r="P476">
        <f t="shared" si="75"/>
        <v>19.586429999999837</v>
      </c>
    </row>
    <row r="477" spans="1:16" x14ac:dyDescent="0.25">
      <c r="A477">
        <v>113</v>
      </c>
      <c r="B477">
        <v>342.32</v>
      </c>
      <c r="C477">
        <v>6.8630000000000004</v>
      </c>
      <c r="D477">
        <v>6.8789999999999996</v>
      </c>
      <c r="E477">
        <v>6.7859999999999996</v>
      </c>
      <c r="F477">
        <v>6.4420000000000002</v>
      </c>
      <c r="G477">
        <v>7.3449999999999998</v>
      </c>
      <c r="I477">
        <f t="shared" si="68"/>
        <v>2.8000000000000114</v>
      </c>
      <c r="J477">
        <f t="shared" si="69"/>
        <v>-6.2000000000000277E-2</v>
      </c>
      <c r="K477" s="7">
        <f t="shared" si="70"/>
        <v>2.5344322734758764</v>
      </c>
      <c r="L477" s="7">
        <f t="shared" si="71"/>
        <v>0.83651399889067146</v>
      </c>
      <c r="M477">
        <f t="shared" si="72"/>
        <v>-1.1140153691131383</v>
      </c>
      <c r="N477">
        <f t="shared" si="73"/>
        <v>5.7104306841977585E-2</v>
      </c>
      <c r="O477">
        <f t="shared" si="74"/>
        <v>6573.4089401180854</v>
      </c>
      <c r="P477">
        <f t="shared" si="75"/>
        <v>19.216400000000171</v>
      </c>
    </row>
    <row r="478" spans="1:16" x14ac:dyDescent="0.25">
      <c r="A478">
        <v>114</v>
      </c>
      <c r="B478">
        <v>345.12</v>
      </c>
      <c r="C478">
        <v>6.8010000000000002</v>
      </c>
      <c r="D478">
        <v>6.8079999999999998</v>
      </c>
      <c r="E478">
        <v>6.7140000000000004</v>
      </c>
      <c r="F478">
        <v>6.3680000000000003</v>
      </c>
      <c r="G478">
        <v>7.3150000000000004</v>
      </c>
      <c r="I478">
        <f t="shared" si="68"/>
        <v>2.7699999999999818</v>
      </c>
      <c r="J478">
        <f t="shared" si="69"/>
        <v>-7.8999999999999737E-2</v>
      </c>
      <c r="K478" s="7">
        <f t="shared" si="70"/>
        <v>2.5379701277584696</v>
      </c>
      <c r="L478" s="7">
        <f t="shared" si="71"/>
        <v>0.83257277484617986</v>
      </c>
      <c r="M478">
        <f t="shared" si="72"/>
        <v>-1.4615591742612042</v>
      </c>
      <c r="N478">
        <f t="shared" si="73"/>
        <v>5.7751857959731076E-2</v>
      </c>
      <c r="O478">
        <f t="shared" si="74"/>
        <v>6523.7069173782538</v>
      </c>
      <c r="P478">
        <f t="shared" si="75"/>
        <v>18.838769999999904</v>
      </c>
    </row>
    <row r="479" spans="1:16" x14ac:dyDescent="0.25">
      <c r="A479">
        <v>115</v>
      </c>
      <c r="B479">
        <v>347.89</v>
      </c>
      <c r="C479">
        <v>6.7220000000000004</v>
      </c>
      <c r="D479">
        <v>6.7359999999999998</v>
      </c>
      <c r="E479">
        <v>6.6429999999999998</v>
      </c>
      <c r="F479">
        <v>6.2969999999999997</v>
      </c>
      <c r="G479">
        <v>7.2110000000000003</v>
      </c>
      <c r="I479">
        <f t="shared" si="68"/>
        <v>2.7200000000000273</v>
      </c>
      <c r="J479">
        <f t="shared" si="69"/>
        <v>-7.4000000000000732E-2</v>
      </c>
      <c r="K479" s="7">
        <f t="shared" si="70"/>
        <v>2.5414419452545256</v>
      </c>
      <c r="L479" s="7">
        <f t="shared" si="71"/>
        <v>0.82749850813345871</v>
      </c>
      <c r="M479">
        <f t="shared" si="72"/>
        <v>-1.4213468077804403</v>
      </c>
      <c r="N479">
        <f t="shared" si="73"/>
        <v>5.8394213008901852E-2</v>
      </c>
      <c r="O479">
        <f t="shared" si="74"/>
        <v>6472.0178111792811</v>
      </c>
      <c r="P479">
        <f t="shared" si="75"/>
        <v>18.283840000000154</v>
      </c>
    </row>
    <row r="480" spans="1:16" x14ac:dyDescent="0.25">
      <c r="A480">
        <v>116</v>
      </c>
      <c r="B480">
        <v>350.61</v>
      </c>
      <c r="C480">
        <v>6.6479999999999997</v>
      </c>
      <c r="D480">
        <v>6.6630000000000003</v>
      </c>
      <c r="E480">
        <v>6.5750000000000002</v>
      </c>
      <c r="F480">
        <v>6.226</v>
      </c>
      <c r="G480">
        <v>7.1280000000000001</v>
      </c>
      <c r="I480">
        <f t="shared" si="68"/>
        <v>2.6899999999999977</v>
      </c>
      <c r="J480">
        <f t="shared" si="69"/>
        <v>-7.5999999999999623E-2</v>
      </c>
      <c r="K480" s="7">
        <f t="shared" si="70"/>
        <v>2.5448242987597278</v>
      </c>
      <c r="L480" s="7">
        <f t="shared" si="71"/>
        <v>0.82269101077605455</v>
      </c>
      <c r="M480">
        <f t="shared" si="72"/>
        <v>-1.5043526743632432</v>
      </c>
      <c r="N480">
        <f t="shared" si="73"/>
        <v>5.9031176481104126E-2</v>
      </c>
      <c r="O480">
        <f t="shared" si="74"/>
        <v>6418.3573696317235</v>
      </c>
      <c r="P480">
        <f t="shared" si="75"/>
        <v>17.883119999999895</v>
      </c>
    </row>
    <row r="481" spans="1:16" x14ac:dyDescent="0.25">
      <c r="A481">
        <v>117</v>
      </c>
      <c r="B481">
        <v>353.3</v>
      </c>
      <c r="C481">
        <v>6.5720000000000001</v>
      </c>
      <c r="D481">
        <v>6.5919999999999996</v>
      </c>
      <c r="E481">
        <v>6.51</v>
      </c>
      <c r="F481">
        <v>6.1609999999999996</v>
      </c>
      <c r="G481">
        <v>7.0259999999999998</v>
      </c>
      <c r="I481">
        <f t="shared" si="68"/>
        <v>2.6499999999999773</v>
      </c>
      <c r="J481">
        <f t="shared" si="69"/>
        <v>-8.1999999999999851E-2</v>
      </c>
      <c r="K481" s="7">
        <f t="shared" si="70"/>
        <v>2.5481436374348454</v>
      </c>
      <c r="L481" s="7">
        <f t="shared" si="71"/>
        <v>0.81769755476302408</v>
      </c>
      <c r="M481">
        <f t="shared" si="72"/>
        <v>-1.6802013442433024</v>
      </c>
      <c r="N481">
        <f t="shared" si="73"/>
        <v>5.9662554514708636E-2</v>
      </c>
      <c r="O481">
        <f t="shared" si="74"/>
        <v>6362.7419412073114</v>
      </c>
      <c r="P481">
        <f t="shared" si="75"/>
        <v>17.415799999999745</v>
      </c>
    </row>
    <row r="482" spans="1:16" x14ac:dyDescent="0.25">
      <c r="A482">
        <v>118</v>
      </c>
      <c r="B482">
        <v>355.95</v>
      </c>
      <c r="C482">
        <v>6.49</v>
      </c>
      <c r="D482">
        <v>6.5259999999999998</v>
      </c>
      <c r="E482">
        <v>6.4459999999999997</v>
      </c>
      <c r="F482">
        <v>6.0960000000000001</v>
      </c>
      <c r="G482">
        <v>6.8920000000000003</v>
      </c>
      <c r="I482">
        <f t="shared" si="68"/>
        <v>2.6100000000000136</v>
      </c>
      <c r="J482">
        <f t="shared" si="69"/>
        <v>-7.2000000000000064E-2</v>
      </c>
      <c r="K482" s="7">
        <f t="shared" si="70"/>
        <v>2.5513889972730204</v>
      </c>
      <c r="L482" s="7">
        <f t="shared" si="71"/>
        <v>0.81224469680036926</v>
      </c>
      <c r="M482">
        <f t="shared" si="72"/>
        <v>-1.5270171556452168</v>
      </c>
      <c r="N482">
        <f t="shared" si="73"/>
        <v>6.0288154953666406E-2</v>
      </c>
      <c r="O482">
        <f t="shared" si="74"/>
        <v>6305.1884697554015</v>
      </c>
      <c r="P482">
        <f t="shared" si="75"/>
        <v>16.938900000000164</v>
      </c>
    </row>
    <row r="483" spans="1:16" x14ac:dyDescent="0.25">
      <c r="A483">
        <v>119</v>
      </c>
      <c r="B483">
        <v>358.56</v>
      </c>
      <c r="C483">
        <v>6.4180000000000001</v>
      </c>
      <c r="D483">
        <v>6.46</v>
      </c>
      <c r="E483">
        <v>6.3860000000000001</v>
      </c>
      <c r="F483">
        <v>6.032</v>
      </c>
      <c r="G483">
        <v>6.7939999999999996</v>
      </c>
      <c r="I483">
        <f t="shared" si="68"/>
        <v>2.5699999999999932</v>
      </c>
      <c r="J483">
        <f t="shared" si="69"/>
        <v>-6.899999999999995E-2</v>
      </c>
      <c r="K483" s="7">
        <f t="shared" si="70"/>
        <v>2.5545618391909861</v>
      </c>
      <c r="L483" s="7">
        <f t="shared" si="71"/>
        <v>0.8073997127594853</v>
      </c>
      <c r="M483">
        <f t="shared" si="72"/>
        <v>-1.5134739831728987</v>
      </c>
      <c r="N483">
        <f t="shared" si="73"/>
        <v>6.0907787405807441E-2</v>
      </c>
      <c r="O483">
        <f t="shared" si="74"/>
        <v>6245.7144893382583</v>
      </c>
      <c r="P483">
        <f t="shared" si="75"/>
        <v>16.494260000000018</v>
      </c>
    </row>
    <row r="484" spans="1:16" x14ac:dyDescent="0.25">
      <c r="A484">
        <v>120</v>
      </c>
      <c r="B484">
        <v>361.13</v>
      </c>
      <c r="C484">
        <v>6.3490000000000002</v>
      </c>
      <c r="D484">
        <v>6.3890000000000002</v>
      </c>
      <c r="E484">
        <v>6.3230000000000004</v>
      </c>
      <c r="F484">
        <v>5.97</v>
      </c>
      <c r="G484">
        <v>6.7119999999999997</v>
      </c>
      <c r="I484">
        <f t="shared" si="68"/>
        <v>2.5300000000000296</v>
      </c>
      <c r="J484">
        <f t="shared" si="69"/>
        <v>-6.0999999999999943E-2</v>
      </c>
      <c r="K484" s="7">
        <f t="shared" si="70"/>
        <v>2.5576635678875652</v>
      </c>
      <c r="L484" s="7">
        <f t="shared" si="71"/>
        <v>0.80270532707435205</v>
      </c>
      <c r="M484">
        <f t="shared" si="72"/>
        <v>-1.3828629157284502</v>
      </c>
      <c r="N484">
        <f t="shared" si="73"/>
        <v>6.1521263300597533E-2</v>
      </c>
      <c r="O484">
        <f t="shared" si="74"/>
        <v>6184.3381188866824</v>
      </c>
      <c r="P484">
        <f t="shared" si="75"/>
        <v>16.062970000000149</v>
      </c>
    </row>
    <row r="485" spans="1:16" x14ac:dyDescent="0.25">
      <c r="A485">
        <v>121</v>
      </c>
      <c r="B485">
        <v>363.66</v>
      </c>
      <c r="C485">
        <v>6.2880000000000003</v>
      </c>
      <c r="D485">
        <v>6.327</v>
      </c>
      <c r="E485">
        <v>6.2690000000000001</v>
      </c>
      <c r="F485">
        <v>5.9119999999999999</v>
      </c>
      <c r="G485">
        <v>6.6429999999999998</v>
      </c>
      <c r="I485">
        <f t="shared" si="68"/>
        <v>2.5</v>
      </c>
      <c r="J485">
        <f t="shared" si="69"/>
        <v>-5.5000000000000604E-2</v>
      </c>
      <c r="K485" s="7">
        <f t="shared" si="70"/>
        <v>2.5606955343936537</v>
      </c>
      <c r="L485" s="7">
        <f t="shared" si="71"/>
        <v>0.7985125330313515</v>
      </c>
      <c r="M485">
        <f t="shared" si="72"/>
        <v>-1.2823321194336574</v>
      </c>
      <c r="N485">
        <f t="shared" si="73"/>
        <v>6.2128395946335346E-2</v>
      </c>
      <c r="O485">
        <f t="shared" si="74"/>
        <v>6121.0780566776812</v>
      </c>
      <c r="P485">
        <f t="shared" si="75"/>
        <v>15.719999999999905</v>
      </c>
    </row>
    <row r="486" spans="1:16" x14ac:dyDescent="0.25">
      <c r="A486">
        <v>122</v>
      </c>
      <c r="B486">
        <v>366.16</v>
      </c>
      <c r="C486">
        <v>6.2329999999999997</v>
      </c>
      <c r="D486">
        <v>6.266</v>
      </c>
      <c r="E486">
        <v>6.2130000000000001</v>
      </c>
      <c r="F486">
        <v>5.8550000000000004</v>
      </c>
      <c r="G486">
        <v>6.5970000000000004</v>
      </c>
      <c r="I486">
        <f t="shared" si="68"/>
        <v>2.4499999999999886</v>
      </c>
      <c r="J486">
        <f t="shared" si="69"/>
        <v>-6.0999999999999943E-2</v>
      </c>
      <c r="K486" s="7">
        <f t="shared" si="70"/>
        <v>2.5636708994192432</v>
      </c>
      <c r="L486" s="7">
        <f t="shared" si="71"/>
        <v>0.79469712689199856</v>
      </c>
      <c r="M486">
        <f t="shared" si="72"/>
        <v>-1.4747563987884631</v>
      </c>
      <c r="N486">
        <f t="shared" si="73"/>
        <v>6.2729000586773179E-2</v>
      </c>
      <c r="O486">
        <f t="shared" si="74"/>
        <v>6055.9535746358033</v>
      </c>
      <c r="P486">
        <f t="shared" si="75"/>
        <v>15.270850000000134</v>
      </c>
    </row>
    <row r="487" spans="1:16" x14ac:dyDescent="0.25">
      <c r="A487">
        <v>123</v>
      </c>
      <c r="B487">
        <v>368.61</v>
      </c>
      <c r="C487">
        <v>6.1719999999999997</v>
      </c>
      <c r="D487">
        <v>6.2060000000000004</v>
      </c>
      <c r="E487">
        <v>6.1539999999999999</v>
      </c>
      <c r="F487">
        <v>5.7949999999999999</v>
      </c>
      <c r="G487">
        <v>6.532</v>
      </c>
      <c r="I487">
        <f t="shared" si="68"/>
        <v>2.4099999999999682</v>
      </c>
      <c r="J487">
        <f t="shared" si="69"/>
        <v>-5.2999999999999936E-2</v>
      </c>
      <c r="K487" s="7">
        <f t="shared" si="70"/>
        <v>2.5665671129934964</v>
      </c>
      <c r="L487" s="7">
        <f t="shared" si="71"/>
        <v>0.79042591739111068</v>
      </c>
      <c r="M487">
        <f t="shared" si="72"/>
        <v>-1.3233882713751186</v>
      </c>
      <c r="N487">
        <f t="shared" si="73"/>
        <v>6.3322894457144438E-2</v>
      </c>
      <c r="O487">
        <f t="shared" si="74"/>
        <v>5988.9845124599387</v>
      </c>
      <c r="P487">
        <f t="shared" si="75"/>
        <v>14.874519999999725</v>
      </c>
    </row>
    <row r="488" spans="1:16" x14ac:dyDescent="0.25">
      <c r="A488">
        <v>124</v>
      </c>
      <c r="B488">
        <v>371.02</v>
      </c>
      <c r="C488">
        <v>6.1189999999999998</v>
      </c>
      <c r="D488">
        <v>6.1459999999999999</v>
      </c>
      <c r="E488">
        <v>6.0990000000000002</v>
      </c>
      <c r="F488">
        <v>5.7389999999999999</v>
      </c>
      <c r="G488">
        <v>6.49</v>
      </c>
      <c r="I488">
        <f t="shared" si="68"/>
        <v>2.3700000000000045</v>
      </c>
      <c r="J488">
        <f t="shared" si="69"/>
        <v>-4.3999999999999595E-2</v>
      </c>
      <c r="K488" s="7">
        <f t="shared" si="70"/>
        <v>2.5693973210854648</v>
      </c>
      <c r="L488" s="7">
        <f t="shared" si="71"/>
        <v>0.7866804531966487</v>
      </c>
      <c r="M488">
        <f t="shared" si="72"/>
        <v>-1.1333675026964722</v>
      </c>
      <c r="N488">
        <f t="shared" si="73"/>
        <v>6.390989683958101E-2</v>
      </c>
      <c r="O488">
        <f t="shared" si="74"/>
        <v>5920.1912715773315</v>
      </c>
      <c r="P488">
        <f t="shared" si="75"/>
        <v>14.50203000000012</v>
      </c>
    </row>
    <row r="489" spans="1:16" x14ac:dyDescent="0.25">
      <c r="A489">
        <v>125</v>
      </c>
      <c r="B489">
        <v>373.39</v>
      </c>
      <c r="C489">
        <v>6.0750000000000002</v>
      </c>
      <c r="D489">
        <v>6.0860000000000003</v>
      </c>
      <c r="E489">
        <v>6.0469999999999997</v>
      </c>
      <c r="F489">
        <v>5.69</v>
      </c>
      <c r="G489">
        <v>6.4770000000000003</v>
      </c>
      <c r="I489">
        <f t="shared" si="68"/>
        <v>2.3300000000000409</v>
      </c>
      <c r="J489">
        <f t="shared" si="69"/>
        <v>-5.200000000000049E-2</v>
      </c>
      <c r="K489" s="7">
        <f t="shared" si="70"/>
        <v>2.5721626826463373</v>
      </c>
      <c r="L489" s="7">
        <f t="shared" si="71"/>
        <v>0.78354628227034984</v>
      </c>
      <c r="M489">
        <f t="shared" si="72"/>
        <v>-1.3819130275803617</v>
      </c>
      <c r="N489">
        <f t="shared" si="73"/>
        <v>6.4489829117904324E-2</v>
      </c>
      <c r="O489">
        <f t="shared" si="74"/>
        <v>5849.5948089266558</v>
      </c>
      <c r="P489">
        <f t="shared" si="75"/>
        <v>14.154750000000245</v>
      </c>
    </row>
    <row r="490" spans="1:16" x14ac:dyDescent="0.25">
      <c r="A490">
        <v>126</v>
      </c>
      <c r="B490">
        <v>375.72</v>
      </c>
      <c r="C490">
        <v>6.0229999999999997</v>
      </c>
      <c r="D490">
        <v>6.0339999999999998</v>
      </c>
      <c r="E490">
        <v>5.9950000000000001</v>
      </c>
      <c r="F490">
        <v>5.64</v>
      </c>
      <c r="G490">
        <v>6.423</v>
      </c>
      <c r="I490">
        <f t="shared" si="68"/>
        <v>2.2899999999999636</v>
      </c>
      <c r="J490">
        <f t="shared" si="69"/>
        <v>-5.7999999999999829E-2</v>
      </c>
      <c r="K490" s="7">
        <f t="shared" si="70"/>
        <v>2.5748643136645399</v>
      </c>
      <c r="L490" s="7">
        <f t="shared" si="71"/>
        <v>0.77981286317058041</v>
      </c>
      <c r="M490">
        <f t="shared" si="72"/>
        <v>-1.5924420269528372</v>
      </c>
      <c r="N490">
        <f t="shared" si="73"/>
        <v>6.5062514831773374E-2</v>
      </c>
      <c r="O490">
        <f t="shared" si="74"/>
        <v>5777.2166305720948</v>
      </c>
      <c r="P490">
        <f t="shared" si="75"/>
        <v>13.792669999999584</v>
      </c>
    </row>
    <row r="491" spans="1:16" x14ac:dyDescent="0.25">
      <c r="A491">
        <v>127</v>
      </c>
      <c r="B491">
        <v>378.01</v>
      </c>
      <c r="C491">
        <v>5.9649999999999999</v>
      </c>
      <c r="D491">
        <v>5.9779999999999998</v>
      </c>
      <c r="E491">
        <v>5.94</v>
      </c>
      <c r="F491">
        <v>5.5940000000000003</v>
      </c>
      <c r="G491">
        <v>6.3470000000000004</v>
      </c>
      <c r="I491">
        <f t="shared" si="68"/>
        <v>2.25</v>
      </c>
      <c r="J491">
        <f t="shared" si="69"/>
        <v>-5.7999999999999829E-2</v>
      </c>
      <c r="K491" s="7">
        <f t="shared" si="70"/>
        <v>2.5775032889572613</v>
      </c>
      <c r="L491" s="7">
        <f t="shared" si="71"/>
        <v>0.7756104480063607</v>
      </c>
      <c r="M491">
        <f t="shared" si="72"/>
        <v>-1.6464465716845265</v>
      </c>
      <c r="N491">
        <f t="shared" si="73"/>
        <v>6.5627779730174265E-2</v>
      </c>
      <c r="O491">
        <f t="shared" si="74"/>
        <v>5703.0787851502964</v>
      </c>
      <c r="P491">
        <f t="shared" si="75"/>
        <v>13.42124999999997</v>
      </c>
    </row>
    <row r="492" spans="1:16" x14ac:dyDescent="0.25">
      <c r="A492">
        <v>128</v>
      </c>
      <c r="B492">
        <v>380.26</v>
      </c>
      <c r="C492">
        <v>5.907</v>
      </c>
      <c r="D492">
        <v>5.9240000000000004</v>
      </c>
      <c r="E492">
        <v>5.8929999999999998</v>
      </c>
      <c r="F492">
        <v>5.548</v>
      </c>
      <c r="G492">
        <v>6.2619999999999996</v>
      </c>
      <c r="I492">
        <f t="shared" si="68"/>
        <v>2.2100000000000364</v>
      </c>
      <c r="J492">
        <f t="shared" si="69"/>
        <v>-6.2999999999999723E-2</v>
      </c>
      <c r="K492" s="7">
        <f t="shared" si="70"/>
        <v>2.5800806438630075</v>
      </c>
      <c r="L492" s="7">
        <f t="shared" si="71"/>
        <v>0.77136697085778061</v>
      </c>
      <c r="M492">
        <f t="shared" si="72"/>
        <v>-1.8503216215901277</v>
      </c>
      <c r="N492">
        <f t="shared" si="73"/>
        <v>6.6185451824234631E-2</v>
      </c>
      <c r="O492">
        <f t="shared" si="74"/>
        <v>5627.2038571522835</v>
      </c>
      <c r="P492">
        <f t="shared" si="75"/>
        <v>13.05447000000035</v>
      </c>
    </row>
    <row r="493" spans="1:16" x14ac:dyDescent="0.25">
      <c r="A493">
        <v>129</v>
      </c>
      <c r="B493">
        <v>382.47</v>
      </c>
      <c r="C493">
        <v>5.8440000000000003</v>
      </c>
      <c r="D493">
        <v>5.8739999999999997</v>
      </c>
      <c r="E493">
        <v>5.84</v>
      </c>
      <c r="F493">
        <v>5.4960000000000004</v>
      </c>
      <c r="G493">
        <v>6.1660000000000004</v>
      </c>
      <c r="I493">
        <f t="shared" si="68"/>
        <v>2.1599999999999682</v>
      </c>
      <c r="J493">
        <f t="shared" si="69"/>
        <v>-5.9000000000000163E-2</v>
      </c>
      <c r="K493" s="7">
        <f t="shared" si="70"/>
        <v>2.5825973758414835</v>
      </c>
      <c r="L493" s="7">
        <f t="shared" si="71"/>
        <v>0.76671020726225914</v>
      </c>
      <c r="M493">
        <f t="shared" si="72"/>
        <v>-1.8018160505708587</v>
      </c>
      <c r="N493">
        <f t="shared" si="73"/>
        <v>6.6735361439347912E-2</v>
      </c>
      <c r="O493">
        <f t="shared" si="74"/>
        <v>5549.614960042295</v>
      </c>
      <c r="P493">
        <f t="shared" si="75"/>
        <v>12.623039999999801</v>
      </c>
    </row>
    <row r="494" spans="1:16" x14ac:dyDescent="0.25">
      <c r="A494">
        <v>130</v>
      </c>
      <c r="B494">
        <v>384.63</v>
      </c>
      <c r="C494">
        <v>5.7850000000000001</v>
      </c>
      <c r="D494">
        <v>5.8239999999999998</v>
      </c>
      <c r="E494">
        <v>5.7930000000000001</v>
      </c>
      <c r="F494">
        <v>5.45</v>
      </c>
      <c r="G494">
        <v>6.0709999999999997</v>
      </c>
      <c r="I494">
        <f t="shared" si="68"/>
        <v>2.1299999999999955</v>
      </c>
      <c r="J494">
        <f t="shared" si="69"/>
        <v>-6.0999999999999943E-2</v>
      </c>
      <c r="K494" s="7">
        <f t="shared" si="70"/>
        <v>2.5850431549059416</v>
      </c>
      <c r="L494" s="7">
        <f t="shared" si="71"/>
        <v>0.76230336328776838</v>
      </c>
      <c r="M494">
        <f t="shared" si="72"/>
        <v>-1.9195065971751977</v>
      </c>
      <c r="N494">
        <f t="shared" si="73"/>
        <v>6.7277341266591476E-2</v>
      </c>
      <c r="O494">
        <f t="shared" si="74"/>
        <v>5470.3357292157179</v>
      </c>
      <c r="P494">
        <f t="shared" si="75"/>
        <v>12.322050000000081</v>
      </c>
    </row>
    <row r="495" spans="1:16" x14ac:dyDescent="0.25">
      <c r="A495">
        <v>131</v>
      </c>
      <c r="B495">
        <v>386.76</v>
      </c>
      <c r="C495">
        <v>5.7240000000000002</v>
      </c>
      <c r="D495">
        <v>5.7729999999999997</v>
      </c>
      <c r="E495">
        <v>5.7469999999999999</v>
      </c>
      <c r="F495">
        <v>5.4059999999999997</v>
      </c>
      <c r="G495">
        <v>5.97</v>
      </c>
      <c r="I495">
        <f t="shared" si="68"/>
        <v>2.0799999999999841</v>
      </c>
      <c r="J495">
        <f t="shared" si="69"/>
        <v>-6.0999999999999943E-2</v>
      </c>
      <c r="K495" s="7">
        <f t="shared" si="70"/>
        <v>2.5874415515599591</v>
      </c>
      <c r="L495" s="7">
        <f t="shared" si="71"/>
        <v>0.7576996250877388</v>
      </c>
      <c r="M495">
        <f t="shared" si="72"/>
        <v>-1.9975519973926701</v>
      </c>
      <c r="N495">
        <f t="shared" si="73"/>
        <v>6.7811226413423742E-2</v>
      </c>
      <c r="O495">
        <f t="shared" si="74"/>
        <v>5389.3903147982219</v>
      </c>
      <c r="P495">
        <f t="shared" si="75"/>
        <v>11.905919999999792</v>
      </c>
    </row>
    <row r="496" spans="1:16" x14ac:dyDescent="0.25">
      <c r="A496">
        <v>132</v>
      </c>
      <c r="B496">
        <v>388.84</v>
      </c>
      <c r="C496">
        <v>5.6630000000000003</v>
      </c>
      <c r="D496">
        <v>5.7240000000000002</v>
      </c>
      <c r="E496">
        <v>5.6989999999999998</v>
      </c>
      <c r="F496">
        <v>5.3630000000000004</v>
      </c>
      <c r="G496">
        <v>5.8650000000000002</v>
      </c>
      <c r="I496">
        <f t="shared" si="68"/>
        <v>2.0400000000000205</v>
      </c>
      <c r="J496">
        <f t="shared" si="69"/>
        <v>-4.9999999999999822E-2</v>
      </c>
      <c r="K496" s="7">
        <f t="shared" si="70"/>
        <v>2.5897709344582682</v>
      </c>
      <c r="L496" s="7">
        <f t="shared" si="71"/>
        <v>0.75304656162652917</v>
      </c>
      <c r="M496">
        <f t="shared" si="72"/>
        <v>-1.6948267082431339</v>
      </c>
      <c r="N496">
        <f t="shared" si="73"/>
        <v>6.8336854453644971E-2</v>
      </c>
      <c r="O496">
        <f t="shared" si="74"/>
        <v>5306.8033742882781</v>
      </c>
      <c r="P496">
        <f t="shared" si="75"/>
        <v>11.552519999999912</v>
      </c>
    </row>
    <row r="497" spans="1:16" x14ac:dyDescent="0.25">
      <c r="A497">
        <v>133</v>
      </c>
      <c r="B497">
        <v>390.88</v>
      </c>
      <c r="C497">
        <v>5.6130000000000004</v>
      </c>
      <c r="D497">
        <v>5.6790000000000003</v>
      </c>
      <c r="E497">
        <v>5.657</v>
      </c>
      <c r="F497">
        <v>5.3230000000000004</v>
      </c>
      <c r="G497">
        <v>5.7939999999999996</v>
      </c>
      <c r="I497">
        <f t="shared" si="68"/>
        <v>1.9900000000000091</v>
      </c>
      <c r="J497">
        <f t="shared" si="69"/>
        <v>-4.7000000000000597E-2</v>
      </c>
      <c r="K497" s="7">
        <f t="shared" si="70"/>
        <v>2.5920434496293616</v>
      </c>
      <c r="L497" s="7">
        <f t="shared" si="71"/>
        <v>0.74919504221967237</v>
      </c>
      <c r="M497">
        <f t="shared" si="72"/>
        <v>-1.6558500474417501</v>
      </c>
      <c r="N497">
        <f t="shared" si="73"/>
        <v>6.8854065476607051E-2</v>
      </c>
      <c r="O497">
        <f t="shared" si="74"/>
        <v>5222.6000650453634</v>
      </c>
      <c r="P497">
        <f t="shared" si="75"/>
        <v>11.169870000000364</v>
      </c>
    </row>
    <row r="498" spans="1:16" x14ac:dyDescent="0.25">
      <c r="A498">
        <v>134</v>
      </c>
      <c r="B498">
        <v>392.87</v>
      </c>
      <c r="C498">
        <v>5.5659999999999998</v>
      </c>
      <c r="D498">
        <v>5.6310000000000002</v>
      </c>
      <c r="E498">
        <v>5.6109999999999998</v>
      </c>
      <c r="F498">
        <v>5.28</v>
      </c>
      <c r="G498">
        <v>5.74</v>
      </c>
      <c r="I498">
        <f t="shared" si="68"/>
        <v>1.9599999999999795</v>
      </c>
      <c r="J498">
        <f t="shared" si="69"/>
        <v>-4.3999999999999595E-2</v>
      </c>
      <c r="K498" s="7">
        <f t="shared" si="70"/>
        <v>2.5942488668573831</v>
      </c>
      <c r="L498" s="7">
        <f t="shared" si="71"/>
        <v>0.74554320199802415</v>
      </c>
      <c r="M498">
        <f t="shared" si="72"/>
        <v>-1.5947977587753113</v>
      </c>
      <c r="N498">
        <f t="shared" si="73"/>
        <v>6.9362702135657636E-2</v>
      </c>
      <c r="O498">
        <f t="shared" si="74"/>
        <v>5136.8060366260688</v>
      </c>
      <c r="P498">
        <f t="shared" si="75"/>
        <v>10.909359999999904</v>
      </c>
    </row>
    <row r="499" spans="1:16" x14ac:dyDescent="0.25">
      <c r="A499">
        <v>135</v>
      </c>
      <c r="B499">
        <v>394.83</v>
      </c>
      <c r="C499">
        <v>5.5220000000000002</v>
      </c>
      <c r="D499">
        <v>5.5830000000000002</v>
      </c>
      <c r="E499">
        <v>5.5720000000000001</v>
      </c>
      <c r="F499">
        <v>5.2439999999999998</v>
      </c>
      <c r="G499">
        <v>5.6890000000000001</v>
      </c>
      <c r="I499">
        <f t="shared" si="68"/>
        <v>1.910000000000025</v>
      </c>
      <c r="J499">
        <f t="shared" si="69"/>
        <v>-3.8000000000000256E-2</v>
      </c>
      <c r="K499" s="7">
        <f t="shared" si="70"/>
        <v>2.5964101438442699</v>
      </c>
      <c r="L499" s="7">
        <f t="shared" si="71"/>
        <v>0.74209640230324436</v>
      </c>
      <c r="M499">
        <f t="shared" si="72"/>
        <v>-1.4309054246993687</v>
      </c>
      <c r="N499">
        <f t="shared" si="73"/>
        <v>6.9862609695804184E-2</v>
      </c>
      <c r="O499">
        <f t="shared" si="74"/>
        <v>5049.4474229705011</v>
      </c>
      <c r="P499">
        <f t="shared" si="75"/>
        <v>10.547020000000106</v>
      </c>
    </row>
    <row r="500" spans="1:16" x14ac:dyDescent="0.25">
      <c r="A500">
        <v>136</v>
      </c>
      <c r="B500">
        <v>396.74</v>
      </c>
      <c r="C500">
        <v>5.484</v>
      </c>
      <c r="D500">
        <v>5.5389999999999997</v>
      </c>
      <c r="E500">
        <v>5.53</v>
      </c>
      <c r="F500">
        <v>5.2069999999999999</v>
      </c>
      <c r="G500">
        <v>5.6609999999999996</v>
      </c>
      <c r="I500">
        <f t="shared" si="68"/>
        <v>1.8700000000000045</v>
      </c>
      <c r="J500">
        <f t="shared" si="69"/>
        <v>-3.0999999999999694E-2</v>
      </c>
      <c r="K500">
        <f t="shared" si="70"/>
        <v>2.598505988988193</v>
      </c>
      <c r="L500">
        <f t="shared" si="71"/>
        <v>0.73909744611747508</v>
      </c>
      <c r="M500">
        <f t="shared" si="72"/>
        <v>-1.2055369422733322</v>
      </c>
      <c r="N500">
        <f t="shared" si="73"/>
        <v>7.035363608058387E-2</v>
      </c>
      <c r="O500">
        <f t="shared" si="74"/>
        <v>4960.5508344413183</v>
      </c>
      <c r="P500">
        <f t="shared" si="75"/>
        <v>10.255079999999982</v>
      </c>
    </row>
    <row r="501" spans="1:16" x14ac:dyDescent="0.25">
      <c r="A501">
        <v>137</v>
      </c>
      <c r="B501">
        <v>398.61</v>
      </c>
      <c r="C501">
        <v>5.4530000000000003</v>
      </c>
      <c r="D501">
        <v>5.4960000000000004</v>
      </c>
      <c r="E501">
        <v>5.4909999999999997</v>
      </c>
      <c r="F501">
        <v>5.1660000000000004</v>
      </c>
      <c r="G501">
        <v>5.657</v>
      </c>
      <c r="I501">
        <f t="shared" si="68"/>
        <v>1.8199999999999932</v>
      </c>
      <c r="J501">
        <f t="shared" si="69"/>
        <v>-3.4000000000000696E-2</v>
      </c>
      <c r="K501">
        <f t="shared" si="70"/>
        <v>2.6005481897240834</v>
      </c>
      <c r="L501">
        <f t="shared" si="71"/>
        <v>0.73663549768682135</v>
      </c>
      <c r="M501">
        <f t="shared" si="72"/>
        <v>-1.3729896732338223</v>
      </c>
      <c r="N501">
        <f t="shared" si="73"/>
        <v>7.0835631918125502E-2</v>
      </c>
      <c r="O501">
        <f t="shared" si="74"/>
        <v>4870.1433497178714</v>
      </c>
      <c r="P501">
        <f t="shared" si="75"/>
        <v>9.9244599999997085</v>
      </c>
    </row>
    <row r="502" spans="1:16" x14ac:dyDescent="0.25">
      <c r="A502">
        <v>138</v>
      </c>
      <c r="B502">
        <v>400.43</v>
      </c>
      <c r="C502">
        <v>5.4189999999999996</v>
      </c>
      <c r="D502">
        <v>5.4539999999999997</v>
      </c>
      <c r="E502">
        <v>5.4470000000000001</v>
      </c>
      <c r="F502">
        <v>5.1269999999999998</v>
      </c>
      <c r="G502">
        <v>5.65</v>
      </c>
      <c r="I502">
        <f t="shared" si="68"/>
        <v>1.7900000000000205</v>
      </c>
      <c r="J502">
        <f t="shared" si="69"/>
        <v>-3.6999999999999922E-2</v>
      </c>
      <c r="K502">
        <f t="shared" si="70"/>
        <v>2.6025266071349242</v>
      </c>
      <c r="L502">
        <f t="shared" si="71"/>
        <v>0.73391915101239091</v>
      </c>
      <c r="M502">
        <f t="shared" si="72"/>
        <v>-1.5360732134748865</v>
      </c>
      <c r="N502">
        <f t="shared" si="73"/>
        <v>7.1308450586389613E-2</v>
      </c>
      <c r="O502">
        <f t="shared" si="74"/>
        <v>4778.2525075478579</v>
      </c>
      <c r="P502">
        <f t="shared" si="75"/>
        <v>9.7000100000002067</v>
      </c>
    </row>
    <row r="503" spans="1:16" x14ac:dyDescent="0.25">
      <c r="A503">
        <v>139</v>
      </c>
      <c r="B503">
        <v>402.22</v>
      </c>
      <c r="C503">
        <v>5.3819999999999997</v>
      </c>
      <c r="D503">
        <v>5.4080000000000004</v>
      </c>
      <c r="E503">
        <v>5.4050000000000002</v>
      </c>
      <c r="F503">
        <v>5.085</v>
      </c>
      <c r="G503">
        <v>5.6289999999999996</v>
      </c>
      <c r="I503">
        <f t="shared" si="68"/>
        <v>1.7399999999999523</v>
      </c>
      <c r="J503">
        <f t="shared" si="69"/>
        <v>-3.4999999999999254E-2</v>
      </c>
      <c r="K503">
        <f t="shared" si="70"/>
        <v>2.6044636616701857</v>
      </c>
      <c r="L503">
        <f t="shared" si="71"/>
        <v>0.73094369342773569</v>
      </c>
      <c r="M503">
        <f t="shared" si="72"/>
        <v>-1.5114453081674102</v>
      </c>
      <c r="N503">
        <f t="shared" si="73"/>
        <v>7.1771948257573409E-2</v>
      </c>
      <c r="O503">
        <f t="shared" si="74"/>
        <v>4684.9062983590684</v>
      </c>
      <c r="P503">
        <f t="shared" si="75"/>
        <v>9.3646799999999359</v>
      </c>
    </row>
    <row r="504" spans="1:16" x14ac:dyDescent="0.25">
      <c r="A504">
        <v>140</v>
      </c>
      <c r="B504">
        <v>403.96</v>
      </c>
      <c r="C504">
        <v>5.3470000000000004</v>
      </c>
      <c r="D504">
        <v>5.3630000000000004</v>
      </c>
      <c r="E504">
        <v>5.3659999999999997</v>
      </c>
      <c r="F504">
        <v>5.0460000000000003</v>
      </c>
      <c r="G504">
        <v>5.6150000000000002</v>
      </c>
      <c r="I504">
        <f t="shared" si="68"/>
        <v>1.7000000000000455</v>
      </c>
      <c r="J504">
        <f t="shared" si="69"/>
        <v>-3.700000000000081E-2</v>
      </c>
      <c r="K504">
        <f t="shared" si="70"/>
        <v>2.606338363528125</v>
      </c>
      <c r="L504">
        <f t="shared" si="71"/>
        <v>0.72811018410034067</v>
      </c>
      <c r="M504">
        <f t="shared" si="72"/>
        <v>-1.6534846656706934</v>
      </c>
      <c r="N504">
        <f t="shared" si="73"/>
        <v>7.222598394166739E-2</v>
      </c>
      <c r="O504">
        <f t="shared" si="74"/>
        <v>4590.1331557337326</v>
      </c>
      <c r="P504">
        <f t="shared" si="75"/>
        <v>9.089900000000279</v>
      </c>
    </row>
    <row r="505" spans="1:16" x14ac:dyDescent="0.25">
      <c r="A505">
        <v>141</v>
      </c>
      <c r="B505">
        <v>405.66</v>
      </c>
      <c r="C505">
        <v>5.31</v>
      </c>
      <c r="D505">
        <v>5.3250000000000002</v>
      </c>
      <c r="E505">
        <v>5.3230000000000004</v>
      </c>
      <c r="F505">
        <v>5.0069999999999997</v>
      </c>
      <c r="G505">
        <v>5.5860000000000003</v>
      </c>
      <c r="I505">
        <f t="shared" si="68"/>
        <v>1.6499999999999773</v>
      </c>
      <c r="J505">
        <f t="shared" si="69"/>
        <v>-4.5999999999999375E-2</v>
      </c>
      <c r="K505">
        <f t="shared" si="70"/>
        <v>2.6081621863197615</v>
      </c>
      <c r="L505">
        <f t="shared" si="71"/>
        <v>0.72509452108146899</v>
      </c>
      <c r="M505">
        <f t="shared" si="72"/>
        <v>-2.1434395724512179</v>
      </c>
      <c r="N505">
        <f t="shared" si="73"/>
        <v>7.2670419529150834E-2</v>
      </c>
      <c r="O505">
        <f t="shared" si="74"/>
        <v>4493.9619477480674</v>
      </c>
      <c r="P505">
        <f t="shared" si="75"/>
        <v>8.7614999999995504</v>
      </c>
    </row>
    <row r="506" spans="1:16" x14ac:dyDescent="0.25">
      <c r="A506">
        <v>142</v>
      </c>
      <c r="B506">
        <v>407.31</v>
      </c>
      <c r="C506">
        <v>5.2640000000000002</v>
      </c>
      <c r="D506">
        <v>5.2759999999999998</v>
      </c>
      <c r="E506">
        <v>5.282</v>
      </c>
      <c r="F506">
        <v>4.9669999999999996</v>
      </c>
      <c r="G506">
        <v>5.5309999999999997</v>
      </c>
      <c r="I506">
        <f t="shared" si="68"/>
        <v>1.6100000000000136</v>
      </c>
      <c r="J506">
        <f t="shared" si="69"/>
        <v>-4.4000000000000483E-2</v>
      </c>
      <c r="K506">
        <f t="shared" si="70"/>
        <v>2.6099250727216621</v>
      </c>
      <c r="L506">
        <f t="shared" si="71"/>
        <v>0.72131588060589913</v>
      </c>
      <c r="M506">
        <f t="shared" si="72"/>
        <v>-2.1277192744186095</v>
      </c>
      <c r="N506">
        <f t="shared" si="73"/>
        <v>7.3105119832813162E-2</v>
      </c>
      <c r="O506">
        <f t="shared" si="74"/>
        <v>4396.4219681797049</v>
      </c>
      <c r="P506">
        <f t="shared" si="75"/>
        <v>8.4750400000003481</v>
      </c>
    </row>
    <row r="507" spans="1:16" x14ac:dyDescent="0.25">
      <c r="A507">
        <v>143</v>
      </c>
      <c r="B507">
        <v>408.92</v>
      </c>
      <c r="C507">
        <v>5.22</v>
      </c>
      <c r="D507">
        <v>5.234</v>
      </c>
      <c r="E507">
        <v>5.242</v>
      </c>
      <c r="F507">
        <v>4.923</v>
      </c>
      <c r="G507">
        <v>5.48</v>
      </c>
      <c r="I507">
        <f t="shared" si="68"/>
        <v>1.5699999999999932</v>
      </c>
      <c r="J507">
        <f t="shared" si="69"/>
        <v>-4.9999999999999822E-2</v>
      </c>
      <c r="K507">
        <f t="shared" si="70"/>
        <v>2.6116383521225046</v>
      </c>
      <c r="L507">
        <f t="shared" si="71"/>
        <v>0.71767050300226209</v>
      </c>
      <c r="M507">
        <f t="shared" si="72"/>
        <v>-2.5116486417591832</v>
      </c>
      <c r="N507">
        <f t="shared" si="73"/>
        <v>7.352995262868918E-2</v>
      </c>
      <c r="O507">
        <f t="shared" si="74"/>
        <v>4297.5429275855968</v>
      </c>
      <c r="P507">
        <f t="shared" si="75"/>
        <v>8.1953999999997755</v>
      </c>
    </row>
    <row r="508" spans="1:16" x14ac:dyDescent="0.25">
      <c r="A508">
        <v>144</v>
      </c>
      <c r="B508">
        <v>410.49</v>
      </c>
      <c r="C508">
        <v>5.17</v>
      </c>
      <c r="D508">
        <v>5.1879999999999997</v>
      </c>
      <c r="E508">
        <v>5.1980000000000004</v>
      </c>
      <c r="F508">
        <v>4.8840000000000003</v>
      </c>
      <c r="G508">
        <v>5.4089999999999998</v>
      </c>
      <c r="I508">
        <f t="shared" si="68"/>
        <v>1.5299999999999727</v>
      </c>
      <c r="J508">
        <f t="shared" si="69"/>
        <v>-5.400000000000027E-2</v>
      </c>
      <c r="K508">
        <f t="shared" si="70"/>
        <v>2.6133025816802631</v>
      </c>
      <c r="L508">
        <f t="shared" si="71"/>
        <v>0.71349054309394255</v>
      </c>
      <c r="M508">
        <f t="shared" si="72"/>
        <v>-2.8222825124660273</v>
      </c>
      <c r="N508">
        <f t="shared" si="73"/>
        <v>7.3944788696095692E-2</v>
      </c>
      <c r="O508">
        <f t="shared" si="74"/>
        <v>4197.3549442532212</v>
      </c>
      <c r="P508">
        <f t="shared" si="75"/>
        <v>7.9101000000001083</v>
      </c>
    </row>
    <row r="509" spans="1:16" x14ac:dyDescent="0.25">
      <c r="A509">
        <v>145</v>
      </c>
      <c r="B509">
        <v>412.02</v>
      </c>
      <c r="C509">
        <v>5.1159999999999997</v>
      </c>
      <c r="D509">
        <v>5.1390000000000002</v>
      </c>
      <c r="E509">
        <v>5.1509999999999998</v>
      </c>
      <c r="F509">
        <v>4.8390000000000004</v>
      </c>
      <c r="G509">
        <v>5.3330000000000002</v>
      </c>
      <c r="I509">
        <f t="shared" si="68"/>
        <v>1.4800000000000182</v>
      </c>
      <c r="J509">
        <f t="shared" si="69"/>
        <v>-3.8999999999999702E-2</v>
      </c>
      <c r="K509">
        <f t="shared" si="70"/>
        <v>2.6149182977778489</v>
      </c>
      <c r="L509">
        <f t="shared" si="71"/>
        <v>0.70893053580661625</v>
      </c>
      <c r="M509">
        <f t="shared" si="72"/>
        <v>-2.1341754552501602</v>
      </c>
      <c r="N509">
        <f t="shared" si="73"/>
        <v>7.4349501856757844E-2</v>
      </c>
      <c r="O509">
        <f t="shared" si="74"/>
        <v>4095.8885350277233</v>
      </c>
      <c r="P509">
        <f t="shared" si="75"/>
        <v>7.5716799999998505</v>
      </c>
    </row>
    <row r="510" spans="1:16" x14ac:dyDescent="0.25">
      <c r="A510">
        <v>146</v>
      </c>
      <c r="B510">
        <v>413.5</v>
      </c>
      <c r="C510">
        <v>5.077</v>
      </c>
      <c r="D510">
        <v>5.093</v>
      </c>
      <c r="E510">
        <v>5.1079999999999997</v>
      </c>
      <c r="F510">
        <v>4.7969999999999997</v>
      </c>
      <c r="G510">
        <v>5.3079999999999998</v>
      </c>
      <c r="I510">
        <f t="shared" si="68"/>
        <v>1.4399999999999977</v>
      </c>
      <c r="J510">
        <f t="shared" si="69"/>
        <v>-4.9000000000000377E-2</v>
      </c>
      <c r="K510">
        <f t="shared" si="70"/>
        <v>2.6164755138885654</v>
      </c>
      <c r="L510">
        <f t="shared" si="71"/>
        <v>0.70560716340460505</v>
      </c>
      <c r="M510">
        <f t="shared" si="72"/>
        <v>-2.7897243724719361</v>
      </c>
      <c r="N510">
        <f t="shared" si="73"/>
        <v>7.4743969013013445E-2</v>
      </c>
      <c r="O510">
        <f t="shared" si="74"/>
        <v>3993.1746060179053</v>
      </c>
      <c r="P510">
        <f t="shared" si="75"/>
        <v>7.3108800000001777</v>
      </c>
    </row>
    <row r="511" spans="1:16" x14ac:dyDescent="0.25">
      <c r="A511">
        <v>147</v>
      </c>
      <c r="B511">
        <v>414.94</v>
      </c>
      <c r="C511">
        <v>5.0279999999999996</v>
      </c>
      <c r="D511">
        <v>5.0419999999999998</v>
      </c>
      <c r="E511">
        <v>5.0620000000000003</v>
      </c>
      <c r="F511">
        <v>4.75</v>
      </c>
      <c r="G511">
        <v>5.2590000000000003</v>
      </c>
      <c r="I511">
        <f t="shared" si="68"/>
        <v>1.3899999999999864</v>
      </c>
      <c r="J511">
        <f t="shared" si="69"/>
        <v>-5.7999999999999829E-2</v>
      </c>
      <c r="K511">
        <f t="shared" si="70"/>
        <v>2.6179853026090019</v>
      </c>
      <c r="L511">
        <f t="shared" si="71"/>
        <v>0.70139526901392013</v>
      </c>
      <c r="M511">
        <f t="shared" si="72"/>
        <v>-3.4693381788989668</v>
      </c>
      <c r="N511">
        <f t="shared" si="73"/>
        <v>7.5128070185083995E-2</v>
      </c>
      <c r="O511">
        <f t="shared" si="74"/>
        <v>3889.2444431837798</v>
      </c>
      <c r="P511">
        <f t="shared" si="75"/>
        <v>6.9889199999999239</v>
      </c>
    </row>
    <row r="512" spans="1:16" x14ac:dyDescent="0.25">
      <c r="A512">
        <v>148</v>
      </c>
      <c r="B512">
        <v>416.33</v>
      </c>
      <c r="C512">
        <v>4.97</v>
      </c>
      <c r="D512">
        <v>4.9939999999999998</v>
      </c>
      <c r="E512">
        <v>5.0110000000000001</v>
      </c>
      <c r="F512">
        <v>4.7060000000000004</v>
      </c>
      <c r="G512">
        <v>5.1669999999999998</v>
      </c>
      <c r="I512">
        <f t="shared" si="68"/>
        <v>1.3600000000000136</v>
      </c>
      <c r="J512">
        <f t="shared" si="69"/>
        <v>-4.8999999999999488E-2</v>
      </c>
      <c r="K512">
        <f t="shared" si="70"/>
        <v>2.6194377065029881</v>
      </c>
      <c r="L512">
        <f t="shared" si="71"/>
        <v>0.69635638873333205</v>
      </c>
      <c r="M512">
        <f t="shared" si="72"/>
        <v>-3.0380617928671927</v>
      </c>
      <c r="N512">
        <f t="shared" si="73"/>
        <v>7.5501688547401247E-2</v>
      </c>
      <c r="O512">
        <f t="shared" si="74"/>
        <v>3784.1297028086465</v>
      </c>
      <c r="P512">
        <f t="shared" si="75"/>
        <v>6.7591999999999484</v>
      </c>
    </row>
    <row r="513" spans="1:16" x14ac:dyDescent="0.25">
      <c r="A513">
        <v>149</v>
      </c>
      <c r="B513">
        <v>417.69</v>
      </c>
      <c r="C513">
        <v>4.9210000000000003</v>
      </c>
      <c r="D513">
        <v>4.9450000000000003</v>
      </c>
      <c r="E513">
        <v>4.9610000000000003</v>
      </c>
      <c r="F513">
        <v>4.6520000000000001</v>
      </c>
      <c r="G513">
        <v>5.1260000000000003</v>
      </c>
      <c r="I513">
        <f t="shared" si="68"/>
        <v>1.3100000000000023</v>
      </c>
      <c r="J513">
        <f t="shared" si="69"/>
        <v>-4.9999999999999822E-2</v>
      </c>
      <c r="K513">
        <f t="shared" si="70"/>
        <v>2.6208540778583549</v>
      </c>
      <c r="L513">
        <f t="shared" si="71"/>
        <v>0.69205336503408077</v>
      </c>
      <c r="M513">
        <f t="shared" si="72"/>
        <v>-3.2613341791628629</v>
      </c>
      <c r="N513">
        <f t="shared" si="73"/>
        <v>7.5864710463978635E-2</v>
      </c>
      <c r="O513">
        <f t="shared" si="74"/>
        <v>3677.8624018585415</v>
      </c>
      <c r="P513">
        <f t="shared" si="75"/>
        <v>6.4465100000001296</v>
      </c>
    </row>
    <row r="514" spans="1:16" x14ac:dyDescent="0.25">
      <c r="A514">
        <v>150</v>
      </c>
      <c r="B514">
        <v>419</v>
      </c>
      <c r="C514">
        <v>4.8710000000000004</v>
      </c>
      <c r="D514">
        <v>4.8869999999999996</v>
      </c>
      <c r="E514">
        <v>4.9089999999999998</v>
      </c>
      <c r="F514">
        <v>4.6020000000000003</v>
      </c>
      <c r="G514">
        <v>5.0860000000000003</v>
      </c>
      <c r="I514">
        <f t="shared" si="68"/>
        <v>1.2599999999999909</v>
      </c>
      <c r="J514">
        <f t="shared" si="69"/>
        <v>-5.200000000000049E-2</v>
      </c>
      <c r="K514">
        <f t="shared" si="70"/>
        <v>2.6222140229662951</v>
      </c>
      <c r="L514">
        <f t="shared" si="71"/>
        <v>0.68761812957176993</v>
      </c>
      <c r="M514">
        <f t="shared" si="72"/>
        <v>-3.5744513362186425</v>
      </c>
      <c r="N514">
        <f t="shared" si="73"/>
        <v>7.6217025522816964E-2</v>
      </c>
      <c r="O514">
        <f t="shared" si="74"/>
        <v>3570.4749082319772</v>
      </c>
      <c r="P514">
        <f t="shared" si="75"/>
        <v>6.1374599999998862</v>
      </c>
    </row>
    <row r="515" spans="1:16" x14ac:dyDescent="0.25">
      <c r="A515">
        <v>151</v>
      </c>
      <c r="B515">
        <v>420.26</v>
      </c>
      <c r="C515">
        <v>4.819</v>
      </c>
      <c r="D515">
        <v>4.8319999999999999</v>
      </c>
      <c r="E515">
        <v>4.8609999999999998</v>
      </c>
      <c r="F515">
        <v>4.5510000000000002</v>
      </c>
      <c r="G515">
        <v>5.0309999999999997</v>
      </c>
      <c r="I515">
        <f t="shared" si="68"/>
        <v>1.2300000000000182</v>
      </c>
      <c r="J515">
        <f t="shared" si="69"/>
        <v>-4.8000000000000043E-2</v>
      </c>
      <c r="K515">
        <f t="shared" si="70"/>
        <v>2.6235180561820592</v>
      </c>
      <c r="L515">
        <f t="shared" si="71"/>
        <v>0.68295692630120841</v>
      </c>
      <c r="M515">
        <f t="shared" si="72"/>
        <v>-3.4253421713116241</v>
      </c>
      <c r="N515">
        <f t="shared" si="73"/>
        <v>7.6558526569334026E-2</v>
      </c>
      <c r="O515">
        <f t="shared" si="74"/>
        <v>3461.9999309030154</v>
      </c>
      <c r="P515">
        <f t="shared" si="75"/>
        <v>5.9273699999999092</v>
      </c>
    </row>
    <row r="516" spans="1:16" x14ac:dyDescent="0.25">
      <c r="A516">
        <v>152</v>
      </c>
      <c r="B516">
        <v>421.49</v>
      </c>
      <c r="C516">
        <v>4.7709999999999999</v>
      </c>
      <c r="D516">
        <v>4.7789999999999999</v>
      </c>
      <c r="E516">
        <v>4.8070000000000004</v>
      </c>
      <c r="F516">
        <v>4.4989999999999997</v>
      </c>
      <c r="G516">
        <v>4.9989999999999997</v>
      </c>
      <c r="I516">
        <f t="shared" si="68"/>
        <v>1.1800000000000068</v>
      </c>
      <c r="J516">
        <f t="shared" si="69"/>
        <v>-5.4999999999999716E-2</v>
      </c>
      <c r="K516">
        <f t="shared" si="70"/>
        <v>2.6247872752921073</v>
      </c>
      <c r="L516">
        <f t="shared" si="71"/>
        <v>0.67860941655892615</v>
      </c>
      <c r="M516">
        <f t="shared" si="72"/>
        <v>-4.1474497596551663</v>
      </c>
      <c r="N516">
        <f t="shared" si="73"/>
        <v>7.6889109738808609E-2</v>
      </c>
      <c r="O516">
        <f t="shared" si="74"/>
        <v>3352.4705099605685</v>
      </c>
      <c r="P516">
        <f t="shared" si="75"/>
        <v>5.6297800000000855</v>
      </c>
    </row>
    <row r="517" spans="1:16" x14ac:dyDescent="0.25">
      <c r="A517">
        <v>153</v>
      </c>
      <c r="B517">
        <v>422.67</v>
      </c>
      <c r="C517">
        <v>4.7160000000000002</v>
      </c>
      <c r="D517">
        <v>4.72</v>
      </c>
      <c r="E517">
        <v>4.7549999999999999</v>
      </c>
      <c r="F517">
        <v>4.4429999999999996</v>
      </c>
      <c r="G517">
        <v>4.9470000000000001</v>
      </c>
      <c r="I517">
        <f t="shared" ref="I517:I580" si="76">B518-B517</f>
        <v>1.1299999999999955</v>
      </c>
      <c r="J517">
        <f t="shared" ref="J517:J580" si="77">C518-C517</f>
        <v>-6.8000000000000504E-2</v>
      </c>
      <c r="K517">
        <f t="shared" ref="K517:K580" si="78">LOG(B517)</f>
        <v>2.6260014238478919</v>
      </c>
      <c r="L517">
        <f t="shared" ref="L517:L580" si="79">LOG(C517)</f>
        <v>0.6735737964230516</v>
      </c>
      <c r="M517">
        <f t="shared" ref="M517:M580" si="80">(L518-L517)/(K518-K517)</f>
        <v>-5.4398636122633306</v>
      </c>
      <c r="N517">
        <f t="shared" ref="N517:N580" si="81">$L$2*((1-COS(RADIANS(A517))+($L$2/$O$2)*(1-SQRT(1-(($L$2/$O$2)^2)*SIN(RADIANS(A517))))))</f>
        <v>7.7208674487828574E-2</v>
      </c>
      <c r="O517">
        <f t="shared" ref="O517:O580" si="82">$L$2*($J$1^2)*((SIN(RADIANS(A517))))+($H$1/2)*(SIN(2*RADIANS(A517)))</f>
        <v>3241.9200065470632</v>
      </c>
      <c r="P517">
        <f t="shared" ref="P517:P580" si="83">(C517*100000)*((B518/100000)-(B517/100000))</f>
        <v>5.3290800000002569</v>
      </c>
    </row>
    <row r="518" spans="1:16" x14ac:dyDescent="0.25">
      <c r="A518">
        <v>154</v>
      </c>
      <c r="B518">
        <v>423.8</v>
      </c>
      <c r="C518">
        <v>4.6479999999999997</v>
      </c>
      <c r="D518">
        <v>4.6580000000000004</v>
      </c>
      <c r="E518">
        <v>4.7009999999999996</v>
      </c>
      <c r="F518">
        <v>4.3879999999999999</v>
      </c>
      <c r="G518">
        <v>4.843</v>
      </c>
      <c r="I518">
        <f t="shared" si="76"/>
        <v>1.0999999999999659</v>
      </c>
      <c r="J518">
        <f t="shared" si="77"/>
        <v>-6.9999999999999396E-2</v>
      </c>
      <c r="K518">
        <f t="shared" si="78"/>
        <v>2.6271609523747759</v>
      </c>
      <c r="L518">
        <f t="shared" si="79"/>
        <v>0.66726611938227431</v>
      </c>
      <c r="M518">
        <f t="shared" si="80"/>
        <v>-5.8540199396831989</v>
      </c>
      <c r="N518">
        <f t="shared" si="81"/>
        <v>7.7517123624734244E-2</v>
      </c>
      <c r="O518">
        <f t="shared" si="82"/>
        <v>3130.3820926994376</v>
      </c>
      <c r="P518">
        <f t="shared" si="83"/>
        <v>5.1127999999998712</v>
      </c>
    </row>
    <row r="519" spans="1:16" x14ac:dyDescent="0.25">
      <c r="A519">
        <v>155</v>
      </c>
      <c r="B519">
        <v>424.9</v>
      </c>
      <c r="C519">
        <v>4.5780000000000003</v>
      </c>
      <c r="D519">
        <v>4.5940000000000003</v>
      </c>
      <c r="E519">
        <v>4.6399999999999997</v>
      </c>
      <c r="F519">
        <v>4.3280000000000003</v>
      </c>
      <c r="G519">
        <v>4.7480000000000002</v>
      </c>
      <c r="I519">
        <f t="shared" si="76"/>
        <v>1.0500000000000114</v>
      </c>
      <c r="J519">
        <f t="shared" si="77"/>
        <v>-7.2000000000000064E-2</v>
      </c>
      <c r="K519">
        <f t="shared" si="78"/>
        <v>2.6282867310895144</v>
      </c>
      <c r="L519">
        <f t="shared" si="79"/>
        <v>0.66067578833852414</v>
      </c>
      <c r="M519">
        <f t="shared" si="80"/>
        <v>-6.4228525085185693</v>
      </c>
      <c r="N519">
        <f t="shared" si="81"/>
        <v>7.781436333904769E-2</v>
      </c>
      <c r="O519">
        <f t="shared" si="82"/>
        <v>3017.8907410956435</v>
      </c>
      <c r="P519">
        <f t="shared" si="83"/>
        <v>4.8069000000000432</v>
      </c>
    </row>
    <row r="520" spans="1:16" x14ac:dyDescent="0.25">
      <c r="A520">
        <v>156</v>
      </c>
      <c r="B520">
        <v>425.95</v>
      </c>
      <c r="C520">
        <v>4.5060000000000002</v>
      </c>
      <c r="D520">
        <v>4.5330000000000004</v>
      </c>
      <c r="E520">
        <v>4.58</v>
      </c>
      <c r="F520">
        <v>4.2679999999999998</v>
      </c>
      <c r="G520">
        <v>4.641</v>
      </c>
      <c r="I520">
        <f t="shared" si="76"/>
        <v>1.0099999999999909</v>
      </c>
      <c r="J520">
        <f t="shared" si="77"/>
        <v>-8.0000000000000071E-2</v>
      </c>
      <c r="K520">
        <f t="shared" si="78"/>
        <v>2.6293586225803405</v>
      </c>
      <c r="L520">
        <f t="shared" si="79"/>
        <v>0.65379118738781206</v>
      </c>
      <c r="M520">
        <f t="shared" si="80"/>
        <v>-7.5637038413003355</v>
      </c>
      <c r="N520">
        <f t="shared" si="81"/>
        <v>7.8100303229879237E-2</v>
      </c>
      <c r="O520">
        <f t="shared" si="82"/>
        <v>2904.4802147096934</v>
      </c>
      <c r="P520">
        <f t="shared" si="83"/>
        <v>4.5510599999999393</v>
      </c>
    </row>
    <row r="521" spans="1:16" x14ac:dyDescent="0.25">
      <c r="A521">
        <v>157</v>
      </c>
      <c r="B521">
        <v>426.96</v>
      </c>
      <c r="C521">
        <v>4.4260000000000002</v>
      </c>
      <c r="D521">
        <v>4.4690000000000003</v>
      </c>
      <c r="E521">
        <v>4.5170000000000003</v>
      </c>
      <c r="F521">
        <v>4.2069999999999999</v>
      </c>
      <c r="G521">
        <v>4.5129999999999999</v>
      </c>
      <c r="I521">
        <f t="shared" si="76"/>
        <v>0.96000000000003638</v>
      </c>
      <c r="J521">
        <f t="shared" si="77"/>
        <v>-7.3000000000000398E-2</v>
      </c>
      <c r="K521">
        <f t="shared" si="78"/>
        <v>2.6303871897955311</v>
      </c>
      <c r="L521">
        <f t="shared" si="79"/>
        <v>0.64601140959123915</v>
      </c>
      <c r="M521">
        <f t="shared" si="80"/>
        <v>-7.4049403132157989</v>
      </c>
      <c r="N521">
        <f t="shared" si="81"/>
        <v>7.8374856333302684E-2</v>
      </c>
      <c r="O521">
        <f t="shared" si="82"/>
        <v>2790.1850563784692</v>
      </c>
      <c r="P521">
        <f t="shared" si="83"/>
        <v>4.2489600000001033</v>
      </c>
    </row>
    <row r="522" spans="1:16" x14ac:dyDescent="0.25">
      <c r="A522">
        <v>158</v>
      </c>
      <c r="B522">
        <v>427.92</v>
      </c>
      <c r="C522">
        <v>4.3529999999999998</v>
      </c>
      <c r="D522">
        <v>4.4009999999999998</v>
      </c>
      <c r="E522">
        <v>4.4569999999999999</v>
      </c>
      <c r="F522">
        <v>4.1429999999999998</v>
      </c>
      <c r="G522">
        <v>4.41</v>
      </c>
      <c r="I522">
        <f t="shared" si="76"/>
        <v>0.91999999999995907</v>
      </c>
      <c r="J522">
        <f t="shared" si="77"/>
        <v>-6.9999999999999396E-2</v>
      </c>
      <c r="K522">
        <f t="shared" si="78"/>
        <v>2.6313625848869608</v>
      </c>
      <c r="L522">
        <f t="shared" si="79"/>
        <v>0.63878866715739824</v>
      </c>
      <c r="M522">
        <f t="shared" si="80"/>
        <v>-7.5485946630922873</v>
      </c>
      <c r="N522">
        <f t="shared" si="81"/>
        <v>7.863793914869098E-2</v>
      </c>
      <c r="O522">
        <f t="shared" si="82"/>
        <v>2675.0400782834331</v>
      </c>
      <c r="P522">
        <f t="shared" si="83"/>
        <v>4.0047599999996253</v>
      </c>
    </row>
    <row r="523" spans="1:16" x14ac:dyDescent="0.25">
      <c r="A523">
        <v>159</v>
      </c>
      <c r="B523">
        <v>428.84</v>
      </c>
      <c r="C523">
        <v>4.2830000000000004</v>
      </c>
      <c r="D523">
        <v>4.3330000000000002</v>
      </c>
      <c r="E523">
        <v>4.3929999999999998</v>
      </c>
      <c r="F523">
        <v>4.08</v>
      </c>
      <c r="G523">
        <v>4.3259999999999996</v>
      </c>
      <c r="I523">
        <f t="shared" si="76"/>
        <v>0.8800000000000523</v>
      </c>
      <c r="J523">
        <f t="shared" si="77"/>
        <v>-6.899999999999995E-2</v>
      </c>
      <c r="K523">
        <f t="shared" si="78"/>
        <v>2.6322952873402072</v>
      </c>
      <c r="L523">
        <f t="shared" si="79"/>
        <v>0.63174807439656944</v>
      </c>
      <c r="M523">
        <f t="shared" si="80"/>
        <v>-7.9228392733357875</v>
      </c>
      <c r="N523">
        <f t="shared" si="81"/>
        <v>7.8889471664004882E-2</v>
      </c>
      <c r="O523">
        <f t="shared" si="82"/>
        <v>2559.0803513504161</v>
      </c>
      <c r="P523">
        <f t="shared" si="83"/>
        <v>3.7690400000002779</v>
      </c>
    </row>
    <row r="524" spans="1:16" x14ac:dyDescent="0.25">
      <c r="A524">
        <v>160</v>
      </c>
      <c r="B524">
        <v>429.72</v>
      </c>
      <c r="C524">
        <v>4.2140000000000004</v>
      </c>
      <c r="D524">
        <v>4.2679999999999998</v>
      </c>
      <c r="E524">
        <v>4.3280000000000003</v>
      </c>
      <c r="F524">
        <v>4.01</v>
      </c>
      <c r="G524">
        <v>4.2510000000000003</v>
      </c>
      <c r="I524">
        <f t="shared" si="76"/>
        <v>0.82999999999998408</v>
      </c>
      <c r="J524">
        <f t="shared" si="77"/>
        <v>-6.9000000000000838E-2</v>
      </c>
      <c r="K524">
        <f t="shared" si="78"/>
        <v>2.6331855670595279</v>
      </c>
      <c r="L524">
        <f t="shared" si="79"/>
        <v>0.62469453127208141</v>
      </c>
      <c r="M524">
        <f t="shared" si="80"/>
        <v>-8.5558109691531126</v>
      </c>
      <c r="N524">
        <f t="shared" si="81"/>
        <v>7.9129377380026247E-2</v>
      </c>
      <c r="O524">
        <f t="shared" si="82"/>
        <v>2442.3411945707821</v>
      </c>
      <c r="P524">
        <f t="shared" si="83"/>
        <v>3.4976200000000626</v>
      </c>
    </row>
    <row r="525" spans="1:16" x14ac:dyDescent="0.25">
      <c r="A525">
        <v>161</v>
      </c>
      <c r="B525">
        <v>430.55</v>
      </c>
      <c r="C525">
        <v>4.1449999999999996</v>
      </c>
      <c r="D525">
        <v>4.1909999999999998</v>
      </c>
      <c r="E525">
        <v>4.2549999999999999</v>
      </c>
      <c r="F525">
        <v>3.94</v>
      </c>
      <c r="G525">
        <v>4.194</v>
      </c>
      <c r="I525">
        <f t="shared" si="76"/>
        <v>0.80000000000001137</v>
      </c>
      <c r="J525">
        <f t="shared" si="77"/>
        <v>-6.6999999999999282E-2</v>
      </c>
      <c r="K525">
        <f t="shared" si="78"/>
        <v>2.6340235935670839</v>
      </c>
      <c r="L525">
        <f t="shared" si="79"/>
        <v>0.61752453488629233</v>
      </c>
      <c r="M525">
        <f t="shared" si="80"/>
        <v>-8.7785117011167042</v>
      </c>
      <c r="N525">
        <f t="shared" si="81"/>
        <v>7.9357583333529505E-2</v>
      </c>
      <c r="O525">
        <f t="shared" si="82"/>
        <v>2324.8581642471127</v>
      </c>
      <c r="P525">
        <f t="shared" si="83"/>
        <v>3.3160000000000802</v>
      </c>
    </row>
    <row r="526" spans="1:16" x14ac:dyDescent="0.25">
      <c r="A526">
        <v>162</v>
      </c>
      <c r="B526">
        <v>431.35</v>
      </c>
      <c r="C526">
        <v>4.0780000000000003</v>
      </c>
      <c r="D526">
        <v>4.1189999999999998</v>
      </c>
      <c r="E526">
        <v>4.1870000000000003</v>
      </c>
      <c r="F526">
        <v>3.8690000000000002</v>
      </c>
      <c r="G526">
        <v>4.1349999999999998</v>
      </c>
      <c r="I526">
        <f t="shared" si="76"/>
        <v>0.75</v>
      </c>
      <c r="J526">
        <f t="shared" si="77"/>
        <v>-6.5000000000000391E-2</v>
      </c>
      <c r="K526">
        <f t="shared" si="78"/>
        <v>2.6348298023738992</v>
      </c>
      <c r="L526">
        <f t="shared" si="79"/>
        <v>0.61044722144212127</v>
      </c>
      <c r="M526">
        <f t="shared" si="80"/>
        <v>-9.2490328072789669</v>
      </c>
      <c r="N526">
        <f t="shared" si="81"/>
        <v>7.9574020119383942E-2</v>
      </c>
      <c r="O526">
        <f t="shared" si="82"/>
        <v>2206.6670431667994</v>
      </c>
      <c r="P526">
        <f t="shared" si="83"/>
        <v>3.0584999999998757</v>
      </c>
    </row>
    <row r="527" spans="1:16" x14ac:dyDescent="0.25">
      <c r="A527">
        <v>163</v>
      </c>
      <c r="B527">
        <v>432.1</v>
      </c>
      <c r="C527">
        <v>4.0129999999999999</v>
      </c>
      <c r="D527">
        <v>4.0469999999999997</v>
      </c>
      <c r="E527">
        <v>4.1130000000000004</v>
      </c>
      <c r="F527">
        <v>3.7959999999999998</v>
      </c>
      <c r="G527">
        <v>4.0940000000000003</v>
      </c>
      <c r="I527">
        <f t="shared" si="76"/>
        <v>0.69999999999998863</v>
      </c>
      <c r="J527">
        <f t="shared" si="77"/>
        <v>-6.5999999999999837E-2</v>
      </c>
      <c r="K527">
        <f t="shared" si="78"/>
        <v>2.6355842663112301</v>
      </c>
      <c r="L527">
        <f t="shared" si="79"/>
        <v>0.60346915973383874</v>
      </c>
      <c r="M527">
        <f t="shared" si="80"/>
        <v>-10.244920265258692</v>
      </c>
      <c r="N527">
        <f t="shared" si="81"/>
        <v>7.9778621911580153E-2</v>
      </c>
      <c r="O527">
        <f t="shared" si="82"/>
        <v>2087.8038297067178</v>
      </c>
      <c r="P527">
        <f t="shared" si="83"/>
        <v>2.8091000000000248</v>
      </c>
    </row>
    <row r="528" spans="1:16" x14ac:dyDescent="0.25">
      <c r="A528">
        <v>164</v>
      </c>
      <c r="B528">
        <v>432.8</v>
      </c>
      <c r="C528">
        <v>3.9470000000000001</v>
      </c>
      <c r="D528">
        <v>3.97</v>
      </c>
      <c r="E528">
        <v>4.0339999999999998</v>
      </c>
      <c r="F528">
        <v>3.722</v>
      </c>
      <c r="G528">
        <v>4.0609999999999999</v>
      </c>
      <c r="I528">
        <f t="shared" si="76"/>
        <v>0.67000000000001592</v>
      </c>
      <c r="J528">
        <f t="shared" si="77"/>
        <v>-6.800000000000006E-2</v>
      </c>
      <c r="K528">
        <f t="shared" si="78"/>
        <v>2.636287252098513</v>
      </c>
      <c r="L528">
        <f t="shared" si="79"/>
        <v>0.59626712639551538</v>
      </c>
      <c r="M528">
        <f t="shared" si="80"/>
        <v>-11.234619917468297</v>
      </c>
      <c r="N528">
        <f t="shared" si="81"/>
        <v>7.9971326483174537E-2</v>
      </c>
      <c r="O528">
        <f t="shared" si="82"/>
        <v>1968.3047268724069</v>
      </c>
      <c r="P528">
        <f t="shared" si="83"/>
        <v>2.6444900000000429</v>
      </c>
    </row>
    <row r="529" spans="1:16" x14ac:dyDescent="0.25">
      <c r="A529">
        <v>165</v>
      </c>
      <c r="B529">
        <v>433.47</v>
      </c>
      <c r="C529">
        <v>3.879</v>
      </c>
      <c r="D529">
        <v>3.8860000000000001</v>
      </c>
      <c r="E529">
        <v>3.968</v>
      </c>
      <c r="F529">
        <v>3.6509999999999998</v>
      </c>
      <c r="G529">
        <v>4.01</v>
      </c>
      <c r="I529">
        <f t="shared" si="76"/>
        <v>0.6199999999999477</v>
      </c>
      <c r="J529">
        <f t="shared" si="77"/>
        <v>-7.3999999999999844E-2</v>
      </c>
      <c r="K529">
        <f t="shared" si="78"/>
        <v>2.6369590457907699</v>
      </c>
      <c r="L529">
        <f t="shared" si="79"/>
        <v>0.5887197796000565</v>
      </c>
      <c r="M529">
        <f t="shared" si="80"/>
        <v>-13.476141017438596</v>
      </c>
      <c r="N529">
        <f t="shared" si="81"/>
        <v>8.0152075225145614E-2</v>
      </c>
      <c r="O529">
        <f t="shared" si="82"/>
        <v>1848.2061312749922</v>
      </c>
      <c r="P529">
        <f t="shared" si="83"/>
        <v>2.4049799999998482</v>
      </c>
    </row>
    <row r="530" spans="1:16" x14ac:dyDescent="0.25">
      <c r="A530">
        <v>166</v>
      </c>
      <c r="B530">
        <v>434.09</v>
      </c>
      <c r="C530">
        <v>3.8050000000000002</v>
      </c>
      <c r="D530">
        <v>3.8</v>
      </c>
      <c r="E530">
        <v>3.895</v>
      </c>
      <c r="F530">
        <v>3.5739999999999998</v>
      </c>
      <c r="G530">
        <v>3.9510000000000001</v>
      </c>
      <c r="I530">
        <f t="shared" si="76"/>
        <v>0.57000000000005002</v>
      </c>
      <c r="J530">
        <f t="shared" si="77"/>
        <v>-7.1000000000000174E-2</v>
      </c>
      <c r="K530">
        <f t="shared" si="78"/>
        <v>2.6375797812433479</v>
      </c>
      <c r="L530">
        <f t="shared" si="79"/>
        <v>0.58035466110659162</v>
      </c>
      <c r="M530">
        <f t="shared" si="80"/>
        <v>-14.35414553334582</v>
      </c>
      <c r="N530">
        <f t="shared" si="81"/>
        <v>8.0320813164156651E-2</v>
      </c>
      <c r="O530">
        <f t="shared" si="82"/>
        <v>1727.5446220492731</v>
      </c>
      <c r="P530">
        <f t="shared" si="83"/>
        <v>2.1688499999999906</v>
      </c>
    </row>
    <row r="531" spans="1:16" x14ac:dyDescent="0.25">
      <c r="A531">
        <v>167</v>
      </c>
      <c r="B531">
        <v>434.66</v>
      </c>
      <c r="C531">
        <v>3.734</v>
      </c>
      <c r="D531">
        <v>3.7250000000000001</v>
      </c>
      <c r="E531">
        <v>3.823</v>
      </c>
      <c r="F531">
        <v>3.4940000000000002</v>
      </c>
      <c r="G531">
        <v>3.8959999999999999</v>
      </c>
      <c r="I531">
        <f t="shared" si="76"/>
        <v>0.53999999999996362</v>
      </c>
      <c r="J531">
        <f t="shared" si="77"/>
        <v>-7.7999999999999847E-2</v>
      </c>
      <c r="K531">
        <f t="shared" si="78"/>
        <v>2.6381496756668459</v>
      </c>
      <c r="L531">
        <f t="shared" si="79"/>
        <v>0.57217431361305948</v>
      </c>
      <c r="M531">
        <f t="shared" si="80"/>
        <v>-17.002854458600549</v>
      </c>
      <c r="N531">
        <f t="shared" si="81"/>
        <v>8.0477488979219164E-2</v>
      </c>
      <c r="O531">
        <f t="shared" si="82"/>
        <v>1606.3569497163214</v>
      </c>
      <c r="P531">
        <f t="shared" si="83"/>
        <v>2.0163600000000086</v>
      </c>
    </row>
    <row r="532" spans="1:16" x14ac:dyDescent="0.25">
      <c r="A532">
        <v>168</v>
      </c>
      <c r="B532">
        <v>435.2</v>
      </c>
      <c r="C532">
        <v>3.6560000000000001</v>
      </c>
      <c r="D532">
        <v>3.6459999999999999</v>
      </c>
      <c r="E532">
        <v>3.7490000000000001</v>
      </c>
      <c r="F532">
        <v>3.4209999999999998</v>
      </c>
      <c r="G532">
        <v>3.8079999999999998</v>
      </c>
      <c r="I532">
        <f t="shared" si="76"/>
        <v>0.49000000000000909</v>
      </c>
      <c r="J532">
        <f t="shared" si="77"/>
        <v>-8.0000000000000071E-2</v>
      </c>
      <c r="K532">
        <f t="shared" si="78"/>
        <v>2.6386888866901237</v>
      </c>
      <c r="L532">
        <f t="shared" si="79"/>
        <v>0.56300618706179384</v>
      </c>
      <c r="M532">
        <f t="shared" si="80"/>
        <v>-19.66149163225646</v>
      </c>
      <c r="N532">
        <f t="shared" si="81"/>
        <v>8.0622055017252225E-2</v>
      </c>
      <c r="O532">
        <f t="shared" si="82"/>
        <v>1484.6800249939442</v>
      </c>
      <c r="P532">
        <f t="shared" si="83"/>
        <v>1.7914400000001427</v>
      </c>
    </row>
    <row r="533" spans="1:16" x14ac:dyDescent="0.25">
      <c r="A533">
        <v>169</v>
      </c>
      <c r="B533">
        <v>435.69</v>
      </c>
      <c r="C533">
        <v>3.5760000000000001</v>
      </c>
      <c r="D533">
        <v>3.5630000000000002</v>
      </c>
      <c r="E533">
        <v>3.6779999999999999</v>
      </c>
      <c r="F533">
        <v>3.3490000000000002</v>
      </c>
      <c r="G533">
        <v>3.7149999999999999</v>
      </c>
      <c r="I533">
        <f t="shared" si="76"/>
        <v>0.44999999999998863</v>
      </c>
      <c r="J533">
        <f t="shared" si="77"/>
        <v>-8.4999999999999964E-2</v>
      </c>
      <c r="K533">
        <f t="shared" si="78"/>
        <v>2.6391775920802147</v>
      </c>
      <c r="L533">
        <f t="shared" si="79"/>
        <v>0.55339751012388005</v>
      </c>
      <c r="M533">
        <f t="shared" si="80"/>
        <v>-23.303654625278472</v>
      </c>
      <c r="N533">
        <f t="shared" si="81"/>
        <v>8.0754467307532912E-2</v>
      </c>
      <c r="O533">
        <f t="shared" si="82"/>
        <v>1362.5509075584873</v>
      </c>
      <c r="P533">
        <f t="shared" si="83"/>
        <v>1.6091999999997484</v>
      </c>
    </row>
    <row r="534" spans="1:16" x14ac:dyDescent="0.25">
      <c r="A534">
        <v>170</v>
      </c>
      <c r="B534">
        <v>436.14</v>
      </c>
      <c r="C534">
        <v>3.4910000000000001</v>
      </c>
      <c r="D534">
        <v>3.484</v>
      </c>
      <c r="E534">
        <v>3.601</v>
      </c>
      <c r="F534">
        <v>3.27</v>
      </c>
      <c r="G534">
        <v>3.61</v>
      </c>
      <c r="I534">
        <f t="shared" si="76"/>
        <v>0.40000000000003411</v>
      </c>
      <c r="J534">
        <f t="shared" si="77"/>
        <v>-9.0000000000000302E-2</v>
      </c>
      <c r="K534">
        <f t="shared" si="78"/>
        <v>2.6396259192408125</v>
      </c>
      <c r="L534">
        <f t="shared" si="79"/>
        <v>0.54294984881417885</v>
      </c>
      <c r="M534">
        <f t="shared" si="80"/>
        <v>-28.49160600515771</v>
      </c>
      <c r="N534">
        <f t="shared" si="81"/>
        <v>8.0874685575033509E-2</v>
      </c>
      <c r="O534">
        <f t="shared" si="82"/>
        <v>1240.0067947613074</v>
      </c>
      <c r="P534">
        <f t="shared" si="83"/>
        <v>1.3964000000001853</v>
      </c>
    </row>
    <row r="535" spans="1:16" x14ac:dyDescent="0.25">
      <c r="A535">
        <v>171</v>
      </c>
      <c r="B535">
        <v>436.54</v>
      </c>
      <c r="C535">
        <v>3.4009999999999998</v>
      </c>
      <c r="D535">
        <v>3.407</v>
      </c>
      <c r="E535">
        <v>3.5270000000000001</v>
      </c>
      <c r="F535">
        <v>3.1920000000000002</v>
      </c>
      <c r="G535">
        <v>3.48</v>
      </c>
      <c r="I535">
        <f t="shared" si="76"/>
        <v>0.37000000000000455</v>
      </c>
      <c r="J535">
        <f t="shared" si="77"/>
        <v>-8.6999999999999744E-2</v>
      </c>
      <c r="K535">
        <f t="shared" si="78"/>
        <v>2.6400240441088667</v>
      </c>
      <c r="L535">
        <f t="shared" si="79"/>
        <v>0.53160663193272206</v>
      </c>
      <c r="M535">
        <f t="shared" si="80"/>
        <v>-30.586785445077897</v>
      </c>
      <c r="N535">
        <f t="shared" si="81"/>
        <v>8.0982673252641316E-2</v>
      </c>
      <c r="O535">
        <f t="shared" si="82"/>
        <v>1117.085010303434</v>
      </c>
      <c r="P535">
        <f t="shared" si="83"/>
        <v>1.2583699999999016</v>
      </c>
    </row>
    <row r="536" spans="1:16" x14ac:dyDescent="0.25">
      <c r="A536">
        <v>172</v>
      </c>
      <c r="B536">
        <v>436.91</v>
      </c>
      <c r="C536">
        <v>3.3140000000000001</v>
      </c>
      <c r="D536">
        <v>3.3250000000000002</v>
      </c>
      <c r="E536">
        <v>3.4489999999999998</v>
      </c>
      <c r="F536">
        <v>3.1139999999999999</v>
      </c>
      <c r="G536">
        <v>3.3679999999999999</v>
      </c>
      <c r="I536">
        <f t="shared" si="76"/>
        <v>0.31999999999999318</v>
      </c>
      <c r="J536">
        <f t="shared" si="77"/>
        <v>-8.7000000000000188E-2</v>
      </c>
      <c r="K536">
        <f t="shared" si="78"/>
        <v>2.6403919849593236</v>
      </c>
      <c r="L536">
        <f t="shared" si="79"/>
        <v>0.5203525040833179</v>
      </c>
      <c r="M536">
        <f t="shared" si="80"/>
        <v>-36.335547763787645</v>
      </c>
      <c r="N536">
        <f t="shared" si="81"/>
        <v>8.1078397492257481E-2</v>
      </c>
      <c r="O536">
        <f t="shared" si="82"/>
        <v>993.82299287177534</v>
      </c>
      <c r="P536">
        <f t="shared" si="83"/>
        <v>1.0604800000000258</v>
      </c>
    </row>
    <row r="537" spans="1:16" x14ac:dyDescent="0.25">
      <c r="A537">
        <v>173</v>
      </c>
      <c r="B537">
        <v>437.23</v>
      </c>
      <c r="C537">
        <v>3.2269999999999999</v>
      </c>
      <c r="D537">
        <v>3.2429999999999999</v>
      </c>
      <c r="E537">
        <v>3.3769999999999998</v>
      </c>
      <c r="F537">
        <v>3.0350000000000001</v>
      </c>
      <c r="G537">
        <v>3.2530000000000001</v>
      </c>
      <c r="I537">
        <f t="shared" si="76"/>
        <v>0.27999999999997272</v>
      </c>
      <c r="J537">
        <f t="shared" si="77"/>
        <v>-8.0000000000000071E-2</v>
      </c>
      <c r="K537">
        <f t="shared" si="78"/>
        <v>2.6407099528830362</v>
      </c>
      <c r="L537">
        <f t="shared" si="79"/>
        <v>0.50879896540390501</v>
      </c>
      <c r="M537">
        <f t="shared" si="80"/>
        <v>-39.212241977609239</v>
      </c>
      <c r="N537">
        <f t="shared" si="81"/>
        <v>8.1161829174771286E-2</v>
      </c>
      <c r="O537">
        <f t="shared" si="82"/>
        <v>870.25828474041009</v>
      </c>
      <c r="P537">
        <f t="shared" si="83"/>
        <v>0.90355999999995196</v>
      </c>
    </row>
    <row r="538" spans="1:16" x14ac:dyDescent="0.25">
      <c r="A538">
        <v>174</v>
      </c>
      <c r="B538">
        <v>437.51</v>
      </c>
      <c r="C538">
        <v>3.1469999999999998</v>
      </c>
      <c r="D538">
        <v>3.165</v>
      </c>
      <c r="E538">
        <v>3.2949999999999999</v>
      </c>
      <c r="F538">
        <v>2.9590000000000001</v>
      </c>
      <c r="G538">
        <v>3.17</v>
      </c>
      <c r="I538">
        <f t="shared" si="76"/>
        <v>0.23000000000001819</v>
      </c>
      <c r="J538">
        <f t="shared" si="77"/>
        <v>-6.3999999999999613E-2</v>
      </c>
      <c r="K538">
        <f t="shared" si="78"/>
        <v>2.6409879839759003</v>
      </c>
      <c r="L538">
        <f t="shared" si="79"/>
        <v>0.49789674291322028</v>
      </c>
      <c r="M538">
        <f t="shared" si="80"/>
        <v>-39.094123335451549</v>
      </c>
      <c r="N538">
        <f t="shared" si="81"/>
        <v>8.1232942918906939E-2</v>
      </c>
      <c r="O538">
        <f t="shared" si="82"/>
        <v>746.42852034034854</v>
      </c>
      <c r="P538">
        <f t="shared" si="83"/>
        <v>0.72381000000006879</v>
      </c>
    </row>
    <row r="539" spans="1:16" x14ac:dyDescent="0.25">
      <c r="A539">
        <v>175</v>
      </c>
      <c r="B539">
        <v>437.74</v>
      </c>
      <c r="C539">
        <v>3.0830000000000002</v>
      </c>
      <c r="D539">
        <v>3.093</v>
      </c>
      <c r="E539">
        <v>3.2210000000000001</v>
      </c>
      <c r="F539">
        <v>2.8860000000000001</v>
      </c>
      <c r="G539">
        <v>3.1349999999999998</v>
      </c>
      <c r="I539">
        <f t="shared" si="76"/>
        <v>0.18999999999999773</v>
      </c>
      <c r="J539">
        <f t="shared" si="77"/>
        <v>-6.4000000000000057E-2</v>
      </c>
      <c r="K539">
        <f t="shared" si="78"/>
        <v>2.6412162335803266</v>
      </c>
      <c r="L539">
        <f t="shared" si="79"/>
        <v>0.48897352472650829</v>
      </c>
      <c r="M539">
        <f t="shared" si="80"/>
        <v>-48.340435637986545</v>
      </c>
      <c r="N539">
        <f t="shared" si="81"/>
        <v>8.1291717088940077E-2</v>
      </c>
      <c r="O539">
        <f t="shared" si="82"/>
        <v>622.3714148013031</v>
      </c>
      <c r="P539">
        <f t="shared" si="83"/>
        <v>0.58576999999999757</v>
      </c>
    </row>
    <row r="540" spans="1:16" x14ac:dyDescent="0.25">
      <c r="A540">
        <v>176</v>
      </c>
      <c r="B540">
        <v>437.93</v>
      </c>
      <c r="C540">
        <v>3.0190000000000001</v>
      </c>
      <c r="D540">
        <v>3.0139999999999998</v>
      </c>
      <c r="E540">
        <v>3.1509999999999998</v>
      </c>
      <c r="F540">
        <v>2.8159999999999998</v>
      </c>
      <c r="G540">
        <v>3.0960000000000001</v>
      </c>
      <c r="I540">
        <f t="shared" si="76"/>
        <v>0.14999999999997726</v>
      </c>
      <c r="J540">
        <f t="shared" si="77"/>
        <v>-6.0999999999999943E-2</v>
      </c>
      <c r="K540">
        <f t="shared" si="78"/>
        <v>2.6414046971633121</v>
      </c>
      <c r="L540">
        <f t="shared" si="79"/>
        <v>0.47986311302309775</v>
      </c>
      <c r="M540">
        <f t="shared" si="80"/>
        <v>-59.604556220436891</v>
      </c>
      <c r="N540">
        <f t="shared" si="81"/>
        <v>8.133813380128159E-2</v>
      </c>
      <c r="O540">
        <f t="shared" si="82"/>
        <v>498.12475246892774</v>
      </c>
      <c r="P540">
        <f t="shared" si="83"/>
        <v>0.4528499999999292</v>
      </c>
    </row>
    <row r="541" spans="1:16" x14ac:dyDescent="0.25">
      <c r="A541">
        <v>177</v>
      </c>
      <c r="B541">
        <v>438.08</v>
      </c>
      <c r="C541">
        <v>2.9580000000000002</v>
      </c>
      <c r="D541">
        <v>2.9420000000000002</v>
      </c>
      <c r="E541">
        <v>3.0819999999999999</v>
      </c>
      <c r="F541">
        <v>2.746</v>
      </c>
      <c r="G541">
        <v>3.0640000000000001</v>
      </c>
      <c r="I541">
        <f t="shared" si="76"/>
        <v>0.11000000000001364</v>
      </c>
      <c r="J541">
        <f t="shared" si="77"/>
        <v>-6.7000000000000171E-2</v>
      </c>
      <c r="K541">
        <f t="shared" si="78"/>
        <v>2.6415534264538958</v>
      </c>
      <c r="L541">
        <f t="shared" si="79"/>
        <v>0.47099816966087366</v>
      </c>
      <c r="M541">
        <f t="shared" si="80"/>
        <v>-91.255160621429638</v>
      </c>
      <c r="N541">
        <f t="shared" si="81"/>
        <v>8.1372178929926722E-2</v>
      </c>
      <c r="O541">
        <f t="shared" si="82"/>
        <v>373.72637540098498</v>
      </c>
      <c r="P541">
        <f t="shared" si="83"/>
        <v>0.32538000000012013</v>
      </c>
    </row>
    <row r="542" spans="1:16" x14ac:dyDescent="0.25">
      <c r="A542">
        <v>178</v>
      </c>
      <c r="B542">
        <v>438.19</v>
      </c>
      <c r="C542">
        <v>2.891</v>
      </c>
      <c r="D542">
        <v>2.8650000000000002</v>
      </c>
      <c r="E542">
        <v>3.0059999999999998</v>
      </c>
      <c r="F542">
        <v>2.6760000000000002</v>
      </c>
      <c r="G542">
        <v>3.0169999999999999</v>
      </c>
      <c r="I542">
        <f t="shared" si="76"/>
        <v>6.0000000000002274E-2</v>
      </c>
      <c r="J542">
        <f t="shared" si="77"/>
        <v>-7.2000000000000064E-2</v>
      </c>
      <c r="K542">
        <f t="shared" si="78"/>
        <v>2.6416624622379814</v>
      </c>
      <c r="L542">
        <f t="shared" si="79"/>
        <v>0.46104809167065786</v>
      </c>
      <c r="M542">
        <f t="shared" si="80"/>
        <v>-184.20030555230511</v>
      </c>
      <c r="N542">
        <f t="shared" si="81"/>
        <v>8.1393842110767695E-2</v>
      </c>
      <c r="O542">
        <f t="shared" si="82"/>
        <v>249.21417184601401</v>
      </c>
      <c r="P542">
        <f t="shared" si="83"/>
        <v>0.17345999999997286</v>
      </c>
    </row>
    <row r="543" spans="1:16" x14ac:dyDescent="0.25">
      <c r="A543">
        <v>179</v>
      </c>
      <c r="B543">
        <v>438.25</v>
      </c>
      <c r="C543">
        <v>2.819</v>
      </c>
      <c r="D543">
        <v>2.7919999999999998</v>
      </c>
      <c r="E543">
        <v>2.94</v>
      </c>
      <c r="F543">
        <v>2.61</v>
      </c>
      <c r="G543">
        <v>2.9350000000000001</v>
      </c>
      <c r="I543">
        <f t="shared" si="76"/>
        <v>2.9999999999972715E-2</v>
      </c>
      <c r="J543">
        <f t="shared" si="77"/>
        <v>-7.2000000000000064E-2</v>
      </c>
      <c r="K543">
        <f t="shared" si="78"/>
        <v>2.6417219247658323</v>
      </c>
      <c r="L543">
        <f t="shared" si="79"/>
        <v>0.4500950758716023</v>
      </c>
      <c r="M543">
        <f t="shared" si="80"/>
        <v>-377.97149623713511</v>
      </c>
      <c r="N543">
        <f t="shared" si="81"/>
        <v>8.1403116744768328E-2</v>
      </c>
      <c r="O543">
        <f t="shared" si="82"/>
        <v>124.62606470790718</v>
      </c>
      <c r="P543">
        <f t="shared" si="83"/>
        <v>8.4569999999986767E-2</v>
      </c>
    </row>
    <row r="544" spans="1:16" x14ac:dyDescent="0.25">
      <c r="A544">
        <v>180</v>
      </c>
      <c r="B544">
        <v>438.28</v>
      </c>
      <c r="C544">
        <v>2.7469999999999999</v>
      </c>
      <c r="D544">
        <v>2.7229999999999999</v>
      </c>
      <c r="E544">
        <v>2.8740000000000001</v>
      </c>
      <c r="F544">
        <v>2.5459999999999998</v>
      </c>
      <c r="G544">
        <v>2.8450000000000002</v>
      </c>
      <c r="I544">
        <f t="shared" si="76"/>
        <v>-2.9999999999972715E-2</v>
      </c>
      <c r="J544">
        <f t="shared" si="77"/>
        <v>-7.2999999999999954E-2</v>
      </c>
      <c r="K544">
        <f t="shared" si="78"/>
        <v>2.6417516529769882</v>
      </c>
      <c r="L544">
        <f t="shared" si="79"/>
        <v>0.4388586594205619</v>
      </c>
      <c r="M544">
        <f t="shared" si="80"/>
        <v>393.47327134023772</v>
      </c>
      <c r="N544">
        <f t="shared" si="81"/>
        <v>8.14E-2</v>
      </c>
      <c r="O544">
        <f t="shared" si="82"/>
        <v>8.7486748718272267E-13</v>
      </c>
      <c r="P544">
        <f t="shared" si="83"/>
        <v>-8.2409999999987105E-2</v>
      </c>
    </row>
    <row r="545" spans="1:16" x14ac:dyDescent="0.25">
      <c r="A545">
        <v>181</v>
      </c>
      <c r="B545">
        <v>438.25</v>
      </c>
      <c r="C545">
        <v>2.6739999999999999</v>
      </c>
      <c r="D545">
        <v>2.6579999999999999</v>
      </c>
      <c r="E545">
        <v>2.8050000000000002</v>
      </c>
      <c r="F545">
        <v>2.484</v>
      </c>
      <c r="G545">
        <v>2.7509999999999999</v>
      </c>
      <c r="I545">
        <f t="shared" si="76"/>
        <v>-6.0000000000002274E-2</v>
      </c>
      <c r="J545">
        <f t="shared" si="77"/>
        <v>-6.4000000000000057E-2</v>
      </c>
      <c r="K545">
        <f t="shared" si="78"/>
        <v>2.6417219247658323</v>
      </c>
      <c r="L545">
        <f t="shared" si="79"/>
        <v>0.42716140292596555</v>
      </c>
      <c r="M545">
        <f t="shared" si="80"/>
        <v>176.93320428721606</v>
      </c>
      <c r="N545">
        <f t="shared" si="81"/>
        <v>8.1384492812537609E-2</v>
      </c>
      <c r="O545">
        <f t="shared" si="82"/>
        <v>-124.6260647079086</v>
      </c>
      <c r="P545">
        <f t="shared" si="83"/>
        <v>-0.16043999999997491</v>
      </c>
    </row>
    <row r="546" spans="1:16" x14ac:dyDescent="0.25">
      <c r="A546">
        <v>182</v>
      </c>
      <c r="B546">
        <v>438.19</v>
      </c>
      <c r="C546">
        <v>2.61</v>
      </c>
      <c r="D546">
        <v>2.5960000000000001</v>
      </c>
      <c r="E546">
        <v>2.74</v>
      </c>
      <c r="F546">
        <v>2.4279999999999999</v>
      </c>
      <c r="G546">
        <v>2.6760000000000002</v>
      </c>
      <c r="I546">
        <f t="shared" si="76"/>
        <v>-0.11000000000001364</v>
      </c>
      <c r="J546">
        <f t="shared" si="77"/>
        <v>-5.600000000000005E-2</v>
      </c>
      <c r="K546">
        <f t="shared" si="78"/>
        <v>2.6416624622379814</v>
      </c>
      <c r="L546">
        <f t="shared" si="79"/>
        <v>0.41664050733828095</v>
      </c>
      <c r="M546">
        <f t="shared" si="80"/>
        <v>86.390119444536793</v>
      </c>
      <c r="N546">
        <f t="shared" si="81"/>
        <v>8.1356599886215811E-2</v>
      </c>
      <c r="O546">
        <f t="shared" si="82"/>
        <v>-249.21417184601228</v>
      </c>
      <c r="P546">
        <f t="shared" si="83"/>
        <v>-0.28710000000010605</v>
      </c>
    </row>
    <row r="547" spans="1:16" x14ac:dyDescent="0.25">
      <c r="A547">
        <v>183</v>
      </c>
      <c r="B547">
        <v>438.08</v>
      </c>
      <c r="C547">
        <v>2.5539999999999998</v>
      </c>
      <c r="D547">
        <v>2.5329999999999999</v>
      </c>
      <c r="E547">
        <v>2.6819999999999999</v>
      </c>
      <c r="F547">
        <v>2.371</v>
      </c>
      <c r="G547">
        <v>2.6309999999999998</v>
      </c>
      <c r="I547">
        <f t="shared" si="76"/>
        <v>-0.14999999999997726</v>
      </c>
      <c r="J547">
        <f t="shared" si="77"/>
        <v>-5.3999999999999826E-2</v>
      </c>
      <c r="K547">
        <f t="shared" si="78"/>
        <v>2.6415534264538958</v>
      </c>
      <c r="L547">
        <f t="shared" si="79"/>
        <v>0.40722089292739644</v>
      </c>
      <c r="M547">
        <f t="shared" si="80"/>
        <v>62.401186874037386</v>
      </c>
      <c r="N547">
        <f t="shared" si="81"/>
        <v>8.1316329691244957E-2</v>
      </c>
      <c r="O547">
        <f t="shared" si="82"/>
        <v>-373.72637540098316</v>
      </c>
      <c r="P547">
        <f t="shared" si="83"/>
        <v>-0.38309999999994004</v>
      </c>
    </row>
    <row r="548" spans="1:16" x14ac:dyDescent="0.25">
      <c r="A548">
        <v>184</v>
      </c>
      <c r="B548">
        <v>437.93</v>
      </c>
      <c r="C548">
        <v>2.5</v>
      </c>
      <c r="D548">
        <v>2.4700000000000002</v>
      </c>
      <c r="E548">
        <v>2.63</v>
      </c>
      <c r="F548">
        <v>2.3180000000000001</v>
      </c>
      <c r="G548">
        <v>2.5830000000000002</v>
      </c>
      <c r="I548">
        <f t="shared" si="76"/>
        <v>-0.18999999999999773</v>
      </c>
      <c r="J548">
        <f t="shared" si="77"/>
        <v>-6.0999999999999943E-2</v>
      </c>
      <c r="K548">
        <f t="shared" si="78"/>
        <v>2.6414046971633121</v>
      </c>
      <c r="L548">
        <f t="shared" si="79"/>
        <v>0.3979400086720376</v>
      </c>
      <c r="M548">
        <f t="shared" si="80"/>
        <v>56.924569661490274</v>
      </c>
      <c r="N548">
        <f t="shared" si="81"/>
        <v>8.126369446168738E-2</v>
      </c>
      <c r="O548">
        <f t="shared" si="82"/>
        <v>-498.12475246892592</v>
      </c>
      <c r="P548">
        <f t="shared" si="83"/>
        <v>-0.47499999999999798</v>
      </c>
    </row>
    <row r="549" spans="1:16" x14ac:dyDescent="0.25">
      <c r="A549">
        <v>185</v>
      </c>
      <c r="B549">
        <v>437.74</v>
      </c>
      <c r="C549">
        <v>2.4390000000000001</v>
      </c>
      <c r="D549">
        <v>2.41</v>
      </c>
      <c r="E549">
        <v>2.5609999999999999</v>
      </c>
      <c r="F549">
        <v>2.2610000000000001</v>
      </c>
      <c r="G549">
        <v>2.524</v>
      </c>
      <c r="I549">
        <f t="shared" si="76"/>
        <v>-0.23000000000001819</v>
      </c>
      <c r="J549">
        <f t="shared" si="77"/>
        <v>-6.0999999999999943E-2</v>
      </c>
      <c r="K549">
        <f t="shared" si="78"/>
        <v>2.6412162335803266</v>
      </c>
      <c r="L549">
        <f t="shared" si="79"/>
        <v>0.38721180031373059</v>
      </c>
      <c r="M549">
        <f t="shared" si="80"/>
        <v>48.192635683655269</v>
      </c>
      <c r="N549">
        <f t="shared" si="81"/>
        <v>8.1198710191794476E-2</v>
      </c>
      <c r="O549">
        <f t="shared" si="82"/>
        <v>-622.37141480130128</v>
      </c>
      <c r="P549">
        <f t="shared" si="83"/>
        <v>-0.56097000000005326</v>
      </c>
    </row>
    <row r="550" spans="1:16" x14ac:dyDescent="0.25">
      <c r="A550">
        <v>186</v>
      </c>
      <c r="B550">
        <v>437.51</v>
      </c>
      <c r="C550">
        <v>2.3780000000000001</v>
      </c>
      <c r="D550">
        <v>2.3519999999999999</v>
      </c>
      <c r="E550">
        <v>2.4950000000000001</v>
      </c>
      <c r="F550">
        <v>2.2080000000000002</v>
      </c>
      <c r="G550">
        <v>2.456</v>
      </c>
      <c r="I550">
        <f t="shared" si="76"/>
        <v>-0.27999999999997272</v>
      </c>
      <c r="J550">
        <f t="shared" si="77"/>
        <v>-6.2000000000000277E-2</v>
      </c>
      <c r="K550">
        <f t="shared" si="78"/>
        <v>2.6409879839759003</v>
      </c>
      <c r="L550">
        <f t="shared" si="79"/>
        <v>0.37621185028267279</v>
      </c>
      <c r="M550">
        <f t="shared" si="80"/>
        <v>41.26623072651774</v>
      </c>
      <c r="N550">
        <f t="shared" si="81"/>
        <v>8.1121396631205628E-2</v>
      </c>
      <c r="O550">
        <f t="shared" si="82"/>
        <v>-746.42852034034695</v>
      </c>
      <c r="P550">
        <f t="shared" si="83"/>
        <v>-0.66583999999996457</v>
      </c>
    </row>
    <row r="551" spans="1:16" x14ac:dyDescent="0.25">
      <c r="A551">
        <v>187</v>
      </c>
      <c r="B551">
        <v>437.23</v>
      </c>
      <c r="C551">
        <v>2.3159999999999998</v>
      </c>
      <c r="D551">
        <v>2.294</v>
      </c>
      <c r="E551">
        <v>2.4340000000000002</v>
      </c>
      <c r="F551">
        <v>2.1619999999999999</v>
      </c>
      <c r="G551">
        <v>2.3740000000000001</v>
      </c>
      <c r="I551">
        <f t="shared" si="76"/>
        <v>-0.31999999999999318</v>
      </c>
      <c r="J551">
        <f t="shared" si="77"/>
        <v>-6.0000000000000053E-2</v>
      </c>
      <c r="K551">
        <f t="shared" si="78"/>
        <v>2.6407099528830362</v>
      </c>
      <c r="L551">
        <f t="shared" si="79"/>
        <v>0.36473855505539854</v>
      </c>
      <c r="M551">
        <f t="shared" si="80"/>
        <v>35.850973931559714</v>
      </c>
      <c r="N551">
        <f t="shared" si="81"/>
        <v>8.1031777279010272E-2</v>
      </c>
      <c r="O551">
        <f t="shared" si="82"/>
        <v>-870.25828474040839</v>
      </c>
      <c r="P551">
        <f t="shared" si="83"/>
        <v>-0.74112000000001788</v>
      </c>
    </row>
    <row r="552" spans="1:16" x14ac:dyDescent="0.25">
      <c r="A552">
        <v>188</v>
      </c>
      <c r="B552">
        <v>436.91</v>
      </c>
      <c r="C552">
        <v>2.2559999999999998</v>
      </c>
      <c r="D552">
        <v>2.2410000000000001</v>
      </c>
      <c r="E552">
        <v>2.3809999999999998</v>
      </c>
      <c r="F552">
        <v>2.113</v>
      </c>
      <c r="G552">
        <v>2.2869999999999999</v>
      </c>
      <c r="I552">
        <f t="shared" si="76"/>
        <v>-0.37000000000000455</v>
      </c>
      <c r="J552">
        <f t="shared" si="77"/>
        <v>-6.3999999999999613E-2</v>
      </c>
      <c r="K552">
        <f t="shared" si="78"/>
        <v>2.6403919849593236</v>
      </c>
      <c r="L552">
        <f t="shared" si="79"/>
        <v>0.35333909531130464</v>
      </c>
      <c r="M552">
        <f t="shared" si="80"/>
        <v>33.968898760366663</v>
      </c>
      <c r="N552">
        <f t="shared" si="81"/>
        <v>8.0929879376674771E-2</v>
      </c>
      <c r="O552">
        <f t="shared" si="82"/>
        <v>-993.82299287177671</v>
      </c>
      <c r="P552">
        <f t="shared" si="83"/>
        <v>-0.83471999999993463</v>
      </c>
    </row>
    <row r="553" spans="1:16" x14ac:dyDescent="0.25">
      <c r="A553">
        <v>189</v>
      </c>
      <c r="B553">
        <v>436.54</v>
      </c>
      <c r="C553">
        <v>2.1920000000000002</v>
      </c>
      <c r="D553">
        <v>2.1880000000000002</v>
      </c>
      <c r="E553">
        <v>2.323</v>
      </c>
      <c r="F553">
        <v>2.0640000000000001</v>
      </c>
      <c r="G553">
        <v>2.1930000000000001</v>
      </c>
      <c r="I553">
        <f t="shared" si="76"/>
        <v>-0.40000000000003411</v>
      </c>
      <c r="J553">
        <f t="shared" si="77"/>
        <v>-6.6000000000000281E-2</v>
      </c>
      <c r="K553">
        <f t="shared" si="78"/>
        <v>2.6400240441088667</v>
      </c>
      <c r="L553">
        <f t="shared" si="79"/>
        <v>0.34084054981233158</v>
      </c>
      <c r="M553">
        <f t="shared" si="80"/>
        <v>33.349561131269972</v>
      </c>
      <c r="N553">
        <f t="shared" si="81"/>
        <v>8.0815733899836095E-2</v>
      </c>
      <c r="O553">
        <f t="shared" si="82"/>
        <v>-1117.0850103034322</v>
      </c>
      <c r="P553">
        <f t="shared" si="83"/>
        <v>-0.87680000000011649</v>
      </c>
    </row>
    <row r="554" spans="1:16" x14ac:dyDescent="0.25">
      <c r="A554">
        <v>190</v>
      </c>
      <c r="B554">
        <v>436.14</v>
      </c>
      <c r="C554">
        <v>2.1259999999999999</v>
      </c>
      <c r="D554">
        <v>2.1339999999999999</v>
      </c>
      <c r="E554">
        <v>2.2650000000000001</v>
      </c>
      <c r="F554">
        <v>2.0230000000000001</v>
      </c>
      <c r="G554">
        <v>2.08</v>
      </c>
      <c r="I554">
        <f t="shared" si="76"/>
        <v>-0.44999999999998863</v>
      </c>
      <c r="J554">
        <f t="shared" si="77"/>
        <v>-6.1999999999999833E-2</v>
      </c>
      <c r="K554">
        <f t="shared" si="78"/>
        <v>2.6396259192408125</v>
      </c>
      <c r="L554">
        <f t="shared" si="79"/>
        <v>0.32756326018727794</v>
      </c>
      <c r="M554">
        <f t="shared" si="80"/>
        <v>28.670061423375024</v>
      </c>
      <c r="N554">
        <f t="shared" si="81"/>
        <v>8.0689375548964618E-2</v>
      </c>
      <c r="O554">
        <f t="shared" si="82"/>
        <v>-1240.0067947613088</v>
      </c>
      <c r="P554">
        <f t="shared" si="83"/>
        <v>-0.95669999999985034</v>
      </c>
    </row>
    <row r="555" spans="1:16" x14ac:dyDescent="0.25">
      <c r="A555">
        <v>191</v>
      </c>
      <c r="B555">
        <v>435.69</v>
      </c>
      <c r="C555">
        <v>2.0640000000000001</v>
      </c>
      <c r="D555">
        <v>2.0870000000000002</v>
      </c>
      <c r="E555">
        <v>2.2149999999999999</v>
      </c>
      <c r="F555">
        <v>1.9890000000000001</v>
      </c>
      <c r="G555">
        <v>1.966</v>
      </c>
      <c r="I555">
        <f t="shared" si="76"/>
        <v>-0.49000000000000909</v>
      </c>
      <c r="J555">
        <f t="shared" si="77"/>
        <v>-6.0999999999999943E-2</v>
      </c>
      <c r="K555">
        <f t="shared" si="78"/>
        <v>2.6391775920802147</v>
      </c>
      <c r="L555">
        <f t="shared" si="79"/>
        <v>0.31470969295517376</v>
      </c>
      <c r="M555">
        <f t="shared" si="80"/>
        <v>26.659709358168069</v>
      </c>
      <c r="N555">
        <f t="shared" si="81"/>
        <v>8.055084273889869E-2</v>
      </c>
      <c r="O555">
        <f t="shared" si="82"/>
        <v>-1362.5509075584855</v>
      </c>
      <c r="P555">
        <f t="shared" si="83"/>
        <v>-1.0113600000000806</v>
      </c>
    </row>
    <row r="556" spans="1:16" x14ac:dyDescent="0.25">
      <c r="A556">
        <v>192</v>
      </c>
      <c r="B556">
        <v>435.2</v>
      </c>
      <c r="C556">
        <v>2.0030000000000001</v>
      </c>
      <c r="D556">
        <v>2.036</v>
      </c>
      <c r="E556">
        <v>2.169</v>
      </c>
      <c r="F556">
        <v>1.944</v>
      </c>
      <c r="G556">
        <v>1.863</v>
      </c>
      <c r="I556">
        <f t="shared" si="76"/>
        <v>-0.53999999999996362</v>
      </c>
      <c r="J556">
        <f t="shared" si="77"/>
        <v>-5.7000000000000162E-2</v>
      </c>
      <c r="K556">
        <f t="shared" si="78"/>
        <v>2.6386888866901237</v>
      </c>
      <c r="L556">
        <f t="shared" si="79"/>
        <v>0.30168094929357625</v>
      </c>
      <c r="M556">
        <f t="shared" si="80"/>
        <v>23.252702225976893</v>
      </c>
      <c r="N556">
        <f t="shared" si="81"/>
        <v>8.040017758725411E-2</v>
      </c>
      <c r="O556">
        <f t="shared" si="82"/>
        <v>-1484.6800249939458</v>
      </c>
      <c r="P556">
        <f t="shared" si="83"/>
        <v>-1.0816200000000045</v>
      </c>
    </row>
    <row r="557" spans="1:16" x14ac:dyDescent="0.25">
      <c r="A557">
        <v>193</v>
      </c>
      <c r="B557">
        <v>434.66</v>
      </c>
      <c r="C557">
        <v>1.946</v>
      </c>
      <c r="D557">
        <v>1.9950000000000001</v>
      </c>
      <c r="E557">
        <v>2.1179999999999999</v>
      </c>
      <c r="F557">
        <v>1.901</v>
      </c>
      <c r="G557">
        <v>1.7689999999999999</v>
      </c>
      <c r="I557">
        <f t="shared" si="76"/>
        <v>-0.57000000000005002</v>
      </c>
      <c r="J557">
        <f t="shared" si="77"/>
        <v>-5.2000000000000046E-2</v>
      </c>
      <c r="K557">
        <f t="shared" si="78"/>
        <v>2.6381496756668459</v>
      </c>
      <c r="L557">
        <f t="shared" si="79"/>
        <v>0.28914283593233309</v>
      </c>
      <c r="M557">
        <f t="shared" si="80"/>
        <v>20.640421769489883</v>
      </c>
      <c r="N557">
        <f t="shared" si="81"/>
        <v>8.0237425901711679E-2</v>
      </c>
      <c r="O557">
        <f t="shared" si="82"/>
        <v>-1606.3569497163198</v>
      </c>
      <c r="P557">
        <f t="shared" si="83"/>
        <v>-1.1092199999999952</v>
      </c>
    </row>
    <row r="558" spans="1:16" x14ac:dyDescent="0.25">
      <c r="A558">
        <v>194</v>
      </c>
      <c r="B558">
        <v>434.09</v>
      </c>
      <c r="C558">
        <v>1.8939999999999999</v>
      </c>
      <c r="D558">
        <v>1.9490000000000001</v>
      </c>
      <c r="E558">
        <v>2.0739999999999998</v>
      </c>
      <c r="F558">
        <v>1.87</v>
      </c>
      <c r="G558">
        <v>1.6839999999999999</v>
      </c>
      <c r="I558">
        <f t="shared" si="76"/>
        <v>-0.6199999999999477</v>
      </c>
      <c r="J558">
        <f t="shared" si="77"/>
        <v>-4.5999999999999819E-2</v>
      </c>
      <c r="K558">
        <f t="shared" si="78"/>
        <v>2.6375797812433479</v>
      </c>
      <c r="L558">
        <f t="shared" si="79"/>
        <v>0.27737997466725461</v>
      </c>
      <c r="M558">
        <f t="shared" si="80"/>
        <v>17.202187725574891</v>
      </c>
      <c r="N558">
        <f t="shared" si="81"/>
        <v>8.0062637166186598E-2</v>
      </c>
      <c r="O558">
        <f t="shared" si="82"/>
        <v>-1727.5446220492715</v>
      </c>
      <c r="P558">
        <f t="shared" si="83"/>
        <v>-1.1742799999999258</v>
      </c>
    </row>
    <row r="559" spans="1:16" x14ac:dyDescent="0.25">
      <c r="A559">
        <v>195</v>
      </c>
      <c r="B559">
        <v>433.47</v>
      </c>
      <c r="C559">
        <v>1.8480000000000001</v>
      </c>
      <c r="D559">
        <v>1.9059999999999999</v>
      </c>
      <c r="E559">
        <v>2.032</v>
      </c>
      <c r="F559">
        <v>1.8360000000000001</v>
      </c>
      <c r="G559">
        <v>1.62</v>
      </c>
      <c r="I559">
        <f t="shared" si="76"/>
        <v>-0.67000000000001592</v>
      </c>
      <c r="J559">
        <f t="shared" si="77"/>
        <v>-4.5000000000000151E-2</v>
      </c>
      <c r="K559">
        <f t="shared" si="78"/>
        <v>2.6369590457907699</v>
      </c>
      <c r="L559">
        <f t="shared" si="79"/>
        <v>0.26670196688408793</v>
      </c>
      <c r="M559">
        <f t="shared" si="80"/>
        <v>15.936797688168676</v>
      </c>
      <c r="N559">
        <f t="shared" si="81"/>
        <v>7.9875864525883869E-2</v>
      </c>
      <c r="O559">
        <f t="shared" si="82"/>
        <v>-1848.2061312749906</v>
      </c>
      <c r="P559">
        <f t="shared" si="83"/>
        <v>-1.2381600000000201</v>
      </c>
    </row>
    <row r="560" spans="1:16" x14ac:dyDescent="0.25">
      <c r="A560">
        <v>196</v>
      </c>
      <c r="B560">
        <v>432.8</v>
      </c>
      <c r="C560">
        <v>1.8029999999999999</v>
      </c>
      <c r="D560">
        <v>1.8660000000000001</v>
      </c>
      <c r="E560">
        <v>1.9910000000000001</v>
      </c>
      <c r="F560">
        <v>1.79</v>
      </c>
      <c r="G560">
        <v>1.5640000000000001</v>
      </c>
      <c r="I560">
        <f t="shared" si="76"/>
        <v>-0.69999999999998863</v>
      </c>
      <c r="J560">
        <f t="shared" si="77"/>
        <v>-4.0000000000000036E-2</v>
      </c>
      <c r="K560">
        <f t="shared" si="78"/>
        <v>2.636287252098513</v>
      </c>
      <c r="L560">
        <f t="shared" si="79"/>
        <v>0.25599572672240195</v>
      </c>
      <c r="M560">
        <f t="shared" si="80"/>
        <v>13.860044682751218</v>
      </c>
      <c r="N560">
        <f t="shared" si="81"/>
        <v>7.9677164771243716E-2</v>
      </c>
      <c r="O560">
        <f t="shared" si="82"/>
        <v>-1968.3047268724054</v>
      </c>
      <c r="P560">
        <f t="shared" si="83"/>
        <v>-1.2621000000000111</v>
      </c>
    </row>
    <row r="561" spans="1:16" x14ac:dyDescent="0.25">
      <c r="A561">
        <v>197</v>
      </c>
      <c r="B561">
        <v>432.1</v>
      </c>
      <c r="C561">
        <v>1.7629999999999999</v>
      </c>
      <c r="D561">
        <v>1.8240000000000001</v>
      </c>
      <c r="E561">
        <v>1.946</v>
      </c>
      <c r="F561">
        <v>1.754</v>
      </c>
      <c r="G561">
        <v>1.5289999999999999</v>
      </c>
      <c r="I561">
        <f t="shared" si="76"/>
        <v>-0.75</v>
      </c>
      <c r="J561">
        <f t="shared" si="77"/>
        <v>-2.9999999999999805E-2</v>
      </c>
      <c r="K561">
        <f t="shared" si="78"/>
        <v>2.6355842663112301</v>
      </c>
      <c r="L561">
        <f t="shared" si="79"/>
        <v>0.24625231229932198</v>
      </c>
      <c r="M561">
        <f t="shared" si="80"/>
        <v>9.8795306396939697</v>
      </c>
      <c r="N561">
        <f t="shared" si="81"/>
        <v>7.9466598320782095E-2</v>
      </c>
      <c r="O561">
        <f t="shared" si="82"/>
        <v>-2087.8038297067192</v>
      </c>
      <c r="P561">
        <f t="shared" si="83"/>
        <v>-1.3222499999999462</v>
      </c>
    </row>
    <row r="562" spans="1:16" x14ac:dyDescent="0.25">
      <c r="A562">
        <v>198</v>
      </c>
      <c r="B562">
        <v>431.35</v>
      </c>
      <c r="C562">
        <v>1.7330000000000001</v>
      </c>
      <c r="D562">
        <v>1.7849999999999999</v>
      </c>
      <c r="E562">
        <v>1.903</v>
      </c>
      <c r="F562">
        <v>1.7270000000000001</v>
      </c>
      <c r="G562">
        <v>1.518</v>
      </c>
      <c r="I562">
        <f t="shared" si="76"/>
        <v>-0.80000000000001137</v>
      </c>
      <c r="J562">
        <f t="shared" si="77"/>
        <v>-2.100000000000013E-2</v>
      </c>
      <c r="K562">
        <f t="shared" si="78"/>
        <v>2.6348298023738992</v>
      </c>
      <c r="L562">
        <f t="shared" si="79"/>
        <v>0.23879856271391703</v>
      </c>
      <c r="M562">
        <f t="shared" si="80"/>
        <v>6.5675322919114878</v>
      </c>
      <c r="N562">
        <f t="shared" si="81"/>
        <v>7.9244229202831126E-2</v>
      </c>
      <c r="O562">
        <f t="shared" si="82"/>
        <v>-2206.6670431667981</v>
      </c>
      <c r="P562">
        <f t="shared" si="83"/>
        <v>-1.3864000000000336</v>
      </c>
    </row>
    <row r="563" spans="1:16" x14ac:dyDescent="0.25">
      <c r="A563">
        <v>199</v>
      </c>
      <c r="B563">
        <v>430.55</v>
      </c>
      <c r="C563">
        <v>1.712</v>
      </c>
      <c r="D563">
        <v>1.7509999999999999</v>
      </c>
      <c r="E563">
        <v>1.871</v>
      </c>
      <c r="F563">
        <v>1.69</v>
      </c>
      <c r="G563">
        <v>1.534</v>
      </c>
      <c r="I563">
        <f t="shared" si="76"/>
        <v>-0.82999999999998408</v>
      </c>
      <c r="J563">
        <f t="shared" si="77"/>
        <v>-1.8999999999999906E-2</v>
      </c>
      <c r="K563">
        <f t="shared" si="78"/>
        <v>2.6340235935670839</v>
      </c>
      <c r="L563">
        <f t="shared" si="79"/>
        <v>0.2335037603411344</v>
      </c>
      <c r="M563">
        <f t="shared" si="80"/>
        <v>5.7835906006529205</v>
      </c>
      <c r="N563">
        <f t="shared" si="81"/>
        <v>7.9010125036184681E-2</v>
      </c>
      <c r="O563">
        <f t="shared" si="82"/>
        <v>-2324.858164247114</v>
      </c>
      <c r="P563">
        <f t="shared" si="83"/>
        <v>-1.4209600000000253</v>
      </c>
    </row>
    <row r="564" spans="1:16" x14ac:dyDescent="0.25">
      <c r="A564">
        <v>200</v>
      </c>
      <c r="B564">
        <v>429.72</v>
      </c>
      <c r="C564">
        <v>1.6930000000000001</v>
      </c>
      <c r="D564">
        <v>1.7150000000000001</v>
      </c>
      <c r="E564">
        <v>1.83</v>
      </c>
      <c r="F564">
        <v>1.6479999999999999</v>
      </c>
      <c r="G564">
        <v>1.58</v>
      </c>
      <c r="I564">
        <f t="shared" si="76"/>
        <v>-0.8800000000000523</v>
      </c>
      <c r="J564">
        <f t="shared" si="77"/>
        <v>-1.3000000000000123E-2</v>
      </c>
      <c r="K564">
        <f t="shared" si="78"/>
        <v>2.6331855670595279</v>
      </c>
      <c r="L564">
        <f t="shared" si="79"/>
        <v>0.22865695810893527</v>
      </c>
      <c r="M564">
        <f t="shared" si="80"/>
        <v>3.7602523234236394</v>
      </c>
      <c r="N564">
        <f t="shared" si="81"/>
        <v>7.876435700965527E-2</v>
      </c>
      <c r="O564">
        <f t="shared" si="82"/>
        <v>-2442.3411945707803</v>
      </c>
      <c r="P564">
        <f t="shared" si="83"/>
        <v>-1.4898400000001097</v>
      </c>
    </row>
    <row r="565" spans="1:16" x14ac:dyDescent="0.25">
      <c r="A565">
        <v>201</v>
      </c>
      <c r="B565">
        <v>428.84</v>
      </c>
      <c r="C565">
        <v>1.68</v>
      </c>
      <c r="D565">
        <v>1.679</v>
      </c>
      <c r="E565">
        <v>1.7929999999999999</v>
      </c>
      <c r="F565">
        <v>1.617</v>
      </c>
      <c r="G565">
        <v>1.631</v>
      </c>
      <c r="I565">
        <f t="shared" si="76"/>
        <v>-0.91999999999995907</v>
      </c>
      <c r="J565">
        <f t="shared" si="77"/>
        <v>-1.4000000000000012E-2</v>
      </c>
      <c r="K565">
        <f t="shared" si="78"/>
        <v>2.6322952873402072</v>
      </c>
      <c r="L565">
        <f t="shared" si="79"/>
        <v>0.22530928172586284</v>
      </c>
      <c r="M565">
        <f t="shared" si="80"/>
        <v>3.8965102347961849</v>
      </c>
      <c r="N565">
        <f t="shared" si="81"/>
        <v>7.8506999860547502E-2</v>
      </c>
      <c r="O565">
        <f t="shared" si="82"/>
        <v>-2559.0803513504175</v>
      </c>
      <c r="P565">
        <f t="shared" si="83"/>
        <v>-1.5455999999998555</v>
      </c>
    </row>
    <row r="566" spans="1:16" x14ac:dyDescent="0.25">
      <c r="A566">
        <v>202</v>
      </c>
      <c r="B566">
        <v>427.92</v>
      </c>
      <c r="C566">
        <v>1.6659999999999999</v>
      </c>
      <c r="D566">
        <v>1.641</v>
      </c>
      <c r="E566">
        <v>1.76</v>
      </c>
      <c r="F566">
        <v>1.591</v>
      </c>
      <c r="G566">
        <v>1.6719999999999999</v>
      </c>
      <c r="I566">
        <f t="shared" si="76"/>
        <v>-0.96000000000003638</v>
      </c>
      <c r="J566">
        <f t="shared" si="77"/>
        <v>-1.8000000000000016E-2</v>
      </c>
      <c r="K566">
        <f t="shared" si="78"/>
        <v>2.6313625848869608</v>
      </c>
      <c r="L566">
        <f t="shared" si="79"/>
        <v>0.22167499707076876</v>
      </c>
      <c r="M566">
        <f t="shared" si="80"/>
        <v>4.8367986994443619</v>
      </c>
      <c r="N566">
        <f t="shared" si="81"/>
        <v>7.8238131852055345E-2</v>
      </c>
      <c r="O566">
        <f t="shared" si="82"/>
        <v>-2675.0400782834313</v>
      </c>
      <c r="P566">
        <f t="shared" si="83"/>
        <v>-1.599360000000039</v>
      </c>
    </row>
    <row r="567" spans="1:16" x14ac:dyDescent="0.25">
      <c r="A567">
        <v>203</v>
      </c>
      <c r="B567">
        <v>426.96</v>
      </c>
      <c r="C567">
        <v>1.6479999999999999</v>
      </c>
      <c r="D567">
        <v>1.613</v>
      </c>
      <c r="E567">
        <v>1.726</v>
      </c>
      <c r="F567">
        <v>1.556</v>
      </c>
      <c r="G567">
        <v>1.6970000000000001</v>
      </c>
      <c r="I567">
        <f t="shared" si="76"/>
        <v>-1.0099999999999909</v>
      </c>
      <c r="J567">
        <f t="shared" si="77"/>
        <v>-2.4999999999999911E-2</v>
      </c>
      <c r="K567">
        <f t="shared" si="78"/>
        <v>2.6303871897955311</v>
      </c>
      <c r="L567">
        <f t="shared" si="79"/>
        <v>0.21695720736109697</v>
      </c>
      <c r="M567">
        <f t="shared" si="80"/>
        <v>6.454305986833111</v>
      </c>
      <c r="N567">
        <f t="shared" si="81"/>
        <v>7.7957834749589019E-2</v>
      </c>
      <c r="O567">
        <f t="shared" si="82"/>
        <v>-2790.1850563784678</v>
      </c>
      <c r="P567">
        <f t="shared" si="83"/>
        <v>-1.664479999999978</v>
      </c>
    </row>
    <row r="568" spans="1:16" x14ac:dyDescent="0.25">
      <c r="A568">
        <v>204</v>
      </c>
      <c r="B568">
        <v>425.95</v>
      </c>
      <c r="C568">
        <v>1.623</v>
      </c>
      <c r="D568">
        <v>1.581</v>
      </c>
      <c r="E568">
        <v>1.6890000000000001</v>
      </c>
      <c r="F568">
        <v>1.52</v>
      </c>
      <c r="G568">
        <v>1.702</v>
      </c>
      <c r="I568">
        <f t="shared" si="76"/>
        <v>-1.0500000000000114</v>
      </c>
      <c r="J568">
        <f t="shared" si="77"/>
        <v>-2.8999999999999915E-2</v>
      </c>
      <c r="K568">
        <f t="shared" si="78"/>
        <v>2.6293586225803405</v>
      </c>
      <c r="L568">
        <f t="shared" si="79"/>
        <v>0.21031851982623187</v>
      </c>
      <c r="M568">
        <f t="shared" si="80"/>
        <v>7.3050330496640665</v>
      </c>
      <c r="N568">
        <f t="shared" si="81"/>
        <v>7.7666193796039229E-2</v>
      </c>
      <c r="O568">
        <f t="shared" si="82"/>
        <v>-2904.4802147096921</v>
      </c>
      <c r="P568">
        <f t="shared" si="83"/>
        <v>-1.7041500000000149</v>
      </c>
    </row>
    <row r="569" spans="1:16" x14ac:dyDescent="0.25">
      <c r="A569">
        <v>205</v>
      </c>
      <c r="B569">
        <v>424.9</v>
      </c>
      <c r="C569">
        <v>1.5940000000000001</v>
      </c>
      <c r="D569">
        <v>1.5509999999999999</v>
      </c>
      <c r="E569">
        <v>1.655</v>
      </c>
      <c r="F569">
        <v>1.492</v>
      </c>
      <c r="G569">
        <v>1.677</v>
      </c>
      <c r="I569">
        <f t="shared" si="76"/>
        <v>-1.0999999999999659</v>
      </c>
      <c r="J569">
        <f t="shared" si="77"/>
        <v>-3.0000000000000027E-2</v>
      </c>
      <c r="K569">
        <f t="shared" si="78"/>
        <v>2.6282867310895144</v>
      </c>
      <c r="L569">
        <f t="shared" si="79"/>
        <v>0.20248831706009357</v>
      </c>
      <c r="M569">
        <f t="shared" si="80"/>
        <v>7.3296538904459378</v>
      </c>
      <c r="N569">
        <f t="shared" si="81"/>
        <v>7.736329768598546E-2</v>
      </c>
      <c r="O569">
        <f t="shared" si="82"/>
        <v>-3017.8907410956422</v>
      </c>
      <c r="P569">
        <f t="shared" si="83"/>
        <v>-1.7533999999999561</v>
      </c>
    </row>
    <row r="570" spans="1:16" x14ac:dyDescent="0.25">
      <c r="A570">
        <v>206</v>
      </c>
      <c r="B570">
        <v>423.8</v>
      </c>
      <c r="C570">
        <v>1.5640000000000001</v>
      </c>
      <c r="D570">
        <v>1.524</v>
      </c>
      <c r="E570">
        <v>1.6259999999999999</v>
      </c>
      <c r="F570">
        <v>1.4670000000000001</v>
      </c>
      <c r="G570">
        <v>1.64</v>
      </c>
      <c r="I570">
        <f t="shared" si="76"/>
        <v>-1.1299999999999955</v>
      </c>
      <c r="J570">
        <f t="shared" si="77"/>
        <v>-3.300000000000014E-2</v>
      </c>
      <c r="K570">
        <f t="shared" si="78"/>
        <v>2.6271609523747759</v>
      </c>
      <c r="L570">
        <f t="shared" si="79"/>
        <v>0.19423674872382921</v>
      </c>
      <c r="M570">
        <f t="shared" si="80"/>
        <v>7.987348142660359</v>
      </c>
      <c r="N570">
        <f t="shared" si="81"/>
        <v>7.7049238538856396E-2</v>
      </c>
      <c r="O570">
        <f t="shared" si="82"/>
        <v>-3130.382092699439</v>
      </c>
      <c r="P570">
        <f t="shared" si="83"/>
        <v>-1.7673200000000853</v>
      </c>
    </row>
    <row r="571" spans="1:16" x14ac:dyDescent="0.25">
      <c r="A571">
        <v>207</v>
      </c>
      <c r="B571">
        <v>422.67</v>
      </c>
      <c r="C571">
        <v>1.5309999999999999</v>
      </c>
      <c r="D571">
        <v>1.4950000000000001</v>
      </c>
      <c r="E571">
        <v>1.5980000000000001</v>
      </c>
      <c r="F571">
        <v>1.4339999999999999</v>
      </c>
      <c r="G571">
        <v>1.597</v>
      </c>
      <c r="I571">
        <f t="shared" si="76"/>
        <v>-1.1800000000000068</v>
      </c>
      <c r="J571">
        <f t="shared" si="77"/>
        <v>-3.1999999999999806E-2</v>
      </c>
      <c r="K571">
        <f t="shared" si="78"/>
        <v>2.6260014238478919</v>
      </c>
      <c r="L571">
        <f t="shared" si="79"/>
        <v>0.18497519069826102</v>
      </c>
      <c r="M571">
        <f t="shared" si="80"/>
        <v>7.5555481298195524</v>
      </c>
      <c r="N571">
        <f t="shared" si="81"/>
        <v>7.6724111871050257E-2</v>
      </c>
      <c r="O571">
        <f t="shared" si="82"/>
        <v>-3241.9200065470618</v>
      </c>
      <c r="P571">
        <f t="shared" si="83"/>
        <v>-1.8065800000000274</v>
      </c>
    </row>
    <row r="572" spans="1:16" x14ac:dyDescent="0.25">
      <c r="A572">
        <v>208</v>
      </c>
      <c r="B572">
        <v>421.49</v>
      </c>
      <c r="C572">
        <v>1.4990000000000001</v>
      </c>
      <c r="D572">
        <v>1.468</v>
      </c>
      <c r="E572">
        <v>1.5629999999999999</v>
      </c>
      <c r="F572">
        <v>1.4019999999999999</v>
      </c>
      <c r="G572">
        <v>1.5629999999999999</v>
      </c>
      <c r="I572">
        <f t="shared" si="76"/>
        <v>-1.2300000000000182</v>
      </c>
      <c r="J572">
        <f t="shared" si="77"/>
        <v>-2.8000000000000025E-2</v>
      </c>
      <c r="K572">
        <f t="shared" si="78"/>
        <v>2.6247872752921073</v>
      </c>
      <c r="L572">
        <f t="shared" si="79"/>
        <v>0.17580163284827949</v>
      </c>
      <c r="M572">
        <f t="shared" si="80"/>
        <v>6.4519672418414853</v>
      </c>
      <c r="N572">
        <f t="shared" si="81"/>
        <v>7.6388016567023168E-2</v>
      </c>
      <c r="O572">
        <f t="shared" si="82"/>
        <v>-3352.4705099605694</v>
      </c>
      <c r="P572">
        <f t="shared" si="83"/>
        <v>-1.8437699999999717</v>
      </c>
    </row>
    <row r="573" spans="1:16" x14ac:dyDescent="0.25">
      <c r="A573">
        <v>209</v>
      </c>
      <c r="B573">
        <v>420.26</v>
      </c>
      <c r="C573">
        <v>1.4710000000000001</v>
      </c>
      <c r="D573">
        <v>1.4359999999999999</v>
      </c>
      <c r="E573">
        <v>1.5329999999999999</v>
      </c>
      <c r="F573">
        <v>1.377</v>
      </c>
      <c r="G573">
        <v>1.5389999999999999</v>
      </c>
      <c r="I573">
        <f t="shared" si="76"/>
        <v>-1.2599999999999909</v>
      </c>
      <c r="J573">
        <f t="shared" si="77"/>
        <v>-2.3000000000000131E-2</v>
      </c>
      <c r="K573">
        <f t="shared" si="78"/>
        <v>2.6235180561820592</v>
      </c>
      <c r="L573">
        <f t="shared" si="79"/>
        <v>0.16761267272753014</v>
      </c>
      <c r="M573">
        <f t="shared" si="80"/>
        <v>5.2484175891115425</v>
      </c>
      <c r="N573">
        <f t="shared" si="81"/>
        <v>7.6041054849354542E-2</v>
      </c>
      <c r="O573">
        <f t="shared" si="82"/>
        <v>-3461.999930903014</v>
      </c>
      <c r="P573">
        <f t="shared" si="83"/>
        <v>-1.8534599999999652</v>
      </c>
    </row>
    <row r="574" spans="1:16" x14ac:dyDescent="0.25">
      <c r="A574">
        <v>210</v>
      </c>
      <c r="B574">
        <v>419</v>
      </c>
      <c r="C574">
        <v>1.448</v>
      </c>
      <c r="D574">
        <v>1.4119999999999999</v>
      </c>
      <c r="E574">
        <v>1.504</v>
      </c>
      <c r="F574">
        <v>1.347</v>
      </c>
      <c r="G574">
        <v>1.5289999999999999</v>
      </c>
      <c r="I574">
        <f t="shared" si="76"/>
        <v>-1.3100000000000023</v>
      </c>
      <c r="J574">
        <f t="shared" si="77"/>
        <v>-3.499999999999992E-2</v>
      </c>
      <c r="K574">
        <f t="shared" si="78"/>
        <v>2.6222140229662951</v>
      </c>
      <c r="L574">
        <f t="shared" si="79"/>
        <v>0.16076856186112809</v>
      </c>
      <c r="M574">
        <f t="shared" si="80"/>
        <v>7.8138448019156561</v>
      </c>
      <c r="N574">
        <f t="shared" si="81"/>
        <v>7.5683332247797955E-2</v>
      </c>
      <c r="O574">
        <f t="shared" si="82"/>
        <v>-3570.4749082319786</v>
      </c>
      <c r="P574">
        <f t="shared" si="83"/>
        <v>-1.8968800000000383</v>
      </c>
    </row>
    <row r="575" spans="1:16" x14ac:dyDescent="0.25">
      <c r="A575">
        <v>211</v>
      </c>
      <c r="B575">
        <v>417.69</v>
      </c>
      <c r="C575">
        <v>1.413</v>
      </c>
      <c r="D575">
        <v>1.3819999999999999</v>
      </c>
      <c r="E575">
        <v>1.48</v>
      </c>
      <c r="F575">
        <v>1.3149999999999999</v>
      </c>
      <c r="G575">
        <v>1.4750000000000001</v>
      </c>
      <c r="I575">
        <f t="shared" si="76"/>
        <v>-1.3600000000000136</v>
      </c>
      <c r="J575">
        <f t="shared" si="77"/>
        <v>-4.2000000000000037E-2</v>
      </c>
      <c r="K575">
        <f t="shared" si="78"/>
        <v>2.6208540778583549</v>
      </c>
      <c r="L575">
        <f t="shared" si="79"/>
        <v>0.15014216184855861</v>
      </c>
      <c r="M575">
        <f t="shared" si="80"/>
        <v>9.2523101440812088</v>
      </c>
      <c r="N575">
        <f t="shared" si="81"/>
        <v>7.5314957567326979E-2</v>
      </c>
      <c r="O575">
        <f t="shared" si="82"/>
        <v>-3677.8624018585397</v>
      </c>
      <c r="P575">
        <f t="shared" si="83"/>
        <v>-1.9216799999999854</v>
      </c>
    </row>
    <row r="576" spans="1:16" x14ac:dyDescent="0.25">
      <c r="A576">
        <v>212</v>
      </c>
      <c r="B576">
        <v>416.33</v>
      </c>
      <c r="C576">
        <v>1.371</v>
      </c>
      <c r="D576">
        <v>1.3520000000000001</v>
      </c>
      <c r="E576">
        <v>1.452</v>
      </c>
      <c r="F576">
        <v>1.2869999999999999</v>
      </c>
      <c r="G576">
        <v>1.3919999999999999</v>
      </c>
      <c r="I576">
        <f t="shared" si="76"/>
        <v>-1.3899999999999864</v>
      </c>
      <c r="J576">
        <f t="shared" si="77"/>
        <v>-2.8000000000000025E-2</v>
      </c>
      <c r="K576">
        <f t="shared" si="78"/>
        <v>2.6194377065029881</v>
      </c>
      <c r="L576">
        <f t="shared" si="79"/>
        <v>0.13703745478951265</v>
      </c>
      <c r="M576">
        <f t="shared" si="80"/>
        <v>6.1700758018499569</v>
      </c>
      <c r="N576">
        <f t="shared" si="81"/>
        <v>7.493604285518532E-2</v>
      </c>
      <c r="O576">
        <f t="shared" si="82"/>
        <v>-3784.1297028086456</v>
      </c>
      <c r="P576">
        <f t="shared" si="83"/>
        <v>-1.9056899999999795</v>
      </c>
    </row>
    <row r="577" spans="1:16" x14ac:dyDescent="0.25">
      <c r="A577">
        <v>213</v>
      </c>
      <c r="B577">
        <v>414.94</v>
      </c>
      <c r="C577">
        <v>1.343</v>
      </c>
      <c r="D577">
        <v>1.325</v>
      </c>
      <c r="E577">
        <v>1.4259999999999999</v>
      </c>
      <c r="F577">
        <v>1.266</v>
      </c>
      <c r="G577">
        <v>1.353</v>
      </c>
      <c r="I577">
        <f t="shared" si="76"/>
        <v>-1.4399999999999977</v>
      </c>
      <c r="J577">
        <f t="shared" si="77"/>
        <v>-2.4000000000000021E-2</v>
      </c>
      <c r="K577">
        <f t="shared" si="78"/>
        <v>2.6179853026090019</v>
      </c>
      <c r="L577">
        <f t="shared" si="79"/>
        <v>0.12807601266871535</v>
      </c>
      <c r="M577">
        <f t="shared" si="80"/>
        <v>5.18696226587649</v>
      </c>
      <c r="N577">
        <f t="shared" si="81"/>
        <v>7.4546703366951309E-2</v>
      </c>
      <c r="O577">
        <f t="shared" si="82"/>
        <v>-3889.2444431837785</v>
      </c>
      <c r="P577">
        <f t="shared" si="83"/>
        <v>-1.9339200000000469</v>
      </c>
    </row>
    <row r="578" spans="1:16" x14ac:dyDescent="0.25">
      <c r="A578">
        <v>214</v>
      </c>
      <c r="B578">
        <v>413.5</v>
      </c>
      <c r="C578">
        <v>1.319</v>
      </c>
      <c r="D578">
        <v>1.2949999999999999</v>
      </c>
      <c r="E578">
        <v>1.405</v>
      </c>
      <c r="F578">
        <v>1.2370000000000001</v>
      </c>
      <c r="G578">
        <v>1.337</v>
      </c>
      <c r="I578">
        <f t="shared" si="76"/>
        <v>-1.4800000000000182</v>
      </c>
      <c r="J578">
        <f t="shared" si="77"/>
        <v>-2.4000000000000021E-2</v>
      </c>
      <c r="K578">
        <f t="shared" si="78"/>
        <v>2.6164755138885654</v>
      </c>
      <c r="L578">
        <f t="shared" si="79"/>
        <v>0.12024479554636527</v>
      </c>
      <c r="M578">
        <f t="shared" si="80"/>
        <v>5.1213361293991548</v>
      </c>
      <c r="N578">
        <f t="shared" si="81"/>
        <v>7.4147057531626523E-2</v>
      </c>
      <c r="O578">
        <f t="shared" si="82"/>
        <v>-3993.1746060179034</v>
      </c>
      <c r="P578">
        <f t="shared" si="83"/>
        <v>-1.9521199999999617</v>
      </c>
    </row>
    <row r="579" spans="1:16" x14ac:dyDescent="0.25">
      <c r="A579">
        <v>215</v>
      </c>
      <c r="B579">
        <v>412.02</v>
      </c>
      <c r="C579">
        <v>1.2949999999999999</v>
      </c>
      <c r="D579">
        <v>1.27</v>
      </c>
      <c r="E579">
        <v>1.38</v>
      </c>
      <c r="F579">
        <v>1.2050000000000001</v>
      </c>
      <c r="G579">
        <v>1.3240000000000001</v>
      </c>
      <c r="I579">
        <f t="shared" si="76"/>
        <v>-1.5299999999999727</v>
      </c>
      <c r="J579">
        <f t="shared" si="77"/>
        <v>-1.6999999999999904E-2</v>
      </c>
      <c r="K579">
        <f t="shared" si="78"/>
        <v>2.6149182977778489</v>
      </c>
      <c r="L579">
        <f t="shared" si="79"/>
        <v>0.11226976841727061</v>
      </c>
      <c r="M579">
        <f t="shared" si="80"/>
        <v>3.5519325477194044</v>
      </c>
      <c r="N579">
        <f t="shared" si="81"/>
        <v>7.3737226915759319E-2</v>
      </c>
      <c r="O579">
        <f t="shared" si="82"/>
        <v>-4095.8885350277251</v>
      </c>
      <c r="P579">
        <f t="shared" si="83"/>
        <v>-1.981350000000027</v>
      </c>
    </row>
    <row r="580" spans="1:16" x14ac:dyDescent="0.25">
      <c r="A580">
        <v>216</v>
      </c>
      <c r="B580">
        <v>410.49</v>
      </c>
      <c r="C580">
        <v>1.278</v>
      </c>
      <c r="D580">
        <v>1.24</v>
      </c>
      <c r="E580">
        <v>1.3520000000000001</v>
      </c>
      <c r="F580">
        <v>1.1890000000000001</v>
      </c>
      <c r="G580">
        <v>1.3320000000000001</v>
      </c>
      <c r="I580">
        <f t="shared" si="76"/>
        <v>-1.5699999999999932</v>
      </c>
      <c r="J580">
        <f t="shared" si="77"/>
        <v>-9.000000000000119E-3</v>
      </c>
      <c r="K580">
        <f t="shared" si="78"/>
        <v>2.6133025816802631</v>
      </c>
      <c r="L580">
        <f t="shared" si="79"/>
        <v>0.10653085382238137</v>
      </c>
      <c r="M580">
        <f t="shared" si="80"/>
        <v>1.8442357987022735</v>
      </c>
      <c r="N580">
        <f t="shared" si="81"/>
        <v>7.3317336186613624E-2</v>
      </c>
      <c r="O580">
        <f t="shared" si="82"/>
        <v>-4197.3549442532194</v>
      </c>
      <c r="P580">
        <f t="shared" si="83"/>
        <v>-2.0064599999999451</v>
      </c>
    </row>
    <row r="581" spans="1:16" x14ac:dyDescent="0.25">
      <c r="A581">
        <v>217</v>
      </c>
      <c r="B581">
        <v>408.92</v>
      </c>
      <c r="C581">
        <v>1.2689999999999999</v>
      </c>
      <c r="D581">
        <v>1.22</v>
      </c>
      <c r="E581">
        <v>1.3320000000000001</v>
      </c>
      <c r="F581">
        <v>1.171</v>
      </c>
      <c r="G581">
        <v>1.3540000000000001</v>
      </c>
      <c r="I581">
        <f t="shared" ref="I581:I644" si="84">B582-B581</f>
        <v>-1.6100000000000136</v>
      </c>
      <c r="J581">
        <f t="shared" ref="J581:J644" si="85">C582-C581</f>
        <v>-1.0999999999999899E-2</v>
      </c>
      <c r="K581">
        <f t="shared" ref="K581:K644" si="86">LOG(B581)</f>
        <v>2.6116383521225046</v>
      </c>
      <c r="L581">
        <f t="shared" ref="L581:L644" si="87">LOG(C581)</f>
        <v>0.10346162209470475</v>
      </c>
      <c r="M581">
        <f t="shared" ref="M581:M644" si="88">(L582-L581)/(K582-K581)</f>
        <v>2.2068677085566164</v>
      </c>
      <c r="N581">
        <f t="shared" ref="N581:N644" si="89">$L$2*((1-COS(RADIANS(A581))+($L$2/$O$2)*(1-SQRT(1-(($L$2/$O$2)^2)*SIN(RADIANS(A581))))))</f>
        <v>7.2887513074394353E-2</v>
      </c>
      <c r="O581">
        <f t="shared" ref="O581:O644" si="90">$L$2*($J$1^2)*((SIN(RADIANS(A581))))+($H$1/2)*(SIN(2*RADIANS(A581)))</f>
        <v>-4297.5429275855986</v>
      </c>
      <c r="P581">
        <f t="shared" ref="P581:P644" si="91">(C581*100000)*((B582/100000)-(B581/100000))</f>
        <v>-2.0430900000000838</v>
      </c>
    </row>
    <row r="582" spans="1:16" x14ac:dyDescent="0.25">
      <c r="A582">
        <v>218</v>
      </c>
      <c r="B582">
        <v>407.31</v>
      </c>
      <c r="C582">
        <v>1.258</v>
      </c>
      <c r="D582">
        <v>1.198</v>
      </c>
      <c r="E582">
        <v>1.3180000000000001</v>
      </c>
      <c r="F582">
        <v>1.1439999999999999</v>
      </c>
      <c r="G582">
        <v>1.371</v>
      </c>
      <c r="I582">
        <f t="shared" si="84"/>
        <v>-1.6499999999999773</v>
      </c>
      <c r="J582">
        <f t="shared" si="85"/>
        <v>-1.8999999999999906E-2</v>
      </c>
      <c r="K582">
        <f t="shared" si="86"/>
        <v>2.6099250727216621</v>
      </c>
      <c r="L582">
        <f t="shared" si="87"/>
        <v>9.9680641109250123E-2</v>
      </c>
      <c r="M582">
        <f t="shared" si="88"/>
        <v>3.7491552070859662</v>
      </c>
      <c r="N582">
        <f t="shared" si="89"/>
        <v>7.2447888333540419E-2</v>
      </c>
      <c r="O582">
        <f t="shared" si="90"/>
        <v>-4396.4219681797031</v>
      </c>
      <c r="P582">
        <f t="shared" si="91"/>
        <v>-2.0756999999998937</v>
      </c>
    </row>
    <row r="583" spans="1:16" x14ac:dyDescent="0.25">
      <c r="A583">
        <v>219</v>
      </c>
      <c r="B583">
        <v>405.66</v>
      </c>
      <c r="C583">
        <v>1.2390000000000001</v>
      </c>
      <c r="D583">
        <v>1.1739999999999999</v>
      </c>
      <c r="E583">
        <v>1.2949999999999999</v>
      </c>
      <c r="F583">
        <v>1.1200000000000001</v>
      </c>
      <c r="G583">
        <v>1.3660000000000001</v>
      </c>
      <c r="I583">
        <f t="shared" si="84"/>
        <v>-1.7000000000000455</v>
      </c>
      <c r="J583">
        <f t="shared" si="85"/>
        <v>-1.6000000000000014E-2</v>
      </c>
      <c r="K583">
        <f t="shared" si="86"/>
        <v>2.6081621863197615</v>
      </c>
      <c r="L583">
        <f t="shared" si="87"/>
        <v>9.3071306376063492E-2</v>
      </c>
      <c r="M583">
        <f t="shared" si="88"/>
        <v>3.0950645894236817</v>
      </c>
      <c r="N583">
        <f t="shared" si="89"/>
        <v>7.1998595703097079E-2</v>
      </c>
      <c r="O583">
        <f t="shared" si="90"/>
        <v>-4493.9619477480692</v>
      </c>
      <c r="P583">
        <f t="shared" si="91"/>
        <v>-2.1063000000000649</v>
      </c>
    </row>
    <row r="584" spans="1:16" x14ac:dyDescent="0.25">
      <c r="A584">
        <v>220</v>
      </c>
      <c r="B584">
        <v>403.96</v>
      </c>
      <c r="C584">
        <v>1.2230000000000001</v>
      </c>
      <c r="D584">
        <v>1.1519999999999999</v>
      </c>
      <c r="E584">
        <v>1.27</v>
      </c>
      <c r="F584">
        <v>1.105</v>
      </c>
      <c r="G584">
        <v>1.363</v>
      </c>
      <c r="I584">
        <f t="shared" si="84"/>
        <v>-1.7399999999999523</v>
      </c>
      <c r="J584">
        <f t="shared" si="85"/>
        <v>-4.0000000000000036E-3</v>
      </c>
      <c r="K584">
        <f t="shared" si="86"/>
        <v>2.606338363528125</v>
      </c>
      <c r="L584">
        <f t="shared" si="87"/>
        <v>8.7426457036285488E-2</v>
      </c>
      <c r="M584">
        <f t="shared" si="88"/>
        <v>0.7589214316283206</v>
      </c>
      <c r="N584">
        <f t="shared" si="89"/>
        <v>7.1539771866179477E-2</v>
      </c>
      <c r="O584">
        <f t="shared" si="90"/>
        <v>-4590.1331557337307</v>
      </c>
      <c r="P584">
        <f t="shared" si="91"/>
        <v>-2.1280199999999856</v>
      </c>
    </row>
    <row r="585" spans="1:16" x14ac:dyDescent="0.25">
      <c r="A585">
        <v>221</v>
      </c>
      <c r="B585">
        <v>402.22</v>
      </c>
      <c r="C585">
        <v>1.2190000000000001</v>
      </c>
      <c r="D585">
        <v>1.1379999999999999</v>
      </c>
      <c r="E585">
        <v>1.2549999999999999</v>
      </c>
      <c r="F585">
        <v>1.091</v>
      </c>
      <c r="G585">
        <v>1.3919999999999999</v>
      </c>
      <c r="I585">
        <f t="shared" si="84"/>
        <v>-1.7900000000000205</v>
      </c>
      <c r="J585">
        <f t="shared" si="85"/>
        <v>-3.0000000000001137E-3</v>
      </c>
      <c r="K585">
        <f t="shared" si="86"/>
        <v>2.6044636616701857</v>
      </c>
      <c r="L585">
        <f t="shared" si="87"/>
        <v>8.6003705618381956E-2</v>
      </c>
      <c r="M585">
        <f t="shared" si="88"/>
        <v>0.55245253150364892</v>
      </c>
      <c r="N585">
        <f t="shared" si="89"/>
        <v>7.1071556408539474E-2</v>
      </c>
      <c r="O585">
        <f t="shared" si="90"/>
        <v>-4684.9062983590666</v>
      </c>
      <c r="P585">
        <f t="shared" si="91"/>
        <v>-2.1820100000000466</v>
      </c>
    </row>
    <row r="586" spans="1:16" x14ac:dyDescent="0.25">
      <c r="A586">
        <v>222</v>
      </c>
      <c r="B586">
        <v>400.43</v>
      </c>
      <c r="C586">
        <v>1.216</v>
      </c>
      <c r="D586">
        <v>1.119</v>
      </c>
      <c r="E586">
        <v>1.2390000000000001</v>
      </c>
      <c r="F586">
        <v>1.0669999999999999</v>
      </c>
      <c r="G586">
        <v>1.4370000000000001</v>
      </c>
      <c r="I586">
        <f t="shared" si="84"/>
        <v>-1.8199999999999932</v>
      </c>
      <c r="J586">
        <f t="shared" si="85"/>
        <v>2.0000000000000018E-3</v>
      </c>
      <c r="K586">
        <f t="shared" si="86"/>
        <v>2.6025266071349242</v>
      </c>
      <c r="L586">
        <f t="shared" si="87"/>
        <v>8.4933574936716119E-2</v>
      </c>
      <c r="M586">
        <f t="shared" si="88"/>
        <v>-0.36074963565807794</v>
      </c>
      <c r="N586">
        <f t="shared" si="89"/>
        <v>7.0594091776248147E-2</v>
      </c>
      <c r="O586">
        <f t="shared" si="90"/>
        <v>-4778.252507547857</v>
      </c>
      <c r="P586">
        <f t="shared" si="91"/>
        <v>-2.2131199999999351</v>
      </c>
    </row>
    <row r="587" spans="1:16" x14ac:dyDescent="0.25">
      <c r="A587">
        <v>223</v>
      </c>
      <c r="B587">
        <v>398.61</v>
      </c>
      <c r="C587">
        <v>1.218</v>
      </c>
      <c r="D587">
        <v>1.107</v>
      </c>
      <c r="E587">
        <v>1.2210000000000001</v>
      </c>
      <c r="F587">
        <v>1.052</v>
      </c>
      <c r="G587">
        <v>1.492</v>
      </c>
      <c r="I587">
        <f t="shared" si="84"/>
        <v>-1.8700000000000045</v>
      </c>
      <c r="J587">
        <f t="shared" si="85"/>
        <v>1.0000000000001119E-3</v>
      </c>
      <c r="K587">
        <f t="shared" si="86"/>
        <v>2.6005481897240834</v>
      </c>
      <c r="L587">
        <f t="shared" si="87"/>
        <v>8.5647288296856541E-2</v>
      </c>
      <c r="M587">
        <f t="shared" si="88"/>
        <v>-0.17452609592269477</v>
      </c>
      <c r="N587">
        <f t="shared" si="89"/>
        <v>7.0107523232506713E-2</v>
      </c>
      <c r="O587">
        <f t="shared" si="90"/>
        <v>-4870.1433497178705</v>
      </c>
      <c r="P587">
        <f t="shared" si="91"/>
        <v>-2.277659999999996</v>
      </c>
    </row>
    <row r="588" spans="1:16" x14ac:dyDescent="0.25">
      <c r="A588">
        <v>224</v>
      </c>
      <c r="B588">
        <v>396.74</v>
      </c>
      <c r="C588">
        <v>1.2190000000000001</v>
      </c>
      <c r="D588">
        <v>1.091</v>
      </c>
      <c r="E588">
        <v>1.204</v>
      </c>
      <c r="F588">
        <v>1.046</v>
      </c>
      <c r="G588">
        <v>1.5349999999999999</v>
      </c>
      <c r="I588">
        <f t="shared" si="84"/>
        <v>-1.910000000000025</v>
      </c>
      <c r="J588">
        <f t="shared" si="85"/>
        <v>-4.0000000000000036E-3</v>
      </c>
      <c r="K588">
        <f t="shared" si="86"/>
        <v>2.598505988988193</v>
      </c>
      <c r="L588">
        <f t="shared" si="87"/>
        <v>8.6003705618381956E-2</v>
      </c>
      <c r="M588">
        <f t="shared" si="88"/>
        <v>0.68107497740938128</v>
      </c>
      <c r="N588">
        <f t="shared" si="89"/>
        <v>6.9611998813598766E-2</v>
      </c>
      <c r="O588">
        <f t="shared" si="90"/>
        <v>-4960.5508344413201</v>
      </c>
      <c r="P588">
        <f t="shared" si="91"/>
        <v>-2.328290000000024</v>
      </c>
    </row>
    <row r="589" spans="1:16" x14ac:dyDescent="0.25">
      <c r="A589">
        <v>225</v>
      </c>
      <c r="B589">
        <v>394.83</v>
      </c>
      <c r="C589">
        <v>1.2150000000000001</v>
      </c>
      <c r="D589">
        <v>1.0780000000000001</v>
      </c>
      <c r="E589">
        <v>1.1910000000000001</v>
      </c>
      <c r="F589">
        <v>1.0229999999999999</v>
      </c>
      <c r="G589">
        <v>1.5669999999999999</v>
      </c>
      <c r="I589">
        <f t="shared" si="84"/>
        <v>-1.9599999999999795</v>
      </c>
      <c r="J589">
        <f t="shared" si="85"/>
        <v>-1.1000000000000121E-2</v>
      </c>
      <c r="K589">
        <f t="shared" si="86"/>
        <v>2.5964101438442699</v>
      </c>
      <c r="L589">
        <f t="shared" si="87"/>
        <v>8.4576277934331021E-2</v>
      </c>
      <c r="M589">
        <f t="shared" si="88"/>
        <v>1.8275265208901694</v>
      </c>
      <c r="N589">
        <f t="shared" si="89"/>
        <v>6.9107669283997183E-2</v>
      </c>
      <c r="O589">
        <f t="shared" si="90"/>
        <v>-5049.4474229705011</v>
      </c>
      <c r="P589">
        <f t="shared" si="91"/>
        <v>-2.3813999999999793</v>
      </c>
    </row>
    <row r="590" spans="1:16" x14ac:dyDescent="0.25">
      <c r="A590">
        <v>226</v>
      </c>
      <c r="B590">
        <v>392.87</v>
      </c>
      <c r="C590">
        <v>1.204</v>
      </c>
      <c r="D590">
        <v>1.0649999999999999</v>
      </c>
      <c r="E590">
        <v>1.1779999999999999</v>
      </c>
      <c r="F590">
        <v>1.006</v>
      </c>
      <c r="G590">
        <v>1.5649999999999999</v>
      </c>
      <c r="I590">
        <f t="shared" si="84"/>
        <v>-1.9900000000000091</v>
      </c>
      <c r="J590">
        <f t="shared" si="85"/>
        <v>-1.8000000000000016E-2</v>
      </c>
      <c r="K590">
        <f t="shared" si="86"/>
        <v>2.5942488668573831</v>
      </c>
      <c r="L590">
        <f t="shared" si="87"/>
        <v>8.0626486921805726E-2</v>
      </c>
      <c r="M590">
        <f t="shared" si="88"/>
        <v>2.9662404965570714</v>
      </c>
      <c r="N590">
        <f t="shared" si="89"/>
        <v>6.8594688090638803E-2</v>
      </c>
      <c r="O590">
        <f t="shared" si="90"/>
        <v>-5136.8060366260697</v>
      </c>
      <c r="P590">
        <f t="shared" si="91"/>
        <v>-2.3959600000000778</v>
      </c>
    </row>
    <row r="591" spans="1:16" x14ac:dyDescent="0.25">
      <c r="A591">
        <v>227</v>
      </c>
      <c r="B591">
        <v>390.88</v>
      </c>
      <c r="C591">
        <v>1.1859999999999999</v>
      </c>
      <c r="D591">
        <v>1.0509999999999999</v>
      </c>
      <c r="E591">
        <v>1.1599999999999999</v>
      </c>
      <c r="F591">
        <v>1.002</v>
      </c>
      <c r="G591">
        <v>1.528</v>
      </c>
      <c r="I591">
        <f t="shared" si="84"/>
        <v>-2.0400000000000205</v>
      </c>
      <c r="J591">
        <f t="shared" si="85"/>
        <v>-1.8999999999999906E-2</v>
      </c>
      <c r="K591">
        <f t="shared" si="86"/>
        <v>2.5920434496293616</v>
      </c>
      <c r="L591">
        <f t="shared" si="87"/>
        <v>7.4084689028243778E-2</v>
      </c>
      <c r="M591">
        <f t="shared" si="88"/>
        <v>3.0863745475014666</v>
      </c>
      <c r="N591">
        <f t="shared" si="89"/>
        <v>6.8073211316381207E-2</v>
      </c>
      <c r="O591">
        <f t="shared" si="90"/>
        <v>-5222.6000650453634</v>
      </c>
      <c r="P591">
        <f t="shared" si="91"/>
        <v>-2.4194399999999816</v>
      </c>
    </row>
    <row r="592" spans="1:16" x14ac:dyDescent="0.25">
      <c r="A592">
        <v>228</v>
      </c>
      <c r="B592">
        <v>388.84</v>
      </c>
      <c r="C592">
        <v>1.167</v>
      </c>
      <c r="D592">
        <v>1.044</v>
      </c>
      <c r="E592">
        <v>1.1539999999999999</v>
      </c>
      <c r="F592">
        <v>0.997</v>
      </c>
      <c r="G592">
        <v>1.472</v>
      </c>
      <c r="I592">
        <f t="shared" si="84"/>
        <v>-2.0799999999999841</v>
      </c>
      <c r="J592">
        <f t="shared" si="85"/>
        <v>-2.3000000000000131E-2</v>
      </c>
      <c r="K592">
        <f t="shared" si="86"/>
        <v>2.5897709344582682</v>
      </c>
      <c r="L592">
        <f t="shared" si="87"/>
        <v>6.7070856045370192E-2</v>
      </c>
      <c r="M592">
        <f t="shared" si="88"/>
        <v>3.7112110656604278</v>
      </c>
      <c r="N592">
        <f t="shared" si="89"/>
        <v>6.7543397632654878E-2</v>
      </c>
      <c r="O592">
        <f t="shared" si="90"/>
        <v>-5306.8033742882781</v>
      </c>
      <c r="P592">
        <f t="shared" si="91"/>
        <v>-2.427359999999958</v>
      </c>
    </row>
    <row r="593" spans="1:16" x14ac:dyDescent="0.25">
      <c r="A593">
        <v>229</v>
      </c>
      <c r="B593">
        <v>386.76</v>
      </c>
      <c r="C593">
        <v>1.1439999999999999</v>
      </c>
      <c r="D593">
        <v>1.0329999999999999</v>
      </c>
      <c r="E593">
        <v>1.151</v>
      </c>
      <c r="F593">
        <v>0.98099999999999998</v>
      </c>
      <c r="G593">
        <v>1.41</v>
      </c>
      <c r="I593">
        <f t="shared" si="84"/>
        <v>-2.1299999999999955</v>
      </c>
      <c r="J593">
        <f t="shared" si="85"/>
        <v>-2.8999999999999915E-2</v>
      </c>
      <c r="K593">
        <f t="shared" si="86"/>
        <v>2.5874415515599591</v>
      </c>
      <c r="L593">
        <f t="shared" si="87"/>
        <v>5.8426024457005357E-2</v>
      </c>
      <c r="M593">
        <f t="shared" si="88"/>
        <v>4.6494215434076267</v>
      </c>
      <c r="N593">
        <f t="shared" si="89"/>
        <v>6.7005408251325685E-2</v>
      </c>
      <c r="O593">
        <f t="shared" si="90"/>
        <v>-5389.390314798221</v>
      </c>
      <c r="P593">
        <f t="shared" si="91"/>
        <v>-2.4367200000000153</v>
      </c>
    </row>
    <row r="594" spans="1:16" x14ac:dyDescent="0.25">
      <c r="A594">
        <v>230</v>
      </c>
      <c r="B594">
        <v>384.63</v>
      </c>
      <c r="C594">
        <v>1.115</v>
      </c>
      <c r="D594">
        <v>1.026</v>
      </c>
      <c r="E594">
        <v>1.137</v>
      </c>
      <c r="F594">
        <v>0.96899999999999997</v>
      </c>
      <c r="G594">
        <v>1.3260000000000001</v>
      </c>
      <c r="I594">
        <f t="shared" si="84"/>
        <v>-2.1599999999999682</v>
      </c>
      <c r="J594">
        <f t="shared" si="85"/>
        <v>-2.8999999999999915E-2</v>
      </c>
      <c r="K594">
        <f t="shared" si="86"/>
        <v>2.5850431549059416</v>
      </c>
      <c r="L594">
        <f t="shared" si="87"/>
        <v>4.7274867384179478E-2</v>
      </c>
      <c r="M594">
        <f t="shared" si="88"/>
        <v>4.6795077681667845</v>
      </c>
      <c r="N594">
        <f t="shared" si="89"/>
        <v>6.6459406875781529E-2</v>
      </c>
      <c r="O594">
        <f t="shared" si="90"/>
        <v>-5470.3357292157179</v>
      </c>
      <c r="P594">
        <f t="shared" si="91"/>
        <v>-2.4083999999999617</v>
      </c>
    </row>
    <row r="595" spans="1:16" x14ac:dyDescent="0.25">
      <c r="A595">
        <v>231</v>
      </c>
      <c r="B595">
        <v>382.47</v>
      </c>
      <c r="C595">
        <v>1.0860000000000001</v>
      </c>
      <c r="D595">
        <v>1.0129999999999999</v>
      </c>
      <c r="E595">
        <v>1.129</v>
      </c>
      <c r="F595">
        <v>0.96499999999999997</v>
      </c>
      <c r="G595">
        <v>1.2370000000000001</v>
      </c>
      <c r="I595">
        <f t="shared" si="84"/>
        <v>-2.2100000000000364</v>
      </c>
      <c r="J595">
        <f t="shared" si="85"/>
        <v>-1.2000000000000011E-2</v>
      </c>
      <c r="K595">
        <f t="shared" si="86"/>
        <v>2.5825973758414835</v>
      </c>
      <c r="L595">
        <f t="shared" si="87"/>
        <v>3.5829825252828171E-2</v>
      </c>
      <c r="M595">
        <f t="shared" si="88"/>
        <v>1.9173848985752571</v>
      </c>
      <c r="N595">
        <f t="shared" si="89"/>
        <v>6.5905559651258341E-2</v>
      </c>
      <c r="O595">
        <f t="shared" si="90"/>
        <v>-5549.6149600422914</v>
      </c>
      <c r="P595">
        <f t="shared" si="91"/>
        <v>-2.4000600000000647</v>
      </c>
    </row>
    <row r="596" spans="1:16" x14ac:dyDescent="0.25">
      <c r="A596">
        <v>232</v>
      </c>
      <c r="B596">
        <v>380.26</v>
      </c>
      <c r="C596">
        <v>1.0740000000000001</v>
      </c>
      <c r="D596">
        <v>1.0089999999999999</v>
      </c>
      <c r="E596">
        <v>1.129</v>
      </c>
      <c r="F596">
        <v>0.95499999999999996</v>
      </c>
      <c r="G596">
        <v>1.2030000000000001</v>
      </c>
      <c r="I596">
        <f t="shared" si="84"/>
        <v>-2.25</v>
      </c>
      <c r="J596">
        <f t="shared" si="85"/>
        <v>-1.1000000000000121E-2</v>
      </c>
      <c r="K596">
        <f t="shared" si="86"/>
        <v>2.5800806438630075</v>
      </c>
      <c r="L596">
        <f t="shared" si="87"/>
        <v>3.1004281363536827E-2</v>
      </c>
      <c r="M596">
        <f t="shared" si="88"/>
        <v>1.734730762252426</v>
      </c>
      <c r="N596">
        <f t="shared" si="89"/>
        <v>6.5344035114420052E-2</v>
      </c>
      <c r="O596">
        <f t="shared" si="90"/>
        <v>-5627.2038571522844</v>
      </c>
      <c r="P596">
        <f t="shared" si="91"/>
        <v>-2.4164999999999948</v>
      </c>
    </row>
    <row r="597" spans="1:16" x14ac:dyDescent="0.25">
      <c r="A597">
        <v>233</v>
      </c>
      <c r="B597">
        <v>378.01</v>
      </c>
      <c r="C597">
        <v>1.0629999999999999</v>
      </c>
      <c r="D597">
        <v>1.0029999999999999</v>
      </c>
      <c r="E597">
        <v>1.1200000000000001</v>
      </c>
      <c r="F597">
        <v>0.95099999999999996</v>
      </c>
      <c r="G597">
        <v>1.18</v>
      </c>
      <c r="I597">
        <f t="shared" si="84"/>
        <v>-2.2899999999999636</v>
      </c>
      <c r="J597">
        <f t="shared" si="85"/>
        <v>-4.0000000000000036E-3</v>
      </c>
      <c r="K597">
        <f t="shared" si="86"/>
        <v>2.5775032889572613</v>
      </c>
      <c r="L597">
        <f t="shared" si="87"/>
        <v>2.6533264523296733E-2</v>
      </c>
      <c r="M597">
        <f t="shared" si="88"/>
        <v>0.62043188518196324</v>
      </c>
      <c r="N597">
        <f t="shared" si="89"/>
        <v>6.477500414220802E-2</v>
      </c>
      <c r="O597">
        <f t="shared" si="90"/>
        <v>-5703.0787851502973</v>
      </c>
      <c r="P597">
        <f t="shared" si="91"/>
        <v>-2.4342699999999264</v>
      </c>
    </row>
    <row r="598" spans="1:16" x14ac:dyDescent="0.25">
      <c r="A598">
        <v>234</v>
      </c>
      <c r="B598">
        <v>375.72</v>
      </c>
      <c r="C598">
        <v>1.0589999999999999</v>
      </c>
      <c r="D598">
        <v>0.997</v>
      </c>
      <c r="E598">
        <v>1.1180000000000001</v>
      </c>
      <c r="F598">
        <v>0.94899999999999995</v>
      </c>
      <c r="G598">
        <v>1.1739999999999999</v>
      </c>
      <c r="I598">
        <f t="shared" si="84"/>
        <v>-2.3300000000000409</v>
      </c>
      <c r="J598">
        <f t="shared" si="85"/>
        <v>1.0000000000001119E-3</v>
      </c>
      <c r="K598">
        <f t="shared" si="86"/>
        <v>2.5748643136645399</v>
      </c>
      <c r="L598">
        <f t="shared" si="87"/>
        <v>2.4895960107484977E-2</v>
      </c>
      <c r="M598">
        <f t="shared" si="88"/>
        <v>-0.15172507071598107</v>
      </c>
      <c r="N598">
        <f t="shared" si="89"/>
        <v>6.4198639899974916E-2</v>
      </c>
      <c r="O598">
        <f t="shared" si="90"/>
        <v>-5777.2166305720939</v>
      </c>
      <c r="P598">
        <f t="shared" si="91"/>
        <v>-2.4674700000000427</v>
      </c>
    </row>
    <row r="599" spans="1:16" x14ac:dyDescent="0.25">
      <c r="A599">
        <v>235</v>
      </c>
      <c r="B599">
        <v>373.39</v>
      </c>
      <c r="C599">
        <v>1.06</v>
      </c>
      <c r="D599">
        <v>0.98899999999999999</v>
      </c>
      <c r="E599">
        <v>1.123</v>
      </c>
      <c r="F599">
        <v>0.95099999999999996</v>
      </c>
      <c r="G599">
        <v>1.177</v>
      </c>
      <c r="I599">
        <f t="shared" si="84"/>
        <v>-2.3700000000000045</v>
      </c>
      <c r="J599">
        <f t="shared" si="85"/>
        <v>-3.0000000000001137E-3</v>
      </c>
      <c r="K599">
        <f t="shared" si="86"/>
        <v>2.5721626826463373</v>
      </c>
      <c r="L599">
        <f t="shared" si="87"/>
        <v>2.5305865264770262E-2</v>
      </c>
      <c r="M599">
        <f t="shared" si="88"/>
        <v>0.44510561467256093</v>
      </c>
      <c r="N599">
        <f t="shared" si="89"/>
        <v>6.3615117788919165E-2</v>
      </c>
      <c r="O599">
        <f t="shared" si="90"/>
        <v>-5849.5948089266549</v>
      </c>
      <c r="P599">
        <f t="shared" si="91"/>
        <v>-2.5122000000000209</v>
      </c>
    </row>
    <row r="600" spans="1:16" x14ac:dyDescent="0.25">
      <c r="A600">
        <v>236</v>
      </c>
      <c r="B600">
        <v>371.02</v>
      </c>
      <c r="C600">
        <v>1.0569999999999999</v>
      </c>
      <c r="D600">
        <v>0.98299999999999998</v>
      </c>
      <c r="E600">
        <v>1.119</v>
      </c>
      <c r="F600">
        <v>0.94799999999999995</v>
      </c>
      <c r="G600">
        <v>1.179</v>
      </c>
      <c r="I600">
        <f t="shared" si="84"/>
        <v>-2.4099999999999682</v>
      </c>
      <c r="J600">
        <f t="shared" si="85"/>
        <v>-4.9999999999998934E-3</v>
      </c>
      <c r="K600">
        <f t="shared" si="86"/>
        <v>2.5693973210854648</v>
      </c>
      <c r="L600">
        <f t="shared" si="87"/>
        <v>2.4074987307426243E-2</v>
      </c>
      <c r="M600">
        <f t="shared" si="88"/>
        <v>0.7275957889985889</v>
      </c>
      <c r="N600">
        <f t="shared" si="89"/>
        <v>6.3024615392835395E-2</v>
      </c>
      <c r="O600">
        <f t="shared" si="90"/>
        <v>-5920.1912715773324</v>
      </c>
      <c r="P600">
        <f t="shared" si="91"/>
        <v>-2.5473699999999528</v>
      </c>
    </row>
    <row r="601" spans="1:16" x14ac:dyDescent="0.25">
      <c r="A601">
        <v>237</v>
      </c>
      <c r="B601">
        <v>368.61</v>
      </c>
      <c r="C601">
        <v>1.052</v>
      </c>
      <c r="D601">
        <v>0.98</v>
      </c>
      <c r="E601">
        <v>1.111</v>
      </c>
      <c r="F601">
        <v>0.93799999999999994</v>
      </c>
      <c r="G601">
        <v>1.1779999999999999</v>
      </c>
      <c r="I601">
        <f t="shared" si="84"/>
        <v>-2.4499999999999886</v>
      </c>
      <c r="J601">
        <f t="shared" si="85"/>
        <v>2.9999999999998916E-3</v>
      </c>
      <c r="K601">
        <f t="shared" si="86"/>
        <v>2.5665671129934964</v>
      </c>
      <c r="L601">
        <f t="shared" si="87"/>
        <v>2.201573981772028E-2</v>
      </c>
      <c r="M601">
        <f t="shared" si="88"/>
        <v>-0.42701264402093181</v>
      </c>
      <c r="N601">
        <f t="shared" si="89"/>
        <v>6.2427312424197252E-2</v>
      </c>
      <c r="O601">
        <f t="shared" si="90"/>
        <v>-5988.9845124599397</v>
      </c>
      <c r="P601">
        <f t="shared" si="91"/>
        <v>-2.5774000000000226</v>
      </c>
    </row>
    <row r="602" spans="1:16" x14ac:dyDescent="0.25">
      <c r="A602">
        <v>238</v>
      </c>
      <c r="B602">
        <v>366.16</v>
      </c>
      <c r="C602">
        <v>1.0549999999999999</v>
      </c>
      <c r="D602">
        <v>0.97899999999999998</v>
      </c>
      <c r="E602">
        <v>1.109</v>
      </c>
      <c r="F602">
        <v>0.93799999999999994</v>
      </c>
      <c r="G602">
        <v>1.1930000000000001</v>
      </c>
      <c r="I602">
        <f t="shared" si="84"/>
        <v>-2.5</v>
      </c>
      <c r="J602">
        <f t="shared" si="85"/>
        <v>3.0000000000001137E-3</v>
      </c>
      <c r="K602">
        <f t="shared" si="86"/>
        <v>2.5636708994192432</v>
      </c>
      <c r="L602">
        <f t="shared" si="87"/>
        <v>2.3252459633711444E-2</v>
      </c>
      <c r="M602">
        <f t="shared" si="88"/>
        <v>-0.41447286462312466</v>
      </c>
      <c r="N602">
        <f t="shared" si="89"/>
        <v>6.1823390669588522E-2</v>
      </c>
      <c r="O602">
        <f t="shared" si="90"/>
        <v>-6055.9535746358024</v>
      </c>
      <c r="P602">
        <f t="shared" si="91"/>
        <v>-2.6374999999999842</v>
      </c>
    </row>
    <row r="603" spans="1:16" x14ac:dyDescent="0.25">
      <c r="A603">
        <v>239</v>
      </c>
      <c r="B603">
        <v>363.66</v>
      </c>
      <c r="C603">
        <v>1.0580000000000001</v>
      </c>
      <c r="D603">
        <v>0.97699999999999998</v>
      </c>
      <c r="E603">
        <v>1.113</v>
      </c>
      <c r="F603">
        <v>0.94099999999999995</v>
      </c>
      <c r="G603">
        <v>1.202</v>
      </c>
      <c r="I603">
        <f t="shared" si="84"/>
        <v>-2.5300000000000296</v>
      </c>
      <c r="J603">
        <f t="shared" si="85"/>
        <v>-1.0000000000001119E-3</v>
      </c>
      <c r="K603">
        <f t="shared" si="86"/>
        <v>2.5606955343936537</v>
      </c>
      <c r="L603">
        <f t="shared" si="87"/>
        <v>2.4485667699166973E-2</v>
      </c>
      <c r="M603">
        <f t="shared" si="88"/>
        <v>0.13545017430635914</v>
      </c>
      <c r="N603">
        <f t="shared" si="89"/>
        <v>6.1213033934499332E-2</v>
      </c>
      <c r="O603">
        <f t="shared" si="90"/>
        <v>-6121.0780566776793</v>
      </c>
      <c r="P603">
        <f t="shared" si="91"/>
        <v>-2.676740000000025</v>
      </c>
    </row>
    <row r="604" spans="1:16" x14ac:dyDescent="0.25">
      <c r="A604">
        <v>240</v>
      </c>
      <c r="B604">
        <v>361.13</v>
      </c>
      <c r="C604">
        <v>1.0569999999999999</v>
      </c>
      <c r="D604">
        <v>0.97799999999999998</v>
      </c>
      <c r="E604">
        <v>1.119</v>
      </c>
      <c r="F604">
        <v>0.93700000000000006</v>
      </c>
      <c r="G604">
        <v>1.194</v>
      </c>
      <c r="I604">
        <f t="shared" si="84"/>
        <v>-2.5699999999999932</v>
      </c>
      <c r="J604">
        <f t="shared" si="85"/>
        <v>-2.9999999999998916E-3</v>
      </c>
      <c r="K604">
        <f t="shared" si="86"/>
        <v>2.5576635678875652</v>
      </c>
      <c r="L604">
        <f t="shared" si="87"/>
        <v>2.4074987307426243E-2</v>
      </c>
      <c r="M604">
        <f t="shared" si="88"/>
        <v>0.39796402317837015</v>
      </c>
      <c r="N604">
        <f t="shared" si="89"/>
        <v>6.0596427987503934E-2</v>
      </c>
      <c r="O604">
        <f t="shared" si="90"/>
        <v>-6184.3381188866806</v>
      </c>
      <c r="P604">
        <f t="shared" si="91"/>
        <v>-2.716490000000003</v>
      </c>
    </row>
    <row r="605" spans="1:16" x14ac:dyDescent="0.25">
      <c r="A605">
        <v>241</v>
      </c>
      <c r="B605">
        <v>358.56</v>
      </c>
      <c r="C605">
        <v>1.054</v>
      </c>
      <c r="D605">
        <v>0.97499999999999998</v>
      </c>
      <c r="E605">
        <v>1.1120000000000001</v>
      </c>
      <c r="F605">
        <v>0.93200000000000005</v>
      </c>
      <c r="G605">
        <v>1.1970000000000001</v>
      </c>
      <c r="I605">
        <f t="shared" si="84"/>
        <v>-2.6100000000000136</v>
      </c>
      <c r="J605">
        <f t="shared" si="85"/>
        <v>2.0000000000000018E-3</v>
      </c>
      <c r="K605">
        <f t="shared" si="86"/>
        <v>2.5545618391909861</v>
      </c>
      <c r="L605">
        <f t="shared" si="87"/>
        <v>2.2840610876527823E-2</v>
      </c>
      <c r="M605">
        <f t="shared" si="88"/>
        <v>-0.25948576782341337</v>
      </c>
      <c r="N605">
        <f t="shared" si="89"/>
        <v>5.9973760503836904E-2</v>
      </c>
      <c r="O605">
        <f t="shared" si="90"/>
        <v>-6245.7144893382592</v>
      </c>
      <c r="P605">
        <f t="shared" si="91"/>
        <v>-2.750940000000027</v>
      </c>
    </row>
    <row r="606" spans="1:16" x14ac:dyDescent="0.25">
      <c r="A606">
        <v>242</v>
      </c>
      <c r="B606">
        <v>355.95</v>
      </c>
      <c r="C606">
        <v>1.056</v>
      </c>
      <c r="D606">
        <v>0.97</v>
      </c>
      <c r="E606">
        <v>1.1120000000000001</v>
      </c>
      <c r="F606">
        <v>0.93899999999999995</v>
      </c>
      <c r="G606">
        <v>1.2030000000000001</v>
      </c>
      <c r="I606">
        <f t="shared" si="84"/>
        <v>-2.6499999999999773</v>
      </c>
      <c r="J606">
        <f t="shared" si="85"/>
        <v>9.9999999999988987E-4</v>
      </c>
      <c r="K606">
        <f t="shared" si="86"/>
        <v>2.5513889972730204</v>
      </c>
      <c r="L606">
        <f t="shared" si="87"/>
        <v>2.3663918197793475E-2</v>
      </c>
      <c r="M606">
        <f t="shared" si="88"/>
        <v>-0.1266636459838402</v>
      </c>
      <c r="N606">
        <f t="shared" si="89"/>
        <v>5.9345221008385046E-2</v>
      </c>
      <c r="O606">
        <f t="shared" si="90"/>
        <v>-6305.1884697554024</v>
      </c>
      <c r="P606">
        <f t="shared" si="91"/>
        <v>-2.7983999999999591</v>
      </c>
    </row>
    <row r="607" spans="1:16" x14ac:dyDescent="0.25">
      <c r="A607">
        <v>243</v>
      </c>
      <c r="B607">
        <v>353.3</v>
      </c>
      <c r="C607">
        <v>1.0569999999999999</v>
      </c>
      <c r="D607">
        <v>0.97199999999999998</v>
      </c>
      <c r="E607">
        <v>1.119</v>
      </c>
      <c r="F607">
        <v>0.93899999999999995</v>
      </c>
      <c r="G607">
        <v>1.2</v>
      </c>
      <c r="I607">
        <f t="shared" si="84"/>
        <v>-2.6899999999999977</v>
      </c>
      <c r="J607">
        <f t="shared" si="85"/>
        <v>-2.0000000000000018E-3</v>
      </c>
      <c r="K607">
        <f t="shared" si="86"/>
        <v>2.5481436374348454</v>
      </c>
      <c r="L607">
        <f t="shared" si="87"/>
        <v>2.4074987307426243E-2</v>
      </c>
      <c r="M607">
        <f t="shared" si="88"/>
        <v>0.2477986593777339</v>
      </c>
      <c r="N607">
        <f t="shared" si="89"/>
        <v>5.8711000818111696E-2</v>
      </c>
      <c r="O607">
        <f t="shared" si="90"/>
        <v>-6362.7419412073114</v>
      </c>
      <c r="P607">
        <f t="shared" si="91"/>
        <v>-2.843329999999983</v>
      </c>
    </row>
    <row r="608" spans="1:16" x14ac:dyDescent="0.25">
      <c r="A608">
        <v>244</v>
      </c>
      <c r="B608">
        <v>350.61</v>
      </c>
      <c r="C608">
        <v>1.0549999999999999</v>
      </c>
      <c r="D608">
        <v>0.97199999999999998</v>
      </c>
      <c r="E608">
        <v>1.1220000000000001</v>
      </c>
      <c r="F608">
        <v>0.93799999999999994</v>
      </c>
      <c r="G608">
        <v>1.19</v>
      </c>
      <c r="I608">
        <f t="shared" si="84"/>
        <v>-2.7200000000000273</v>
      </c>
      <c r="J608">
        <f t="shared" si="85"/>
        <v>-9.9999999999988987E-4</v>
      </c>
      <c r="K608">
        <f t="shared" si="86"/>
        <v>2.5448242987597278</v>
      </c>
      <c r="L608">
        <f t="shared" si="87"/>
        <v>2.3252459633711444E-2</v>
      </c>
      <c r="M608">
        <f t="shared" si="88"/>
        <v>0.12176396007992012</v>
      </c>
      <c r="N608">
        <f t="shared" si="89"/>
        <v>5.807129298393144E-2</v>
      </c>
      <c r="O608">
        <f t="shared" si="90"/>
        <v>-6418.3573696317235</v>
      </c>
      <c r="P608">
        <f t="shared" si="91"/>
        <v>-2.8696000000000241</v>
      </c>
    </row>
    <row r="609" spans="1:16" x14ac:dyDescent="0.25">
      <c r="A609">
        <v>245</v>
      </c>
      <c r="B609">
        <v>347.89</v>
      </c>
      <c r="C609">
        <v>1.054</v>
      </c>
      <c r="D609">
        <v>0.97299999999999998</v>
      </c>
      <c r="E609">
        <v>1.121</v>
      </c>
      <c r="F609">
        <v>0.94</v>
      </c>
      <c r="G609">
        <v>1.1819999999999999</v>
      </c>
      <c r="I609">
        <f t="shared" si="84"/>
        <v>-2.7699999999999818</v>
      </c>
      <c r="J609">
        <f t="shared" si="85"/>
        <v>4.9999999999998934E-3</v>
      </c>
      <c r="K609">
        <f t="shared" si="86"/>
        <v>2.5414419452545256</v>
      </c>
      <c r="L609">
        <f t="shared" si="87"/>
        <v>2.2840610876527823E-2</v>
      </c>
      <c r="M609">
        <f t="shared" si="88"/>
        <v>-0.59200958382520463</v>
      </c>
      <c r="N609">
        <f t="shared" si="89"/>
        <v>5.7426292232052416E-2</v>
      </c>
      <c r="O609">
        <f t="shared" si="90"/>
        <v>-6472.0178111792811</v>
      </c>
      <c r="P609">
        <f t="shared" si="91"/>
        <v>-2.9195799999999852</v>
      </c>
    </row>
    <row r="610" spans="1:16" x14ac:dyDescent="0.25">
      <c r="A610">
        <v>246</v>
      </c>
      <c r="B610">
        <v>345.12</v>
      </c>
      <c r="C610">
        <v>1.0589999999999999</v>
      </c>
      <c r="D610">
        <v>0.97399999999999998</v>
      </c>
      <c r="E610">
        <v>1.1299999999999999</v>
      </c>
      <c r="F610">
        <v>0.94499999999999995</v>
      </c>
      <c r="G610">
        <v>1.1870000000000001</v>
      </c>
      <c r="I610">
        <f t="shared" si="84"/>
        <v>-2.8000000000000114</v>
      </c>
      <c r="J610">
        <f t="shared" si="85"/>
        <v>1.0000000000001119E-3</v>
      </c>
      <c r="K610">
        <f t="shared" si="86"/>
        <v>2.5379701277584696</v>
      </c>
      <c r="L610">
        <f t="shared" si="87"/>
        <v>2.4895960107484977E-2</v>
      </c>
      <c r="M610">
        <f t="shared" si="88"/>
        <v>-0.11586264570083571</v>
      </c>
      <c r="N610">
        <f t="shared" si="89"/>
        <v>5.6776194904804247E-2</v>
      </c>
      <c r="O610">
        <f t="shared" si="90"/>
        <v>-6523.7069173782538</v>
      </c>
      <c r="P610">
        <f t="shared" si="91"/>
        <v>-2.965200000000026</v>
      </c>
    </row>
    <row r="611" spans="1:16" x14ac:dyDescent="0.25">
      <c r="A611">
        <v>247</v>
      </c>
      <c r="B611">
        <v>342.32</v>
      </c>
      <c r="C611">
        <v>1.06</v>
      </c>
      <c r="D611">
        <v>0.97299999999999998</v>
      </c>
      <c r="E611">
        <v>1.135</v>
      </c>
      <c r="F611">
        <v>0.94299999999999995</v>
      </c>
      <c r="G611">
        <v>1.1879999999999999</v>
      </c>
      <c r="I611">
        <f t="shared" si="84"/>
        <v>-2.8299999999999841</v>
      </c>
      <c r="J611">
        <f t="shared" si="85"/>
        <v>9.9999999999988987E-4</v>
      </c>
      <c r="K611">
        <f t="shared" si="86"/>
        <v>2.5344322734758764</v>
      </c>
      <c r="L611">
        <f t="shared" si="87"/>
        <v>2.5305865264770262E-2</v>
      </c>
      <c r="M611">
        <f t="shared" si="88"/>
        <v>-0.11358835254924086</v>
      </c>
      <c r="N611">
        <f t="shared" si="89"/>
        <v>5.6121198900968963E-2</v>
      </c>
      <c r="O611">
        <f t="shared" si="90"/>
        <v>-6573.4089401180854</v>
      </c>
      <c r="P611">
        <f t="shared" si="91"/>
        <v>-2.9997999999999752</v>
      </c>
    </row>
    <row r="612" spans="1:16" x14ac:dyDescent="0.25">
      <c r="A612">
        <v>248</v>
      </c>
      <c r="B612">
        <v>339.49</v>
      </c>
      <c r="C612">
        <v>1.0609999999999999</v>
      </c>
      <c r="D612">
        <v>0.97299999999999998</v>
      </c>
      <c r="E612">
        <v>1.131</v>
      </c>
      <c r="F612">
        <v>0.94099999999999995</v>
      </c>
      <c r="G612">
        <v>1.198</v>
      </c>
      <c r="I612">
        <f t="shared" si="84"/>
        <v>-2.8799999999999955</v>
      </c>
      <c r="J612">
        <f t="shared" si="85"/>
        <v>8.0000000000000071E-3</v>
      </c>
      <c r="K612">
        <f t="shared" si="86"/>
        <v>2.5308269862489765</v>
      </c>
      <c r="L612">
        <f t="shared" si="87"/>
        <v>2.5715383901340642E-2</v>
      </c>
      <c r="M612">
        <f t="shared" si="88"/>
        <v>-0.88171503625168501</v>
      </c>
      <c r="N612">
        <f t="shared" si="89"/>
        <v>5.5461503615633685E-2</v>
      </c>
      <c r="O612">
        <f t="shared" si="90"/>
        <v>-6621.1087364502027</v>
      </c>
      <c r="P612">
        <f t="shared" si="91"/>
        <v>-3.0556799999999824</v>
      </c>
    </row>
    <row r="613" spans="1:16" x14ac:dyDescent="0.25">
      <c r="A613">
        <v>249</v>
      </c>
      <c r="B613">
        <v>336.61</v>
      </c>
      <c r="C613">
        <v>1.069</v>
      </c>
      <c r="D613">
        <v>0.97499999999999998</v>
      </c>
      <c r="E613">
        <v>1.135</v>
      </c>
      <c r="F613">
        <v>0.95099999999999996</v>
      </c>
      <c r="G613">
        <v>1.2150000000000001</v>
      </c>
      <c r="I613">
        <f t="shared" si="84"/>
        <v>-2.9000000000000341</v>
      </c>
      <c r="J613">
        <f t="shared" si="85"/>
        <v>8.0000000000000071E-3</v>
      </c>
      <c r="K613">
        <f t="shared" si="86"/>
        <v>2.5271270138391762</v>
      </c>
      <c r="L613">
        <f t="shared" si="87"/>
        <v>2.8977705208777998E-2</v>
      </c>
      <c r="M613">
        <f t="shared" si="88"/>
        <v>-0.86167551247932539</v>
      </c>
      <c r="N613">
        <f t="shared" si="89"/>
        <v>5.4797309879582756E-2</v>
      </c>
      <c r="O613">
        <f t="shared" si="90"/>
        <v>-6666.791773204639</v>
      </c>
      <c r="P613">
        <f t="shared" si="91"/>
        <v>-3.1001000000000407</v>
      </c>
    </row>
    <row r="614" spans="1:16" x14ac:dyDescent="0.25">
      <c r="A614">
        <v>250</v>
      </c>
      <c r="B614">
        <v>333.71</v>
      </c>
      <c r="C614">
        <v>1.077</v>
      </c>
      <c r="D614">
        <v>0.97599999999999998</v>
      </c>
      <c r="E614">
        <v>1.1459999999999999</v>
      </c>
      <c r="F614">
        <v>0.95599999999999996</v>
      </c>
      <c r="G614">
        <v>1.2310000000000001</v>
      </c>
      <c r="I614">
        <f t="shared" si="84"/>
        <v>-2.9499999999999886</v>
      </c>
      <c r="J614">
        <f t="shared" si="85"/>
        <v>8.0000000000000071E-3</v>
      </c>
      <c r="K614">
        <f t="shared" si="86"/>
        <v>2.5233692209782803</v>
      </c>
      <c r="L614">
        <f t="shared" si="87"/>
        <v>3.2215703297981568E-2</v>
      </c>
      <c r="M614">
        <f t="shared" si="88"/>
        <v>-0.83346388874106259</v>
      </c>
      <c r="N614">
        <f t="shared" si="89"/>
        <v>5.4128819898247832E-2</v>
      </c>
      <c r="O614">
        <f t="shared" si="90"/>
        <v>-6710.4441314210662</v>
      </c>
      <c r="P614">
        <f t="shared" si="91"/>
        <v>-3.1771500000000015</v>
      </c>
    </row>
    <row r="615" spans="1:16" x14ac:dyDescent="0.25">
      <c r="A615">
        <v>251</v>
      </c>
      <c r="B615">
        <v>330.76</v>
      </c>
      <c r="C615">
        <v>1.085</v>
      </c>
      <c r="D615">
        <v>0.98199999999999998</v>
      </c>
      <c r="E615">
        <v>1.155</v>
      </c>
      <c r="F615">
        <v>0.96</v>
      </c>
      <c r="G615">
        <v>1.242</v>
      </c>
      <c r="I615">
        <f t="shared" si="84"/>
        <v>-2.9699999999999704</v>
      </c>
      <c r="J615">
        <f t="shared" si="85"/>
        <v>4.0000000000000036E-3</v>
      </c>
      <c r="K615">
        <f t="shared" si="86"/>
        <v>2.5195129832576257</v>
      </c>
      <c r="L615">
        <f t="shared" si="87"/>
        <v>3.5429738184548303E-2</v>
      </c>
      <c r="M615">
        <f t="shared" si="88"/>
        <v>-0.40797194781261303</v>
      </c>
      <c r="N615">
        <f t="shared" si="89"/>
        <v>5.3456237190234623E-2</v>
      </c>
      <c r="O615">
        <f t="shared" si="90"/>
        <v>-6752.0525105928537</v>
      </c>
      <c r="P615">
        <f t="shared" si="91"/>
        <v>-3.2224499999999665</v>
      </c>
    </row>
    <row r="616" spans="1:16" x14ac:dyDescent="0.25">
      <c r="A616">
        <v>252</v>
      </c>
      <c r="B616">
        <v>327.79</v>
      </c>
      <c r="C616">
        <v>1.089</v>
      </c>
      <c r="D616">
        <v>0.98499999999999999</v>
      </c>
      <c r="E616">
        <v>1.1519999999999999</v>
      </c>
      <c r="F616">
        <v>0.96</v>
      </c>
      <c r="G616">
        <v>1.2589999999999999</v>
      </c>
      <c r="I616">
        <f t="shared" si="84"/>
        <v>-3.0200000000000387</v>
      </c>
      <c r="J616">
        <f t="shared" si="85"/>
        <v>8.0000000000000071E-3</v>
      </c>
      <c r="K616">
        <f t="shared" si="86"/>
        <v>2.5155957002684515</v>
      </c>
      <c r="L616">
        <f t="shared" si="87"/>
        <v>3.7027879755774942E-2</v>
      </c>
      <c r="M616">
        <f t="shared" si="88"/>
        <v>-0.79077362196959289</v>
      </c>
      <c r="N616">
        <f t="shared" si="89"/>
        <v>5.2779766525444291E-2</v>
      </c>
      <c r="O616">
        <f t="shared" si="90"/>
        <v>-6791.6042327229015</v>
      </c>
      <c r="P616">
        <f t="shared" si="91"/>
        <v>-3.288780000000068</v>
      </c>
    </row>
    <row r="617" spans="1:16" x14ac:dyDescent="0.25">
      <c r="A617">
        <v>253</v>
      </c>
      <c r="B617">
        <v>324.77</v>
      </c>
      <c r="C617">
        <v>1.097</v>
      </c>
      <c r="D617">
        <v>0.98799999999999999</v>
      </c>
      <c r="E617">
        <v>1.1499999999999999</v>
      </c>
      <c r="F617">
        <v>0.96899999999999997</v>
      </c>
      <c r="G617">
        <v>1.28</v>
      </c>
      <c r="I617">
        <f t="shared" si="84"/>
        <v>-3.0399999999999636</v>
      </c>
      <c r="J617">
        <f t="shared" si="85"/>
        <v>8.0000000000000071E-3</v>
      </c>
      <c r="K617">
        <f t="shared" si="86"/>
        <v>2.511575905309916</v>
      </c>
      <c r="L617">
        <f t="shared" si="87"/>
        <v>4.0206627574711121E-2</v>
      </c>
      <c r="M617">
        <f t="shared" si="88"/>
        <v>-0.77262067910363763</v>
      </c>
      <c r="N617">
        <f t="shared" si="89"/>
        <v>5.2099613862809181E-2</v>
      </c>
      <c r="O617">
        <f t="shared" si="90"/>
        <v>-6829.0872461899617</v>
      </c>
      <c r="P617">
        <f t="shared" si="91"/>
        <v>-3.3348799999999383</v>
      </c>
    </row>
    <row r="618" spans="1:16" x14ac:dyDescent="0.25">
      <c r="A618">
        <v>254</v>
      </c>
      <c r="B618">
        <v>321.73</v>
      </c>
      <c r="C618">
        <v>1.105</v>
      </c>
      <c r="D618">
        <v>0.99</v>
      </c>
      <c r="E618">
        <v>1.165</v>
      </c>
      <c r="F618">
        <v>0.97699999999999998</v>
      </c>
      <c r="G618">
        <v>1.288</v>
      </c>
      <c r="I618">
        <f t="shared" si="84"/>
        <v>-3.0800000000000409</v>
      </c>
      <c r="J618">
        <f t="shared" si="85"/>
        <v>9.000000000000119E-3</v>
      </c>
      <c r="K618">
        <f t="shared" si="86"/>
        <v>2.507491558965369</v>
      </c>
      <c r="L618">
        <f t="shared" si="87"/>
        <v>4.3362278021129498E-2</v>
      </c>
      <c r="M618">
        <f t="shared" si="88"/>
        <v>-0.84327899571036902</v>
      </c>
      <c r="N618">
        <f t="shared" si="89"/>
        <v>5.1415986287660843E-2</v>
      </c>
      <c r="O618">
        <f t="shared" si="90"/>
        <v>-6864.4901294242882</v>
      </c>
      <c r="P618">
        <f t="shared" si="91"/>
        <v>-3.4034000000000586</v>
      </c>
    </row>
    <row r="619" spans="1:16" x14ac:dyDescent="0.25">
      <c r="A619">
        <v>255</v>
      </c>
      <c r="B619">
        <v>318.64999999999998</v>
      </c>
      <c r="C619">
        <v>1.1140000000000001</v>
      </c>
      <c r="D619">
        <v>0.99</v>
      </c>
      <c r="E619">
        <v>1.169</v>
      </c>
      <c r="F619">
        <v>0.98099999999999998</v>
      </c>
      <c r="G619">
        <v>1.3160000000000001</v>
      </c>
      <c r="I619">
        <f t="shared" si="84"/>
        <v>-3.1099999999999568</v>
      </c>
      <c r="J619">
        <f t="shared" si="85"/>
        <v>1.0999999999999899E-2</v>
      </c>
      <c r="K619">
        <f t="shared" si="86"/>
        <v>2.5033139228158845</v>
      </c>
      <c r="L619">
        <f t="shared" si="87"/>
        <v>4.6885190837710138E-2</v>
      </c>
      <c r="M619">
        <f t="shared" si="88"/>
        <v>-1.0018382410874056</v>
      </c>
      <c r="N619">
        <f t="shared" si="89"/>
        <v>5.0729091948750166E-2</v>
      </c>
      <c r="O619">
        <f t="shared" si="90"/>
        <v>-6897.8020943914771</v>
      </c>
      <c r="P619">
        <f t="shared" si="91"/>
        <v>-3.4645399999999578</v>
      </c>
    </row>
    <row r="620" spans="1:16" x14ac:dyDescent="0.25">
      <c r="A620">
        <v>256</v>
      </c>
      <c r="B620">
        <v>315.54000000000002</v>
      </c>
      <c r="C620">
        <v>1.125</v>
      </c>
      <c r="D620">
        <v>0.995</v>
      </c>
      <c r="E620">
        <v>1.177</v>
      </c>
      <c r="F620">
        <v>0.98499999999999999</v>
      </c>
      <c r="G620">
        <v>1.3440000000000001</v>
      </c>
      <c r="I620">
        <f t="shared" si="84"/>
        <v>-3.1400000000000432</v>
      </c>
      <c r="J620">
        <f t="shared" si="85"/>
        <v>2.0000000000000018E-3</v>
      </c>
      <c r="K620">
        <f t="shared" si="86"/>
        <v>2.4990544211971009</v>
      </c>
      <c r="L620">
        <f t="shared" si="87"/>
        <v>5.1152522447381291E-2</v>
      </c>
      <c r="M620">
        <f t="shared" si="88"/>
        <v>-0.1776014897501495</v>
      </c>
      <c r="N620">
        <f t="shared" si="89"/>
        <v>5.0039139994937809E-2</v>
      </c>
      <c r="O620">
        <f t="shared" si="90"/>
        <v>-6929.0129898834648</v>
      </c>
      <c r="P620">
        <f t="shared" si="91"/>
        <v>-3.5325000000000495</v>
      </c>
    </row>
    <row r="621" spans="1:16" x14ac:dyDescent="0.25">
      <c r="A621">
        <v>257</v>
      </c>
      <c r="B621">
        <v>312.39999999999998</v>
      </c>
      <c r="C621">
        <v>1.127</v>
      </c>
      <c r="D621">
        <v>0.995</v>
      </c>
      <c r="E621">
        <v>1.177</v>
      </c>
      <c r="F621">
        <v>0.98899999999999999</v>
      </c>
      <c r="G621">
        <v>1.3480000000000001</v>
      </c>
      <c r="I621">
        <f t="shared" si="84"/>
        <v>-3.1699999999999591</v>
      </c>
      <c r="J621">
        <f t="shared" si="85"/>
        <v>2.9999999999998916E-3</v>
      </c>
      <c r="K621">
        <f t="shared" si="86"/>
        <v>2.4947110252052629</v>
      </c>
      <c r="L621">
        <f t="shared" si="87"/>
        <v>5.1923916046106543E-2</v>
      </c>
      <c r="M621">
        <f t="shared" si="88"/>
        <v>-0.26065069664111157</v>
      </c>
      <c r="N621">
        <f t="shared" si="89"/>
        <v>4.9346340511575063E-2</v>
      </c>
      <c r="O621">
        <f t="shared" si="90"/>
        <v>-6958.1133046156201</v>
      </c>
      <c r="P621">
        <f t="shared" si="91"/>
        <v>-3.5725899999999462</v>
      </c>
    </row>
    <row r="622" spans="1:16" x14ac:dyDescent="0.25">
      <c r="A622">
        <v>258</v>
      </c>
      <c r="B622">
        <v>309.23</v>
      </c>
      <c r="C622">
        <v>1.1299999999999999</v>
      </c>
      <c r="D622">
        <v>1.0009999999999999</v>
      </c>
      <c r="E622">
        <v>1.1819999999999999</v>
      </c>
      <c r="F622">
        <v>1.002</v>
      </c>
      <c r="G622">
        <v>1.335</v>
      </c>
      <c r="I622">
        <f t="shared" si="84"/>
        <v>-3.2000000000000455</v>
      </c>
      <c r="J622">
        <f t="shared" si="85"/>
        <v>1.0000000000001119E-3</v>
      </c>
      <c r="K622">
        <f t="shared" si="86"/>
        <v>2.4902816204417575</v>
      </c>
      <c r="L622">
        <f t="shared" si="87"/>
        <v>5.3078443483419682E-2</v>
      </c>
      <c r="M622">
        <f t="shared" si="88"/>
        <v>-8.5036279893755021E-2</v>
      </c>
      <c r="N622">
        <f t="shared" si="89"/>
        <v>4.865090445659382E-2</v>
      </c>
      <c r="O622">
        <f t="shared" si="90"/>
        <v>-6985.094170129023</v>
      </c>
      <c r="P622">
        <f t="shared" si="91"/>
        <v>-3.6160000000000383</v>
      </c>
    </row>
    <row r="623" spans="1:16" x14ac:dyDescent="0.25">
      <c r="A623">
        <v>259</v>
      </c>
      <c r="B623">
        <v>306.02999999999997</v>
      </c>
      <c r="C623">
        <v>1.131</v>
      </c>
      <c r="D623">
        <v>1.0049999999999999</v>
      </c>
      <c r="E623">
        <v>1.1859999999999999</v>
      </c>
      <c r="F623">
        <v>1.0029999999999999</v>
      </c>
      <c r="G623">
        <v>1.33</v>
      </c>
      <c r="I623">
        <f t="shared" si="84"/>
        <v>-3.2299999999999613</v>
      </c>
      <c r="J623">
        <f t="shared" si="85"/>
        <v>2.9999999999998916E-3</v>
      </c>
      <c r="K623">
        <f t="shared" si="86"/>
        <v>2.4857640022849474</v>
      </c>
      <c r="L623">
        <f t="shared" si="87"/>
        <v>5.3462604925455293E-2</v>
      </c>
      <c r="M623">
        <f t="shared" si="88"/>
        <v>-0.24965642629547236</v>
      </c>
      <c r="N623">
        <f t="shared" si="89"/>
        <v>4.7953043596325254E-2</v>
      </c>
      <c r="O623">
        <f t="shared" si="90"/>
        <v>-7009.9473634970263</v>
      </c>
      <c r="P623">
        <f t="shared" si="91"/>
        <v>-3.6531299999999356</v>
      </c>
    </row>
    <row r="624" spans="1:16" x14ac:dyDescent="0.25">
      <c r="A624">
        <v>260</v>
      </c>
      <c r="B624">
        <v>302.8</v>
      </c>
      <c r="C624">
        <v>1.1339999999999999</v>
      </c>
      <c r="D624">
        <v>1.008</v>
      </c>
      <c r="E624">
        <v>1.194</v>
      </c>
      <c r="F624">
        <v>1.008</v>
      </c>
      <c r="G624">
        <v>1.325</v>
      </c>
      <c r="I624">
        <f t="shared" si="84"/>
        <v>-3.2599999999999909</v>
      </c>
      <c r="J624">
        <f t="shared" si="85"/>
        <v>4.0000000000000036E-3</v>
      </c>
      <c r="K624">
        <f t="shared" si="86"/>
        <v>2.4811558708280352</v>
      </c>
      <c r="L624">
        <f t="shared" si="87"/>
        <v>5.4613054556887738E-2</v>
      </c>
      <c r="M624">
        <f t="shared" si="88"/>
        <v>-0.325290947138966</v>
      </c>
      <c r="N624">
        <f t="shared" si="89"/>
        <v>4.7252970441066917E-2</v>
      </c>
      <c r="O624">
        <f t="shared" si="90"/>
        <v>-7032.6653098352726</v>
      </c>
      <c r="P624">
        <f t="shared" si="91"/>
        <v>-3.6968400000000279</v>
      </c>
    </row>
    <row r="625" spans="1:16" x14ac:dyDescent="0.25">
      <c r="A625">
        <v>261</v>
      </c>
      <c r="B625">
        <v>299.54000000000002</v>
      </c>
      <c r="C625">
        <v>1.1379999999999999</v>
      </c>
      <c r="D625">
        <v>1.012</v>
      </c>
      <c r="E625">
        <v>1.198</v>
      </c>
      <c r="F625">
        <v>1.0169999999999999</v>
      </c>
      <c r="G625">
        <v>1.323</v>
      </c>
      <c r="I625">
        <f t="shared" si="84"/>
        <v>-3.2800000000000296</v>
      </c>
      <c r="J625">
        <f t="shared" si="85"/>
        <v>5.0000000000001155E-3</v>
      </c>
      <c r="K625">
        <f t="shared" si="86"/>
        <v>2.4764548254543031</v>
      </c>
      <c r="L625">
        <f t="shared" si="87"/>
        <v>5.6142262059052331E-2</v>
      </c>
      <c r="M625">
        <f t="shared" si="88"/>
        <v>-0.39816921813466227</v>
      </c>
      <c r="N625">
        <f t="shared" si="89"/>
        <v>4.6550898180417119E-2</v>
      </c>
      <c r="O625">
        <f t="shared" si="90"/>
        <v>-7053.2410846143885</v>
      </c>
      <c r="P625">
        <f t="shared" si="91"/>
        <v>-3.7326400000000408</v>
      </c>
    </row>
    <row r="626" spans="1:16" x14ac:dyDescent="0.25">
      <c r="A626">
        <v>262</v>
      </c>
      <c r="B626">
        <v>296.26</v>
      </c>
      <c r="C626">
        <v>1.143</v>
      </c>
      <c r="D626">
        <v>1.0129999999999999</v>
      </c>
      <c r="E626">
        <v>1.204</v>
      </c>
      <c r="F626">
        <v>1.024</v>
      </c>
      <c r="G626">
        <v>1.331</v>
      </c>
      <c r="I626">
        <f t="shared" si="84"/>
        <v>-3.3199999999999932</v>
      </c>
      <c r="J626">
        <f t="shared" si="85"/>
        <v>8.0000000000000071E-3</v>
      </c>
      <c r="K626">
        <f t="shared" si="86"/>
        <v>2.4716730185000912</v>
      </c>
      <c r="L626">
        <f t="shared" si="87"/>
        <v>5.8046230395281742E-2</v>
      </c>
      <c r="M626">
        <f t="shared" si="88"/>
        <v>-0.61889702071509878</v>
      </c>
      <c r="N626">
        <f t="shared" si="89"/>
        <v>4.5847040618397235E-2</v>
      </c>
      <c r="O626">
        <f t="shared" si="90"/>
        <v>-7071.6684157746513</v>
      </c>
      <c r="P626">
        <f t="shared" si="91"/>
        <v>-3.7947599999999682</v>
      </c>
    </row>
    <row r="627" spans="1:16" x14ac:dyDescent="0.25">
      <c r="A627">
        <v>263</v>
      </c>
      <c r="B627">
        <v>292.94</v>
      </c>
      <c r="C627">
        <v>1.151</v>
      </c>
      <c r="D627">
        <v>1.018</v>
      </c>
      <c r="E627">
        <v>1.206</v>
      </c>
      <c r="F627">
        <v>1.028</v>
      </c>
      <c r="G627">
        <v>1.351</v>
      </c>
      <c r="I627">
        <f t="shared" si="84"/>
        <v>-3.3299999999999841</v>
      </c>
      <c r="J627">
        <f t="shared" si="85"/>
        <v>8.0000000000000071E-3</v>
      </c>
      <c r="K627">
        <f t="shared" si="86"/>
        <v>2.4667786772233953</v>
      </c>
      <c r="L627">
        <f t="shared" si="87"/>
        <v>6.107532362979181E-2</v>
      </c>
      <c r="M627">
        <f t="shared" si="88"/>
        <v>-0.6058484290973587</v>
      </c>
      <c r="N627">
        <f t="shared" si="89"/>
        <v>4.5141612108380788E-2</v>
      </c>
      <c r="O627">
        <f t="shared" si="90"/>
        <v>-7087.9416856419784</v>
      </c>
      <c r="P627">
        <f t="shared" si="91"/>
        <v>-3.8328299999999995</v>
      </c>
    </row>
    <row r="628" spans="1:16" x14ac:dyDescent="0.25">
      <c r="A628">
        <v>264</v>
      </c>
      <c r="B628">
        <v>289.61</v>
      </c>
      <c r="C628">
        <v>1.159</v>
      </c>
      <c r="D628">
        <v>1.0209999999999999</v>
      </c>
      <c r="E628">
        <v>1.214</v>
      </c>
      <c r="F628">
        <v>1.034</v>
      </c>
      <c r="G628">
        <v>1.367</v>
      </c>
      <c r="I628">
        <f t="shared" si="84"/>
        <v>-3.3700000000000045</v>
      </c>
      <c r="J628">
        <f t="shared" si="85"/>
        <v>8.999999999999897E-3</v>
      </c>
      <c r="K628">
        <f t="shared" si="86"/>
        <v>2.4618135536226196</v>
      </c>
      <c r="L628">
        <f t="shared" si="87"/>
        <v>6.4083435963596003E-2</v>
      </c>
      <c r="M628">
        <f t="shared" si="88"/>
        <v>-0.66088029636289325</v>
      </c>
      <c r="N628">
        <f t="shared" si="89"/>
        <v>4.4434827487849674E-2</v>
      </c>
      <c r="O628">
        <f t="shared" si="90"/>
        <v>-7102.0559326446419</v>
      </c>
      <c r="P628">
        <f t="shared" si="91"/>
        <v>-3.9058299999999755</v>
      </c>
    </row>
    <row r="629" spans="1:16" x14ac:dyDescent="0.25">
      <c r="A629">
        <v>265</v>
      </c>
      <c r="B629">
        <v>286.24</v>
      </c>
      <c r="C629">
        <v>1.1679999999999999</v>
      </c>
      <c r="D629">
        <v>1.022</v>
      </c>
      <c r="E629">
        <v>1.2190000000000001</v>
      </c>
      <c r="F629">
        <v>1.04</v>
      </c>
      <c r="G629">
        <v>1.39</v>
      </c>
      <c r="I629">
        <f t="shared" si="84"/>
        <v>-3.3799999999999955</v>
      </c>
      <c r="J629">
        <f t="shared" si="85"/>
        <v>8.0000000000000071E-3</v>
      </c>
      <c r="K629">
        <f t="shared" si="86"/>
        <v>2.4567303232232978</v>
      </c>
      <c r="L629">
        <f t="shared" si="87"/>
        <v>6.7442842776380657E-2</v>
      </c>
      <c r="M629">
        <f t="shared" si="88"/>
        <v>-0.57464660431677883</v>
      </c>
      <c r="N629">
        <f t="shared" si="89"/>
        <v>4.3726902012996796E-2</v>
      </c>
      <c r="O629">
        <f t="shared" si="90"/>
        <v>-7114.0068528301917</v>
      </c>
      <c r="P629">
        <f t="shared" si="91"/>
        <v>-3.9478400000000069</v>
      </c>
    </row>
    <row r="630" spans="1:16" x14ac:dyDescent="0.25">
      <c r="A630">
        <v>266</v>
      </c>
      <c r="B630">
        <v>282.86</v>
      </c>
      <c r="C630">
        <v>1.1759999999999999</v>
      </c>
      <c r="D630">
        <v>1.028</v>
      </c>
      <c r="E630">
        <v>1.2210000000000001</v>
      </c>
      <c r="F630">
        <v>1.0409999999999999</v>
      </c>
      <c r="G630">
        <v>1.4139999999999999</v>
      </c>
      <c r="I630">
        <f t="shared" si="84"/>
        <v>-3.410000000000025</v>
      </c>
      <c r="J630">
        <f t="shared" si="85"/>
        <v>6.0000000000000053E-3</v>
      </c>
      <c r="K630">
        <f t="shared" si="86"/>
        <v>2.4515715370380673</v>
      </c>
      <c r="L630">
        <f t="shared" si="87"/>
        <v>7.0407321740119655E-2</v>
      </c>
      <c r="M630">
        <f t="shared" si="88"/>
        <v>-0.41958938345601654</v>
      </c>
      <c r="N630">
        <f t="shared" si="89"/>
        <v>4.3018051293195594E-2</v>
      </c>
      <c r="O630">
        <f t="shared" si="90"/>
        <v>-7123.7908011821009</v>
      </c>
      <c r="P630">
        <f t="shared" si="91"/>
        <v>-4.0101600000000532</v>
      </c>
    </row>
    <row r="631" spans="1:16" x14ac:dyDescent="0.25">
      <c r="A631">
        <v>267</v>
      </c>
      <c r="B631">
        <v>279.45</v>
      </c>
      <c r="C631">
        <v>1.1819999999999999</v>
      </c>
      <c r="D631">
        <v>1.03</v>
      </c>
      <c r="E631">
        <v>1.2210000000000001</v>
      </c>
      <c r="F631">
        <v>1.0469999999999999</v>
      </c>
      <c r="G631">
        <v>1.43</v>
      </c>
      <c r="I631">
        <f t="shared" si="84"/>
        <v>-3.4300000000000068</v>
      </c>
      <c r="J631">
        <f t="shared" si="85"/>
        <v>6.0000000000000053E-3</v>
      </c>
      <c r="K631">
        <f t="shared" si="86"/>
        <v>2.4463041139519239</v>
      </c>
      <c r="L631">
        <f t="shared" si="87"/>
        <v>7.2617476545236537E-2</v>
      </c>
      <c r="M631">
        <f t="shared" si="88"/>
        <v>-0.40998201026087949</v>
      </c>
      <c r="N631">
        <f t="shared" si="89"/>
        <v>4.2308491225355994E-2</v>
      </c>
      <c r="O631">
        <f t="shared" si="90"/>
        <v>-7131.4047927357387</v>
      </c>
      <c r="P631">
        <f t="shared" si="91"/>
        <v>-4.0542599999999638</v>
      </c>
    </row>
    <row r="632" spans="1:16" x14ac:dyDescent="0.25">
      <c r="A632">
        <v>268</v>
      </c>
      <c r="B632">
        <v>276.02</v>
      </c>
      <c r="C632">
        <v>1.1879999999999999</v>
      </c>
      <c r="D632">
        <v>1.0349999999999999</v>
      </c>
      <c r="E632">
        <v>1.2230000000000001</v>
      </c>
      <c r="F632">
        <v>1.0549999999999999</v>
      </c>
      <c r="G632">
        <v>1.4379999999999999</v>
      </c>
      <c r="I632">
        <f t="shared" si="84"/>
        <v>-3.4599999999999795</v>
      </c>
      <c r="J632">
        <f t="shared" si="85"/>
        <v>5.0000000000001155E-3</v>
      </c>
      <c r="K632">
        <f t="shared" si="86"/>
        <v>2.4409405515396636</v>
      </c>
      <c r="L632">
        <f t="shared" si="87"/>
        <v>7.4816440645174717E-2</v>
      </c>
      <c r="M632">
        <f t="shared" si="88"/>
        <v>-0.33294259467326393</v>
      </c>
      <c r="N632">
        <f t="shared" si="89"/>
        <v>4.1598437928186835E-2</v>
      </c>
      <c r="O632">
        <f t="shared" si="90"/>
        <v>-7136.8465034933251</v>
      </c>
      <c r="P632">
        <f t="shared" si="91"/>
        <v>-4.1104800000000097</v>
      </c>
    </row>
    <row r="633" spans="1:16" x14ac:dyDescent="0.25">
      <c r="A633">
        <v>269</v>
      </c>
      <c r="B633">
        <v>272.56</v>
      </c>
      <c r="C633">
        <v>1.1930000000000001</v>
      </c>
      <c r="D633">
        <v>1.0349999999999999</v>
      </c>
      <c r="E633">
        <v>1.2310000000000001</v>
      </c>
      <c r="F633">
        <v>1.0589999999999999</v>
      </c>
      <c r="G633">
        <v>1.448</v>
      </c>
      <c r="I633">
        <f t="shared" si="84"/>
        <v>-3.4700000000000273</v>
      </c>
      <c r="J633">
        <f t="shared" si="85"/>
        <v>4.0000000000000036E-3</v>
      </c>
      <c r="K633">
        <f t="shared" si="86"/>
        <v>2.435462120559821</v>
      </c>
      <c r="L633">
        <f t="shared" si="87"/>
        <v>7.6640443670341896E-2</v>
      </c>
      <c r="M633">
        <f t="shared" si="88"/>
        <v>-0.261243700642038</v>
      </c>
      <c r="N633">
        <f t="shared" si="89"/>
        <v>4.0888107676385031E-2</v>
      </c>
      <c r="O633">
        <f t="shared" si="90"/>
        <v>-7140.1142711375669</v>
      </c>
      <c r="P633">
        <f t="shared" si="91"/>
        <v>-4.1397100000000426</v>
      </c>
    </row>
    <row r="634" spans="1:16" x14ac:dyDescent="0.25">
      <c r="A634">
        <v>270</v>
      </c>
      <c r="B634">
        <v>269.08999999999997</v>
      </c>
      <c r="C634">
        <v>1.1970000000000001</v>
      </c>
      <c r="D634">
        <v>1.0429999999999999</v>
      </c>
      <c r="E634">
        <v>1.234</v>
      </c>
      <c r="F634">
        <v>1.0629999999999999</v>
      </c>
      <c r="G634">
        <v>1.4490000000000001</v>
      </c>
      <c r="I634">
        <f t="shared" si="84"/>
        <v>-3.4899999999999523</v>
      </c>
      <c r="J634">
        <f t="shared" si="85"/>
        <v>9.9999999999988987E-4</v>
      </c>
      <c r="K634">
        <f t="shared" si="86"/>
        <v>2.4298975586871476</v>
      </c>
      <c r="L634">
        <f t="shared" si="87"/>
        <v>7.8094150406410684E-2</v>
      </c>
      <c r="M634">
        <f t="shared" si="88"/>
        <v>-6.3968324379004057E-2</v>
      </c>
      <c r="N634">
        <f t="shared" si="89"/>
        <v>4.0177716834770845E-2</v>
      </c>
      <c r="O634">
        <f t="shared" si="90"/>
        <v>-7141.2070955437657</v>
      </c>
      <c r="P634">
        <f t="shared" si="91"/>
        <v>-4.1775299999999005</v>
      </c>
    </row>
    <row r="635" spans="1:16" x14ac:dyDescent="0.25">
      <c r="A635">
        <v>271</v>
      </c>
      <c r="B635">
        <v>265.60000000000002</v>
      </c>
      <c r="C635">
        <v>1.198</v>
      </c>
      <c r="D635">
        <v>1.044</v>
      </c>
      <c r="E635">
        <v>1.2350000000000001</v>
      </c>
      <c r="F635">
        <v>1.0649999999999999</v>
      </c>
      <c r="G635">
        <v>1.448</v>
      </c>
      <c r="I635">
        <f t="shared" si="84"/>
        <v>-3.5100000000000477</v>
      </c>
      <c r="J635">
        <f t="shared" si="85"/>
        <v>0</v>
      </c>
      <c r="K635">
        <f t="shared" si="86"/>
        <v>2.42422807069598</v>
      </c>
      <c r="L635">
        <f t="shared" si="87"/>
        <v>7.8456818053292562E-2</v>
      </c>
      <c r="M635">
        <f t="shared" si="88"/>
        <v>0</v>
      </c>
      <c r="N635">
        <f t="shared" si="89"/>
        <v>3.9467481792390166E-2</v>
      </c>
      <c r="O635">
        <f t="shared" si="90"/>
        <v>-7140.1246390902361</v>
      </c>
      <c r="P635">
        <f t="shared" si="91"/>
        <v>-4.2049800000000701</v>
      </c>
    </row>
    <row r="636" spans="1:16" x14ac:dyDescent="0.25">
      <c r="A636">
        <v>272</v>
      </c>
      <c r="B636">
        <v>262.08999999999997</v>
      </c>
      <c r="C636">
        <v>1.198</v>
      </c>
      <c r="D636">
        <v>1.0469999999999999</v>
      </c>
      <c r="E636">
        <v>1.2390000000000001</v>
      </c>
      <c r="F636">
        <v>1.073</v>
      </c>
      <c r="G636">
        <v>1.4319999999999999</v>
      </c>
      <c r="I636">
        <f t="shared" si="84"/>
        <v>-3.5199999999999818</v>
      </c>
      <c r="J636">
        <f t="shared" si="85"/>
        <v>-2.0000000000000018E-3</v>
      </c>
      <c r="K636">
        <f t="shared" si="86"/>
        <v>2.4184504508295834</v>
      </c>
      <c r="L636">
        <f t="shared" si="87"/>
        <v>7.8456818053292562E-2</v>
      </c>
      <c r="M636">
        <f t="shared" si="88"/>
        <v>0.12356938476247872</v>
      </c>
      <c r="N636">
        <f t="shared" si="89"/>
        <v>3.8757618896603258E-2</v>
      </c>
      <c r="O636">
        <f t="shared" si="90"/>
        <v>-7136.8672267669117</v>
      </c>
      <c r="P636">
        <f t="shared" si="91"/>
        <v>-4.2169599999999985</v>
      </c>
    </row>
    <row r="637" spans="1:16" x14ac:dyDescent="0.25">
      <c r="A637">
        <v>273</v>
      </c>
      <c r="B637">
        <v>258.57</v>
      </c>
      <c r="C637">
        <v>1.196</v>
      </c>
      <c r="D637">
        <v>1.05</v>
      </c>
      <c r="E637">
        <v>1.2470000000000001</v>
      </c>
      <c r="F637">
        <v>1.075</v>
      </c>
      <c r="G637">
        <v>1.415</v>
      </c>
      <c r="I637">
        <f t="shared" si="84"/>
        <v>-3.539999999999992</v>
      </c>
      <c r="J637">
        <f t="shared" si="85"/>
        <v>-2.9999999999998916E-3</v>
      </c>
      <c r="K637">
        <f t="shared" si="86"/>
        <v>2.4125781354312723</v>
      </c>
      <c r="L637">
        <f t="shared" si="87"/>
        <v>7.7731179652392027E-2</v>
      </c>
      <c r="M637">
        <f t="shared" si="88"/>
        <v>0.18218818478918444</v>
      </c>
      <c r="N637">
        <f t="shared" si="89"/>
        <v>3.8048344387180341E-2</v>
      </c>
      <c r="O637">
        <f t="shared" si="90"/>
        <v>-7131.4358460821259</v>
      </c>
      <c r="P637">
        <f t="shared" si="91"/>
        <v>-4.2338399999999599</v>
      </c>
    </row>
    <row r="638" spans="1:16" x14ac:dyDescent="0.25">
      <c r="A638">
        <v>274</v>
      </c>
      <c r="B638">
        <v>255.03</v>
      </c>
      <c r="C638">
        <v>1.1930000000000001</v>
      </c>
      <c r="D638">
        <v>1.0529999999999999</v>
      </c>
      <c r="E638">
        <v>1.2430000000000001</v>
      </c>
      <c r="F638">
        <v>1.077</v>
      </c>
      <c r="G638">
        <v>1.3979999999999999</v>
      </c>
      <c r="I638">
        <f t="shared" si="84"/>
        <v>-3.5600000000000023</v>
      </c>
      <c r="J638">
        <f t="shared" si="85"/>
        <v>9.9999999999988987E-4</v>
      </c>
      <c r="K638">
        <f t="shared" si="86"/>
        <v>2.406591270897152</v>
      </c>
      <c r="L638">
        <f t="shared" si="87"/>
        <v>7.6640443670341896E-2</v>
      </c>
      <c r="M638">
        <f t="shared" si="88"/>
        <v>-5.9603245209616525E-2</v>
      </c>
      <c r="N638">
        <f t="shared" si="89"/>
        <v>3.7339874330423788E-2</v>
      </c>
      <c r="O638">
        <f t="shared" si="90"/>
        <v>-7123.8321467675687</v>
      </c>
      <c r="P638">
        <f t="shared" si="91"/>
        <v>-4.2470800000000253</v>
      </c>
    </row>
    <row r="639" spans="1:16" x14ac:dyDescent="0.25">
      <c r="A639">
        <v>275</v>
      </c>
      <c r="B639">
        <v>251.47</v>
      </c>
      <c r="C639">
        <v>1.194</v>
      </c>
      <c r="D639">
        <v>1.0580000000000001</v>
      </c>
      <c r="E639">
        <v>1.2430000000000001</v>
      </c>
      <c r="F639">
        <v>1.081</v>
      </c>
      <c r="G639">
        <v>1.391</v>
      </c>
      <c r="I639">
        <f t="shared" si="84"/>
        <v>-3.5699999999999932</v>
      </c>
      <c r="J639">
        <f t="shared" si="85"/>
        <v>5.0000000000001155E-3</v>
      </c>
      <c r="K639">
        <f t="shared" si="86"/>
        <v>2.4004861817912042</v>
      </c>
      <c r="L639">
        <f t="shared" si="87"/>
        <v>7.7004326793350258E-2</v>
      </c>
      <c r="M639">
        <f t="shared" si="88"/>
        <v>-0.29226362795751143</v>
      </c>
      <c r="N639">
        <f t="shared" si="89"/>
        <v>3.6632424553337435E-2</v>
      </c>
      <c r="O639">
        <f t="shared" si="90"/>
        <v>-7114.0584402815139</v>
      </c>
      <c r="P639">
        <f t="shared" si="91"/>
        <v>-4.2625800000000069</v>
      </c>
    </row>
    <row r="640" spans="1:16" x14ac:dyDescent="0.25">
      <c r="A640">
        <v>276</v>
      </c>
      <c r="B640">
        <v>247.9</v>
      </c>
      <c r="C640">
        <v>1.1990000000000001</v>
      </c>
      <c r="D640">
        <v>1.0569999999999999</v>
      </c>
      <c r="E640">
        <v>1.2509999999999999</v>
      </c>
      <c r="F640">
        <v>1.087</v>
      </c>
      <c r="G640">
        <v>1.399</v>
      </c>
      <c r="I640">
        <f t="shared" si="84"/>
        <v>-3.5800000000000125</v>
      </c>
      <c r="J640">
        <f t="shared" si="85"/>
        <v>2.0000000000000018E-3</v>
      </c>
      <c r="K640">
        <f t="shared" si="86"/>
        <v>2.3942765267678214</v>
      </c>
      <c r="L640">
        <f t="shared" si="87"/>
        <v>7.8819183098848694E-2</v>
      </c>
      <c r="M640">
        <f t="shared" si="88"/>
        <v>-0.11457435626130738</v>
      </c>
      <c r="N640">
        <f t="shared" si="89"/>
        <v>3.5926210577862709E-2</v>
      </c>
      <c r="O640">
        <f t="shared" si="90"/>
        <v>-7102.1176991104549</v>
      </c>
      <c r="P640">
        <f t="shared" si="91"/>
        <v>-4.2924199999999875</v>
      </c>
    </row>
    <row r="641" spans="1:16" x14ac:dyDescent="0.25">
      <c r="A641">
        <v>277</v>
      </c>
      <c r="B641">
        <v>244.32</v>
      </c>
      <c r="C641">
        <v>1.2010000000000001</v>
      </c>
      <c r="D641">
        <v>1.0569999999999999</v>
      </c>
      <c r="E641">
        <v>1.256</v>
      </c>
      <c r="F641">
        <v>1.087</v>
      </c>
      <c r="G641">
        <v>1.4039999999999999</v>
      </c>
      <c r="I641">
        <f t="shared" si="84"/>
        <v>-3.5900000000000034</v>
      </c>
      <c r="J641">
        <f t="shared" si="85"/>
        <v>2.9999999999998916E-3</v>
      </c>
      <c r="K641">
        <f t="shared" si="86"/>
        <v>2.3879590197123459</v>
      </c>
      <c r="L641">
        <f t="shared" si="87"/>
        <v>7.9543007402906069E-2</v>
      </c>
      <c r="M641">
        <f t="shared" si="88"/>
        <v>-0.16853516451664718</v>
      </c>
      <c r="N641">
        <f t="shared" si="89"/>
        <v>3.5221447555201783E-2</v>
      </c>
      <c r="O641">
        <f t="shared" si="90"/>
        <v>-7088.0135558693564</v>
      </c>
      <c r="P641">
        <f t="shared" si="91"/>
        <v>-4.3115900000000202</v>
      </c>
    </row>
    <row r="642" spans="1:16" x14ac:dyDescent="0.25">
      <c r="A642">
        <v>278</v>
      </c>
      <c r="B642">
        <v>240.73</v>
      </c>
      <c r="C642">
        <v>1.204</v>
      </c>
      <c r="D642">
        <v>1.0629999999999999</v>
      </c>
      <c r="E642">
        <v>1.2569999999999999</v>
      </c>
      <c r="F642">
        <v>1.0880000000000001</v>
      </c>
      <c r="G642">
        <v>1.409</v>
      </c>
      <c r="I642">
        <f t="shared" si="84"/>
        <v>-3.6099999999999852</v>
      </c>
      <c r="J642">
        <f t="shared" si="85"/>
        <v>0</v>
      </c>
      <c r="K642">
        <f t="shared" si="86"/>
        <v>2.3815302158362703</v>
      </c>
      <c r="L642">
        <f t="shared" si="87"/>
        <v>8.0626486921805726E-2</v>
      </c>
      <c r="M642">
        <f t="shared" si="88"/>
        <v>0</v>
      </c>
      <c r="N642">
        <f t="shared" si="89"/>
        <v>3.4518350200247898E-2</v>
      </c>
      <c r="O642">
        <f t="shared" si="90"/>
        <v>-7071.7503022007959</v>
      </c>
      <c r="P642">
        <f t="shared" si="91"/>
        <v>-4.3464399999999817</v>
      </c>
    </row>
    <row r="643" spans="1:16" x14ac:dyDescent="0.25">
      <c r="A643">
        <v>279</v>
      </c>
      <c r="B643">
        <v>237.12</v>
      </c>
      <c r="C643">
        <v>1.204</v>
      </c>
      <c r="D643">
        <v>1.06</v>
      </c>
      <c r="E643">
        <v>1.2549999999999999</v>
      </c>
      <c r="F643">
        <v>1.087</v>
      </c>
      <c r="G643">
        <v>1.415</v>
      </c>
      <c r="I643">
        <f t="shared" si="84"/>
        <v>-3.6100000000000136</v>
      </c>
      <c r="J643">
        <f t="shared" si="85"/>
        <v>0</v>
      </c>
      <c r="K643">
        <f t="shared" si="86"/>
        <v>2.3749681862992342</v>
      </c>
      <c r="L643">
        <f t="shared" si="87"/>
        <v>8.0626486921805726E-2</v>
      </c>
      <c r="M643">
        <f t="shared" si="88"/>
        <v>0</v>
      </c>
      <c r="N643">
        <f t="shared" si="89"/>
        <v>3.3817132726142327E-2</v>
      </c>
      <c r="O643">
        <f t="shared" si="90"/>
        <v>-7053.3328874733015</v>
      </c>
      <c r="P643">
        <f t="shared" si="91"/>
        <v>-4.3464399999999817</v>
      </c>
    </row>
    <row r="644" spans="1:16" x14ac:dyDescent="0.25">
      <c r="A644">
        <v>280</v>
      </c>
      <c r="B644">
        <v>233.51</v>
      </c>
      <c r="C644">
        <v>1.204</v>
      </c>
      <c r="D644">
        <v>1.0589999999999999</v>
      </c>
      <c r="E644">
        <v>1.262</v>
      </c>
      <c r="F644">
        <v>1.0900000000000001</v>
      </c>
      <c r="G644">
        <v>1.4059999999999999</v>
      </c>
      <c r="I644">
        <f t="shared" si="84"/>
        <v>-3.6099999999999852</v>
      </c>
      <c r="J644">
        <f t="shared" si="85"/>
        <v>-2.9999999999998916E-3</v>
      </c>
      <c r="K644">
        <f t="shared" si="86"/>
        <v>2.3683054838392832</v>
      </c>
      <c r="L644">
        <f t="shared" si="87"/>
        <v>8.0626486921805726E-2</v>
      </c>
      <c r="M644">
        <f t="shared" si="88"/>
        <v>0.16012377242934905</v>
      </c>
      <c r="N644">
        <f t="shared" si="89"/>
        <v>3.3118008778978802E-2</v>
      </c>
      <c r="O644">
        <f t="shared" si="90"/>
        <v>-7032.766917279313</v>
      </c>
      <c r="P644">
        <f t="shared" si="91"/>
        <v>-4.3464399999999817</v>
      </c>
    </row>
    <row r="645" spans="1:16" x14ac:dyDescent="0.25">
      <c r="A645">
        <v>281</v>
      </c>
      <c r="B645">
        <v>229.9</v>
      </c>
      <c r="C645">
        <v>1.2010000000000001</v>
      </c>
      <c r="D645">
        <v>1.0629999999999999</v>
      </c>
      <c r="E645">
        <v>1.2589999999999999</v>
      </c>
      <c r="F645">
        <v>1.087</v>
      </c>
      <c r="G645">
        <v>1.3939999999999999</v>
      </c>
      <c r="I645">
        <f t="shared" ref="I645:I708" si="92">B646-B645</f>
        <v>-3.6299999999999955</v>
      </c>
      <c r="J645">
        <f t="shared" ref="J645:J708" si="93">C646-C645</f>
        <v>-1.0000000000001119E-3</v>
      </c>
      <c r="K645">
        <f t="shared" ref="K645:K708" si="94">LOG(B645)</f>
        <v>2.3615389712692791</v>
      </c>
      <c r="L645">
        <f t="shared" ref="L645:L708" si="95">LOG(C645)</f>
        <v>7.9543007402906069E-2</v>
      </c>
      <c r="M645">
        <f t="shared" ref="M645:M708" si="96">(L646-L645)/(K646-K645)</f>
        <v>5.2338201319514013E-2</v>
      </c>
      <c r="N645">
        <f t="shared" ref="N645:N708" si="97">$L$2*((1-COS(RADIANS(A645))+($L$2/$O$2)*(1-SQRT(1-(($L$2/$O$2)^2)*SIN(RADIANS(A645))))))</f>
        <v>3.2421191372674511E-2</v>
      </c>
      <c r="O645">
        <f t="shared" ref="O645:O708" si="98">$L$2*($J$1^2)*((SIN(RADIANS(A645))))+($H$1/2)*(SIN(2*RADIANS(A645)))</f>
        <v>-7010.0586517331722</v>
      </c>
      <c r="P645">
        <f t="shared" ref="P645:P708" si="99">(C645*100000)*((B646/100000)-(B645/100000))</f>
        <v>-4.3596299999999957</v>
      </c>
    </row>
    <row r="646" spans="1:16" x14ac:dyDescent="0.25">
      <c r="A646">
        <v>282</v>
      </c>
      <c r="B646">
        <v>226.27</v>
      </c>
      <c r="C646">
        <v>1.2</v>
      </c>
      <c r="D646">
        <v>1.0640000000000001</v>
      </c>
      <c r="E646">
        <v>1.258</v>
      </c>
      <c r="F646">
        <v>1.0820000000000001</v>
      </c>
      <c r="G646">
        <v>1.395</v>
      </c>
      <c r="I646">
        <f t="shared" si="92"/>
        <v>-3.6200000000000045</v>
      </c>
      <c r="J646">
        <f t="shared" si="93"/>
        <v>0</v>
      </c>
      <c r="K646">
        <f t="shared" si="94"/>
        <v>2.3546269768529489</v>
      </c>
      <c r="L646">
        <f t="shared" si="95"/>
        <v>7.9181246047624818E-2</v>
      </c>
      <c r="M646">
        <f t="shared" si="96"/>
        <v>0</v>
      </c>
      <c r="N646">
        <f t="shared" si="97"/>
        <v>3.1726892824028186E-2</v>
      </c>
      <c r="O646">
        <f t="shared" si="98"/>
        <v>-6985.2150035697032</v>
      </c>
      <c r="P646">
        <f t="shared" si="99"/>
        <v>-4.3440000000000145</v>
      </c>
    </row>
    <row r="647" spans="1:16" x14ac:dyDescent="0.25">
      <c r="A647">
        <v>283</v>
      </c>
      <c r="B647">
        <v>222.65</v>
      </c>
      <c r="C647">
        <v>1.2</v>
      </c>
      <c r="D647">
        <v>1.0609999999999999</v>
      </c>
      <c r="E647">
        <v>1.258</v>
      </c>
      <c r="F647">
        <v>1.087</v>
      </c>
      <c r="G647">
        <v>1.3959999999999999</v>
      </c>
      <c r="I647">
        <f t="shared" si="92"/>
        <v>-3.6400000000000148</v>
      </c>
      <c r="J647">
        <f t="shared" si="93"/>
        <v>2.0000000000000018E-3</v>
      </c>
      <c r="K647">
        <f t="shared" si="94"/>
        <v>2.3476226994672418</v>
      </c>
      <c r="L647">
        <f t="shared" si="95"/>
        <v>7.9181246047624818E-2</v>
      </c>
      <c r="M647">
        <f t="shared" si="96"/>
        <v>-0.10102618285893911</v>
      </c>
      <c r="N647">
        <f t="shared" si="97"/>
        <v>3.1035324687984447E-2</v>
      </c>
      <c r="O647">
        <f t="shared" si="98"/>
        <v>-6958.2435360439003</v>
      </c>
      <c r="P647">
        <f t="shared" si="99"/>
        <v>-4.3680000000000279</v>
      </c>
    </row>
    <row r="648" spans="1:16" x14ac:dyDescent="0.25">
      <c r="A648">
        <v>284</v>
      </c>
      <c r="B648">
        <v>219.01</v>
      </c>
      <c r="C648">
        <v>1.202</v>
      </c>
      <c r="D648">
        <v>1.0609999999999999</v>
      </c>
      <c r="E648">
        <v>1.26</v>
      </c>
      <c r="F648">
        <v>1.0880000000000001</v>
      </c>
      <c r="G648">
        <v>1.399</v>
      </c>
      <c r="I648">
        <f t="shared" si="92"/>
        <v>-3.6299999999999955</v>
      </c>
      <c r="J648">
        <f t="shared" si="93"/>
        <v>-4.0000000000000036E-3</v>
      </c>
      <c r="K648">
        <f t="shared" si="94"/>
        <v>2.3404639451856344</v>
      </c>
      <c r="L648">
        <f t="shared" si="95"/>
        <v>7.9904467666720699E-2</v>
      </c>
      <c r="M648">
        <f t="shared" si="96"/>
        <v>0.1994399864992463</v>
      </c>
      <c r="N648">
        <f t="shared" si="97"/>
        <v>3.0346697693124865E-2</v>
      </c>
      <c r="O648">
        <f t="shared" si="98"/>
        <v>-6929.152460632411</v>
      </c>
      <c r="P648">
        <f t="shared" si="99"/>
        <v>-4.363259999999995</v>
      </c>
    </row>
    <row r="649" spans="1:16" x14ac:dyDescent="0.25">
      <c r="A649">
        <v>285</v>
      </c>
      <c r="B649">
        <v>215.38</v>
      </c>
      <c r="C649">
        <v>1.198</v>
      </c>
      <c r="D649">
        <v>1.0640000000000001</v>
      </c>
      <c r="E649">
        <v>1.2569999999999999</v>
      </c>
      <c r="F649">
        <v>1.079</v>
      </c>
      <c r="G649">
        <v>1.3939999999999999</v>
      </c>
      <c r="I649">
        <f t="shared" si="92"/>
        <v>-3.6299999999999955</v>
      </c>
      <c r="J649">
        <f t="shared" si="93"/>
        <v>-4.0000000000000036E-3</v>
      </c>
      <c r="K649">
        <f t="shared" si="94"/>
        <v>2.3332053726253439</v>
      </c>
      <c r="L649">
        <f t="shared" si="95"/>
        <v>7.8456818053292562E-2</v>
      </c>
      <c r="M649">
        <f t="shared" si="96"/>
        <v>0.19676244720579547</v>
      </c>
      <c r="N649">
        <f t="shared" si="97"/>
        <v>2.9661221677405002E-2</v>
      </c>
      <c r="O649">
        <f t="shared" si="98"/>
        <v>-6897.950634537463</v>
      </c>
      <c r="P649">
        <f t="shared" si="99"/>
        <v>-4.3487399999999949</v>
      </c>
    </row>
    <row r="650" spans="1:16" x14ac:dyDescent="0.25">
      <c r="A650">
        <v>286</v>
      </c>
      <c r="B650">
        <v>211.75</v>
      </c>
      <c r="C650">
        <v>1.194</v>
      </c>
      <c r="D650">
        <v>1.0589999999999999</v>
      </c>
      <c r="E650">
        <v>1.2509999999999999</v>
      </c>
      <c r="F650">
        <v>1.0780000000000001</v>
      </c>
      <c r="G650">
        <v>1.387</v>
      </c>
      <c r="I650">
        <f t="shared" si="92"/>
        <v>-3.6299999999999955</v>
      </c>
      <c r="J650">
        <f t="shared" si="93"/>
        <v>-9.9999999999988987E-4</v>
      </c>
      <c r="K650">
        <f t="shared" si="94"/>
        <v>2.3258234190027447</v>
      </c>
      <c r="L650">
        <f t="shared" si="95"/>
        <v>7.7004326793350258E-2</v>
      </c>
      <c r="M650">
        <f t="shared" si="96"/>
        <v>4.8455714927288757E-2</v>
      </c>
      <c r="N650">
        <f t="shared" si="97"/>
        <v>2.8979105524157119E-2</v>
      </c>
      <c r="O650">
        <f t="shared" si="98"/>
        <v>-6864.6475579940252</v>
      </c>
      <c r="P650">
        <f t="shared" si="99"/>
        <v>-4.3342199999999957</v>
      </c>
    </row>
    <row r="651" spans="1:16" x14ac:dyDescent="0.25">
      <c r="A651">
        <v>287</v>
      </c>
      <c r="B651">
        <v>208.12</v>
      </c>
      <c r="C651">
        <v>1.1930000000000001</v>
      </c>
      <c r="D651">
        <v>1.0580000000000001</v>
      </c>
      <c r="E651">
        <v>1.2509999999999999</v>
      </c>
      <c r="F651">
        <v>1.08</v>
      </c>
      <c r="G651">
        <v>1.3819999999999999</v>
      </c>
      <c r="I651">
        <f t="shared" si="92"/>
        <v>-3.6299999999999955</v>
      </c>
      <c r="J651">
        <f t="shared" si="93"/>
        <v>-4.0000000000000036E-3</v>
      </c>
      <c r="K651">
        <f t="shared" si="94"/>
        <v>2.318313817223999</v>
      </c>
      <c r="L651">
        <f t="shared" si="95"/>
        <v>7.6640443670341896E-2</v>
      </c>
      <c r="M651">
        <f t="shared" si="96"/>
        <v>0.19087126934643261</v>
      </c>
      <c r="N651">
        <f t="shared" si="97"/>
        <v>2.8300557098378393E-2</v>
      </c>
      <c r="O651">
        <f t="shared" si="98"/>
        <v>-6829.2533713809935</v>
      </c>
      <c r="P651">
        <f t="shared" si="99"/>
        <v>-4.3305899999999955</v>
      </c>
    </row>
    <row r="652" spans="1:16" x14ac:dyDescent="0.25">
      <c r="A652">
        <v>288</v>
      </c>
      <c r="B652">
        <v>204.49</v>
      </c>
      <c r="C652">
        <v>1.1890000000000001</v>
      </c>
      <c r="D652">
        <v>1.0549999999999999</v>
      </c>
      <c r="E652">
        <v>1.25</v>
      </c>
      <c r="F652">
        <v>1.0780000000000001</v>
      </c>
      <c r="G652">
        <v>1.375</v>
      </c>
      <c r="I652">
        <f t="shared" si="92"/>
        <v>-3.6299999999999955</v>
      </c>
      <c r="J652">
        <f t="shared" si="93"/>
        <v>-5.0000000000001155E-3</v>
      </c>
      <c r="K652">
        <f t="shared" si="94"/>
        <v>2.3106720749301237</v>
      </c>
      <c r="L652">
        <f t="shared" si="95"/>
        <v>7.5181854618691604E-2</v>
      </c>
      <c r="M652">
        <f t="shared" si="96"/>
        <v>0.23527991314004437</v>
      </c>
      <c r="N652">
        <f t="shared" si="97"/>
        <v>2.7625783183323576E-2</v>
      </c>
      <c r="O652">
        <f t="shared" si="98"/>
        <v>-6791.7788521372695</v>
      </c>
      <c r="P652">
        <f t="shared" si="99"/>
        <v>-4.3160699999999954</v>
      </c>
    </row>
    <row r="653" spans="1:16" x14ac:dyDescent="0.25">
      <c r="A653">
        <v>289</v>
      </c>
      <c r="B653">
        <v>200.86</v>
      </c>
      <c r="C653">
        <v>1.1839999999999999</v>
      </c>
      <c r="D653">
        <v>1.054</v>
      </c>
      <c r="E653">
        <v>1.2410000000000001</v>
      </c>
      <c r="F653">
        <v>1.07</v>
      </c>
      <c r="G653">
        <v>1.369</v>
      </c>
      <c r="I653">
        <f t="shared" si="92"/>
        <v>-3.6200000000000045</v>
      </c>
      <c r="J653">
        <f t="shared" si="93"/>
        <v>-6.0000000000000053E-3</v>
      </c>
      <c r="K653">
        <f t="shared" si="94"/>
        <v>2.3028934583565053</v>
      </c>
      <c r="L653">
        <f t="shared" si="95"/>
        <v>7.3351702386900947E-2</v>
      </c>
      <c r="M653">
        <f t="shared" si="96"/>
        <v>0.27934694604793847</v>
      </c>
      <c r="N653">
        <f t="shared" si="97"/>
        <v>2.6954989417422082E-2</v>
      </c>
      <c r="O653">
        <f t="shared" si="98"/>
        <v>-6752.235411483699</v>
      </c>
      <c r="P653">
        <f t="shared" si="99"/>
        <v>-4.2860800000000143</v>
      </c>
    </row>
    <row r="654" spans="1:16" x14ac:dyDescent="0.25">
      <c r="A654">
        <v>290</v>
      </c>
      <c r="B654">
        <v>197.24</v>
      </c>
      <c r="C654">
        <v>1.1779999999999999</v>
      </c>
      <c r="D654">
        <v>1.0489999999999999</v>
      </c>
      <c r="E654">
        <v>1.2330000000000001</v>
      </c>
      <c r="F654">
        <v>1.07</v>
      </c>
      <c r="G654">
        <v>1.359</v>
      </c>
      <c r="I654">
        <f t="shared" si="92"/>
        <v>-3.6200000000000045</v>
      </c>
      <c r="J654">
        <f t="shared" si="93"/>
        <v>-4.9999999999998934E-3</v>
      </c>
      <c r="K654">
        <f t="shared" si="94"/>
        <v>2.2949949938591003</v>
      </c>
      <c r="L654">
        <f t="shared" si="95"/>
        <v>7.114529045108281E-2</v>
      </c>
      <c r="M654">
        <f t="shared" si="96"/>
        <v>0.22962452402335468</v>
      </c>
      <c r="N654">
        <f t="shared" si="97"/>
        <v>2.62883802315384E-2</v>
      </c>
      <c r="O654">
        <f t="shared" si="98"/>
        <v>-6710.635090951826</v>
      </c>
      <c r="P654">
        <f t="shared" si="99"/>
        <v>-4.2643599999999884</v>
      </c>
    </row>
    <row r="655" spans="1:16" x14ac:dyDescent="0.25">
      <c r="A655">
        <v>291</v>
      </c>
      <c r="B655">
        <v>193.62</v>
      </c>
      <c r="C655">
        <v>1.173</v>
      </c>
      <c r="D655">
        <v>1.0489999999999999</v>
      </c>
      <c r="E655">
        <v>1.2310000000000001</v>
      </c>
      <c r="F655">
        <v>1.075</v>
      </c>
      <c r="G655">
        <v>1.337</v>
      </c>
      <c r="I655">
        <f t="shared" si="92"/>
        <v>-3.5999999999999943</v>
      </c>
      <c r="J655">
        <f t="shared" si="93"/>
        <v>-8.0000000000000071E-3</v>
      </c>
      <c r="K655">
        <f t="shared" si="94"/>
        <v>2.2869502157875488</v>
      </c>
      <c r="L655">
        <f t="shared" si="95"/>
        <v>6.9298012115529259E-2</v>
      </c>
      <c r="M655">
        <f t="shared" si="96"/>
        <v>0.36463286416959617</v>
      </c>
      <c r="N655">
        <f t="shared" si="97"/>
        <v>2.5626158786595292E-2</v>
      </c>
      <c r="O655">
        <f t="shared" si="98"/>
        <v>-6666.990558720544</v>
      </c>
      <c r="P655">
        <f t="shared" si="99"/>
        <v>-4.2228000000000012</v>
      </c>
    </row>
    <row r="656" spans="1:16" x14ac:dyDescent="0.25">
      <c r="A656">
        <v>292</v>
      </c>
      <c r="B656">
        <v>190.02</v>
      </c>
      <c r="C656">
        <v>1.165</v>
      </c>
      <c r="D656">
        <v>1.046</v>
      </c>
      <c r="E656">
        <v>1.2270000000000001</v>
      </c>
      <c r="F656">
        <v>1.0660000000000001</v>
      </c>
      <c r="G656">
        <v>1.32</v>
      </c>
      <c r="I656">
        <f t="shared" si="92"/>
        <v>-3.6000000000000227</v>
      </c>
      <c r="J656">
        <f t="shared" si="93"/>
        <v>-1.0000000000000009E-2</v>
      </c>
      <c r="K656">
        <f t="shared" si="94"/>
        <v>2.2787993137555556</v>
      </c>
      <c r="L656">
        <f t="shared" si="95"/>
        <v>6.6325925362037796E-2</v>
      </c>
      <c r="M656">
        <f t="shared" si="96"/>
        <v>0.45070744138483887</v>
      </c>
      <c r="N656">
        <f t="shared" si="97"/>
        <v>2.4968526911578439E-2</v>
      </c>
      <c r="O656">
        <f t="shared" si="98"/>
        <v>-6621.3151057617197</v>
      </c>
      <c r="P656">
        <f t="shared" si="99"/>
        <v>-4.1940000000000266</v>
      </c>
    </row>
    <row r="657" spans="1:16" x14ac:dyDescent="0.25">
      <c r="A657">
        <v>293</v>
      </c>
      <c r="B657">
        <v>186.42</v>
      </c>
      <c r="C657">
        <v>1.155</v>
      </c>
      <c r="D657">
        <v>1.044</v>
      </c>
      <c r="E657">
        <v>1.2190000000000001</v>
      </c>
      <c r="F657">
        <v>1.0589999999999999</v>
      </c>
      <c r="G657">
        <v>1.2989999999999999</v>
      </c>
      <c r="I657">
        <f t="shared" si="92"/>
        <v>-3.589999999999975</v>
      </c>
      <c r="J657">
        <f t="shared" si="93"/>
        <v>-1.1000000000000121E-2</v>
      </c>
      <c r="K657">
        <f t="shared" si="94"/>
        <v>2.2704925036386179</v>
      </c>
      <c r="L657">
        <f t="shared" si="95"/>
        <v>6.2581984228163121E-2</v>
      </c>
      <c r="M657">
        <f t="shared" si="96"/>
        <v>0.49211816842332856</v>
      </c>
      <c r="N657">
        <f t="shared" si="97"/>
        <v>2.4315685041942085E-2</v>
      </c>
      <c r="O657">
        <f t="shared" si="98"/>
        <v>-6573.6226417959979</v>
      </c>
      <c r="P657">
        <f t="shared" si="99"/>
        <v>-4.1464499999999695</v>
      </c>
    </row>
    <row r="658" spans="1:16" x14ac:dyDescent="0.25">
      <c r="A658">
        <v>294</v>
      </c>
      <c r="B658">
        <v>182.83</v>
      </c>
      <c r="C658">
        <v>1.1439999999999999</v>
      </c>
      <c r="D658">
        <v>1.0409999999999999</v>
      </c>
      <c r="E658">
        <v>1.212</v>
      </c>
      <c r="F658">
        <v>1.056</v>
      </c>
      <c r="G658">
        <v>1.2669999999999999</v>
      </c>
      <c r="I658">
        <f t="shared" si="92"/>
        <v>-3.5700000000000216</v>
      </c>
      <c r="J658">
        <f t="shared" si="93"/>
        <v>-8.0000000000000071E-3</v>
      </c>
      <c r="K658">
        <f t="shared" si="94"/>
        <v>2.2620474592614253</v>
      </c>
      <c r="L658">
        <f t="shared" si="95"/>
        <v>5.8426024457005357E-2</v>
      </c>
      <c r="M658">
        <f t="shared" si="96"/>
        <v>0.35586982445814813</v>
      </c>
      <c r="N658">
        <f t="shared" si="97"/>
        <v>2.366783215843413E-2</v>
      </c>
      <c r="O658">
        <f t="shared" si="98"/>
        <v>-6523.9276910599838</v>
      </c>
      <c r="P658">
        <f t="shared" si="99"/>
        <v>-4.0840800000000304</v>
      </c>
    </row>
    <row r="659" spans="1:16" x14ac:dyDescent="0.25">
      <c r="A659">
        <v>295</v>
      </c>
      <c r="B659">
        <v>179.26</v>
      </c>
      <c r="C659">
        <v>1.1359999999999999</v>
      </c>
      <c r="D659">
        <v>1.0349999999999999</v>
      </c>
      <c r="E659">
        <v>1.208</v>
      </c>
      <c r="F659">
        <v>1.0529999999999999</v>
      </c>
      <c r="G659">
        <v>1.248</v>
      </c>
      <c r="I659">
        <f t="shared" si="92"/>
        <v>-3.5600000000000023</v>
      </c>
      <c r="J659">
        <f t="shared" si="93"/>
        <v>-6.9999999999998952E-3</v>
      </c>
      <c r="K659">
        <f t="shared" si="94"/>
        <v>2.2534833920870145</v>
      </c>
      <c r="L659">
        <f t="shared" si="95"/>
        <v>5.5378331375000027E-2</v>
      </c>
      <c r="M659">
        <f t="shared" si="96"/>
        <v>0.30813857655806293</v>
      </c>
      <c r="N659">
        <f t="shared" si="97"/>
        <v>2.302516572635948E-2</v>
      </c>
      <c r="O659">
        <f t="shared" si="98"/>
        <v>-6472.2453878861043</v>
      </c>
      <c r="P659">
        <f t="shared" si="99"/>
        <v>-4.0441599999999989</v>
      </c>
    </row>
    <row r="660" spans="1:16" x14ac:dyDescent="0.25">
      <c r="A660">
        <v>296</v>
      </c>
      <c r="B660">
        <v>175.7</v>
      </c>
      <c r="C660">
        <v>1.129</v>
      </c>
      <c r="D660">
        <v>1.0309999999999999</v>
      </c>
      <c r="E660">
        <v>1.2030000000000001</v>
      </c>
      <c r="F660">
        <v>1.0389999999999999</v>
      </c>
      <c r="G660">
        <v>1.2410000000000001</v>
      </c>
      <c r="I660">
        <f t="shared" si="92"/>
        <v>-3.539999999999992</v>
      </c>
      <c r="J660">
        <f t="shared" si="93"/>
        <v>-8.0000000000000071E-3</v>
      </c>
      <c r="K660">
        <f t="shared" si="94"/>
        <v>2.2447717614952949</v>
      </c>
      <c r="L660">
        <f t="shared" si="95"/>
        <v>5.269394192496786E-2</v>
      </c>
      <c r="M660">
        <f t="shared" si="96"/>
        <v>0.34937798591724667</v>
      </c>
      <c r="N660">
        <f t="shared" si="97"/>
        <v>2.2387881635300519E-2</v>
      </c>
      <c r="O660">
        <f t="shared" si="98"/>
        <v>-6418.591472096482</v>
      </c>
      <c r="P660">
        <f t="shared" si="99"/>
        <v>-3.996659999999987</v>
      </c>
    </row>
    <row r="661" spans="1:16" x14ac:dyDescent="0.25">
      <c r="A661">
        <v>297</v>
      </c>
      <c r="B661">
        <v>172.16</v>
      </c>
      <c r="C661">
        <v>1.121</v>
      </c>
      <c r="D661">
        <v>1.0269999999999999</v>
      </c>
      <c r="E661">
        <v>1.1950000000000001</v>
      </c>
      <c r="F661">
        <v>1.034</v>
      </c>
      <c r="G661">
        <v>1.228</v>
      </c>
      <c r="I661">
        <f t="shared" si="92"/>
        <v>-3.5300000000000011</v>
      </c>
      <c r="J661">
        <f t="shared" si="93"/>
        <v>-2.0000000000000018E-3</v>
      </c>
      <c r="K661">
        <f t="shared" si="94"/>
        <v>2.2359322539862951</v>
      </c>
      <c r="L661">
        <f t="shared" si="95"/>
        <v>4.9605612594973147E-2</v>
      </c>
      <c r="M661">
        <f t="shared" si="96"/>
        <v>8.6194329714123122E-2</v>
      </c>
      <c r="N661">
        <f t="shared" si="97"/>
        <v>2.1756174139312589E-2</v>
      </c>
      <c r="O661">
        <f t="shared" si="98"/>
        <v>-6362.9822842122094</v>
      </c>
      <c r="P661">
        <f t="shared" si="99"/>
        <v>-3.9571300000000051</v>
      </c>
    </row>
    <row r="662" spans="1:16" x14ac:dyDescent="0.25">
      <c r="A662">
        <v>298</v>
      </c>
      <c r="B662">
        <v>168.63</v>
      </c>
      <c r="C662">
        <v>1.119</v>
      </c>
      <c r="D662">
        <v>1.022</v>
      </c>
      <c r="E662">
        <v>1.1890000000000001</v>
      </c>
      <c r="F662">
        <v>1.0309999999999999</v>
      </c>
      <c r="G662">
        <v>1.2330000000000001</v>
      </c>
      <c r="I662">
        <f t="shared" si="92"/>
        <v>-3.5099999999999909</v>
      </c>
      <c r="J662">
        <f t="shared" si="93"/>
        <v>0</v>
      </c>
      <c r="K662">
        <f t="shared" si="94"/>
        <v>2.2269348400126003</v>
      </c>
      <c r="L662">
        <f t="shared" si="95"/>
        <v>4.8830086528350039E-2</v>
      </c>
      <c r="M662">
        <f t="shared" si="96"/>
        <v>0</v>
      </c>
      <c r="N662">
        <f t="shared" si="97"/>
        <v>2.1130235797613559E-2</v>
      </c>
      <c r="O662">
        <f t="shared" si="98"/>
        <v>-6305.434760479513</v>
      </c>
      <c r="P662">
        <f t="shared" si="99"/>
        <v>-3.9276899999999921</v>
      </c>
    </row>
    <row r="663" spans="1:16" x14ac:dyDescent="0.25">
      <c r="A663">
        <v>299</v>
      </c>
      <c r="B663">
        <v>165.12</v>
      </c>
      <c r="C663">
        <v>1.119</v>
      </c>
      <c r="D663">
        <v>1.02</v>
      </c>
      <c r="E663">
        <v>1.1830000000000001</v>
      </c>
      <c r="F663">
        <v>1.0269999999999999</v>
      </c>
      <c r="G663">
        <v>1.2470000000000001</v>
      </c>
      <c r="I663">
        <f t="shared" si="92"/>
        <v>-3.4900000000000091</v>
      </c>
      <c r="J663">
        <f t="shared" si="93"/>
        <v>-2.9999999999998916E-3</v>
      </c>
      <c r="K663">
        <f t="shared" si="94"/>
        <v>2.2177996799471171</v>
      </c>
      <c r="L663">
        <f t="shared" si="95"/>
        <v>4.8830086528350039E-2</v>
      </c>
      <c r="M663">
        <f t="shared" si="96"/>
        <v>0.12566595655792348</v>
      </c>
      <c r="N663">
        <f t="shared" si="97"/>
        <v>2.0510257415785067E-2</v>
      </c>
      <c r="O663">
        <f t="shared" si="98"/>
        <v>-6245.9664277142683</v>
      </c>
      <c r="P663">
        <f t="shared" si="99"/>
        <v>-3.9053100000000041</v>
      </c>
    </row>
    <row r="664" spans="1:16" x14ac:dyDescent="0.25">
      <c r="A664">
        <v>300</v>
      </c>
      <c r="B664">
        <v>161.63</v>
      </c>
      <c r="C664">
        <v>1.1160000000000001</v>
      </c>
      <c r="D664">
        <v>1.014</v>
      </c>
      <c r="E664">
        <v>1.175</v>
      </c>
      <c r="F664">
        <v>1.0189999999999999</v>
      </c>
      <c r="G664">
        <v>1.2569999999999999</v>
      </c>
      <c r="I664">
        <f t="shared" si="92"/>
        <v>-3.4699999999999989</v>
      </c>
      <c r="J664">
        <f t="shared" si="93"/>
        <v>2.9999999999998916E-3</v>
      </c>
      <c r="K664">
        <f t="shared" si="94"/>
        <v>2.2085219729314334</v>
      </c>
      <c r="L664">
        <f t="shared" si="95"/>
        <v>4.7664194601559982E-2</v>
      </c>
      <c r="M664">
        <f t="shared" si="96"/>
        <v>-0.123697905659371</v>
      </c>
      <c r="N664">
        <f t="shared" si="97"/>
        <v>1.9896427987503906E-2</v>
      </c>
      <c r="O664">
        <f t="shared" si="98"/>
        <v>-6184.5953979664937</v>
      </c>
      <c r="P664">
        <f t="shared" si="99"/>
        <v>-3.8725199999999917</v>
      </c>
    </row>
    <row r="665" spans="1:16" x14ac:dyDescent="0.25">
      <c r="A665">
        <v>301</v>
      </c>
      <c r="B665">
        <v>158.16</v>
      </c>
      <c r="C665">
        <v>1.119</v>
      </c>
      <c r="D665">
        <v>1.0089999999999999</v>
      </c>
      <c r="E665">
        <v>1.1659999999999999</v>
      </c>
      <c r="F665">
        <v>1.0129999999999999</v>
      </c>
      <c r="G665">
        <v>1.2889999999999999</v>
      </c>
      <c r="I665">
        <f t="shared" si="92"/>
        <v>-3.4399999999999977</v>
      </c>
      <c r="J665">
        <f t="shared" si="93"/>
        <v>0</v>
      </c>
      <c r="K665">
        <f t="shared" si="94"/>
        <v>2.199096656305616</v>
      </c>
      <c r="L665">
        <f t="shared" si="95"/>
        <v>4.8830086528350039E-2</v>
      </c>
      <c r="M665">
        <f t="shared" si="96"/>
        <v>0</v>
      </c>
      <c r="N665">
        <f t="shared" si="97"/>
        <v>1.9288934636820913E-2</v>
      </c>
      <c r="O665">
        <f t="shared" si="98"/>
        <v>-6121.3403630063622</v>
      </c>
      <c r="P665">
        <f t="shared" si="99"/>
        <v>-3.8493599999999963</v>
      </c>
    </row>
    <row r="666" spans="1:16" x14ac:dyDescent="0.25">
      <c r="A666">
        <v>302</v>
      </c>
      <c r="B666">
        <v>154.72</v>
      </c>
      <c r="C666">
        <v>1.119</v>
      </c>
      <c r="D666">
        <v>1.0009999999999999</v>
      </c>
      <c r="E666">
        <v>1.1639999999999999</v>
      </c>
      <c r="F666">
        <v>1.01</v>
      </c>
      <c r="G666">
        <v>1.3029999999999999</v>
      </c>
      <c r="I666">
        <f t="shared" si="92"/>
        <v>-3.4199999999999875</v>
      </c>
      <c r="J666">
        <f t="shared" si="93"/>
        <v>-2.9999999999998916E-3</v>
      </c>
      <c r="K666">
        <f t="shared" si="94"/>
        <v>2.1895464567389267</v>
      </c>
      <c r="L666">
        <f t="shared" si="95"/>
        <v>4.8830086528350039E-2</v>
      </c>
      <c r="M666">
        <f t="shared" si="96"/>
        <v>0.12010182621450112</v>
      </c>
      <c r="N666">
        <f t="shared" si="97"/>
        <v>1.8687962561005647E-2</v>
      </c>
      <c r="O666">
        <f t="shared" si="98"/>
        <v>-6056.2205886335005</v>
      </c>
      <c r="P666">
        <f t="shared" si="99"/>
        <v>-3.8269800000000083</v>
      </c>
    </row>
    <row r="667" spans="1:16" x14ac:dyDescent="0.25">
      <c r="A667">
        <v>303</v>
      </c>
      <c r="B667">
        <v>151.30000000000001</v>
      </c>
      <c r="C667">
        <v>1.1160000000000001</v>
      </c>
      <c r="D667">
        <v>0.996</v>
      </c>
      <c r="E667">
        <v>1.157</v>
      </c>
      <c r="F667">
        <v>1.0009999999999999</v>
      </c>
      <c r="G667">
        <v>1.3120000000000001</v>
      </c>
      <c r="I667">
        <f t="shared" si="92"/>
        <v>-3.4000000000000057</v>
      </c>
      <c r="J667">
        <f t="shared" si="93"/>
        <v>2.9999999999998916E-3</v>
      </c>
      <c r="K667">
        <f t="shared" si="94"/>
        <v>2.1798389280231869</v>
      </c>
      <c r="L667">
        <f t="shared" si="95"/>
        <v>4.7664194601559982E-2</v>
      </c>
      <c r="M667">
        <f t="shared" si="96"/>
        <v>-0.11811579173022183</v>
      </c>
      <c r="N667">
        <f t="shared" si="97"/>
        <v>1.8093694973974069E-2</v>
      </c>
      <c r="O667">
        <f t="shared" si="98"/>
        <v>-5989.2559088112266</v>
      </c>
      <c r="P667">
        <f t="shared" si="99"/>
        <v>-3.794399999999996</v>
      </c>
    </row>
    <row r="668" spans="1:16" x14ac:dyDescent="0.25">
      <c r="A668">
        <v>304</v>
      </c>
      <c r="B668">
        <v>147.9</v>
      </c>
      <c r="C668">
        <v>1.119</v>
      </c>
      <c r="D668">
        <v>0.99299999999999999</v>
      </c>
      <c r="E668">
        <v>1.1479999999999999</v>
      </c>
      <c r="F668">
        <v>0.98899999999999999</v>
      </c>
      <c r="G668">
        <v>1.347</v>
      </c>
      <c r="I668">
        <f t="shared" si="92"/>
        <v>-3.3700000000000045</v>
      </c>
      <c r="J668">
        <f t="shared" si="93"/>
        <v>-6.0000000000000053E-3</v>
      </c>
      <c r="K668">
        <f t="shared" si="94"/>
        <v>2.1699681739968923</v>
      </c>
      <c r="L668">
        <f t="shared" si="95"/>
        <v>4.8830086528350039E-2</v>
      </c>
      <c r="M668">
        <f t="shared" si="96"/>
        <v>0.23325496830968379</v>
      </c>
      <c r="N668">
        <f t="shared" si="97"/>
        <v>1.7506313050316597E-2</v>
      </c>
      <c r="O668">
        <f t="shared" si="98"/>
        <v>-5920.466719627555</v>
      </c>
      <c r="P668">
        <f t="shared" si="99"/>
        <v>-3.7710300000000005</v>
      </c>
    </row>
    <row r="669" spans="1:16" x14ac:dyDescent="0.25">
      <c r="A669">
        <v>305</v>
      </c>
      <c r="B669">
        <v>144.53</v>
      </c>
      <c r="C669">
        <v>1.113</v>
      </c>
      <c r="D669">
        <v>0.98699999999999999</v>
      </c>
      <c r="E669">
        <v>1.1379999999999999</v>
      </c>
      <c r="F669">
        <v>0.98499999999999999</v>
      </c>
      <c r="G669">
        <v>1.3420000000000001</v>
      </c>
      <c r="I669">
        <f t="shared" si="92"/>
        <v>-3.3400000000000034</v>
      </c>
      <c r="J669">
        <f t="shared" si="93"/>
        <v>-1.4000000000000012E-2</v>
      </c>
      <c r="K669">
        <f t="shared" si="94"/>
        <v>2.1599580026785188</v>
      </c>
      <c r="L669">
        <f t="shared" si="95"/>
        <v>4.6495164334708308E-2</v>
      </c>
      <c r="M669">
        <f t="shared" si="96"/>
        <v>0.54140604853138319</v>
      </c>
      <c r="N669">
        <f t="shared" si="97"/>
        <v>1.6925995869944001E-2</v>
      </c>
      <c r="O669">
        <f t="shared" si="98"/>
        <v>-5849.8739730848019</v>
      </c>
      <c r="P669">
        <f t="shared" si="99"/>
        <v>-3.7174200000000059</v>
      </c>
    </row>
    <row r="670" spans="1:16" x14ac:dyDescent="0.25">
      <c r="A670">
        <v>306</v>
      </c>
      <c r="B670">
        <v>141.19</v>
      </c>
      <c r="C670">
        <v>1.099</v>
      </c>
      <c r="D670">
        <v>0.97899999999999998</v>
      </c>
      <c r="E670">
        <v>1.1299999999999999</v>
      </c>
      <c r="F670">
        <v>0.97699999999999998</v>
      </c>
      <c r="G670">
        <v>1.3109999999999999</v>
      </c>
      <c r="I670">
        <f t="shared" si="92"/>
        <v>-3.3000000000000114</v>
      </c>
      <c r="J670">
        <f t="shared" si="93"/>
        <v>-8.0000000000000071E-3</v>
      </c>
      <c r="K670">
        <f t="shared" si="94"/>
        <v>2.1498039382270222</v>
      </c>
      <c r="L670">
        <f t="shared" si="95"/>
        <v>4.0997692423490557E-2</v>
      </c>
      <c r="M670">
        <f t="shared" si="96"/>
        <v>0.3089173751854517</v>
      </c>
      <c r="N670">
        <f t="shared" si="97"/>
        <v>1.635292036336761E-2</v>
      </c>
      <c r="O670">
        <f t="shared" si="98"/>
        <v>-5777.4991707196377</v>
      </c>
      <c r="P670">
        <f t="shared" si="99"/>
        <v>-3.6267000000000049</v>
      </c>
    </row>
    <row r="671" spans="1:16" x14ac:dyDescent="0.25">
      <c r="A671">
        <v>307</v>
      </c>
      <c r="B671">
        <v>137.88999999999999</v>
      </c>
      <c r="C671">
        <v>1.091</v>
      </c>
      <c r="D671">
        <v>0.97399999999999998</v>
      </c>
      <c r="E671">
        <v>1.121</v>
      </c>
      <c r="F671">
        <v>0.97199999999999998</v>
      </c>
      <c r="G671">
        <v>1.2949999999999999</v>
      </c>
      <c r="I671">
        <f t="shared" si="92"/>
        <v>-3.2799999999999727</v>
      </c>
      <c r="J671">
        <f t="shared" si="93"/>
        <v>-1.6000000000000014E-2</v>
      </c>
      <c r="K671">
        <f t="shared" si="94"/>
        <v>2.1395327715979393</v>
      </c>
      <c r="L671">
        <f t="shared" si="95"/>
        <v>3.7824750588341866E-2</v>
      </c>
      <c r="M671">
        <f t="shared" si="96"/>
        <v>0.6136787958347707</v>
      </c>
      <c r="N671">
        <f t="shared" si="97"/>
        <v>1.5787261257631306E-2</v>
      </c>
      <c r="O671">
        <f t="shared" si="98"/>
        <v>-5703.3643570555887</v>
      </c>
      <c r="P671">
        <f t="shared" si="99"/>
        <v>-3.5784799999999923</v>
      </c>
    </row>
    <row r="672" spans="1:16" x14ac:dyDescent="0.25">
      <c r="A672">
        <v>308</v>
      </c>
      <c r="B672">
        <v>134.61000000000001</v>
      </c>
      <c r="C672">
        <v>1.075</v>
      </c>
      <c r="D672">
        <v>0.96699999999999997</v>
      </c>
      <c r="E672">
        <v>1.1120000000000001</v>
      </c>
      <c r="F672">
        <v>0.96599999999999997</v>
      </c>
      <c r="G672">
        <v>1.2549999999999999</v>
      </c>
      <c r="I672">
        <f t="shared" si="92"/>
        <v>-3.2400000000000091</v>
      </c>
      <c r="J672">
        <f t="shared" si="93"/>
        <v>-1.4999999999999902E-2</v>
      </c>
      <c r="K672">
        <f t="shared" si="94"/>
        <v>2.1290773242527368</v>
      </c>
      <c r="L672">
        <f t="shared" si="95"/>
        <v>3.1408464251624121E-2</v>
      </c>
      <c r="M672">
        <f t="shared" si="96"/>
        <v>0.57674390643316387</v>
      </c>
      <c r="N672">
        <f t="shared" si="97"/>
        <v>1.5229191022911469E-2</v>
      </c>
      <c r="O672">
        <f t="shared" si="98"/>
        <v>-5627.4921128899414</v>
      </c>
      <c r="P672">
        <f t="shared" si="99"/>
        <v>-3.4829999999999912</v>
      </c>
    </row>
    <row r="673" spans="1:16" x14ac:dyDescent="0.25">
      <c r="A673">
        <v>309</v>
      </c>
      <c r="B673">
        <v>131.37</v>
      </c>
      <c r="C673">
        <v>1.06</v>
      </c>
      <c r="D673">
        <v>0.95899999999999996</v>
      </c>
      <c r="E673">
        <v>1.1040000000000001</v>
      </c>
      <c r="F673">
        <v>0.95799999999999996</v>
      </c>
      <c r="G673">
        <v>1.2190000000000001</v>
      </c>
      <c r="I673">
        <f t="shared" si="92"/>
        <v>-3.210000000000008</v>
      </c>
      <c r="J673">
        <f t="shared" si="93"/>
        <v>-3.0000000000001137E-3</v>
      </c>
      <c r="K673">
        <f t="shared" si="94"/>
        <v>2.1184961999117879</v>
      </c>
      <c r="L673">
        <f t="shared" si="95"/>
        <v>2.5305865264770262E-2</v>
      </c>
      <c r="M673">
        <f t="shared" si="96"/>
        <v>0.11456740444297031</v>
      </c>
      <c r="N673">
        <f t="shared" si="97"/>
        <v>1.4678879819801566E-2</v>
      </c>
      <c r="O673">
        <f t="shared" si="98"/>
        <v>-5549.9055484171104</v>
      </c>
      <c r="P673">
        <f t="shared" si="99"/>
        <v>-3.4026000000000196</v>
      </c>
    </row>
    <row r="674" spans="1:16" x14ac:dyDescent="0.25">
      <c r="A674">
        <v>310</v>
      </c>
      <c r="B674">
        <v>128.16</v>
      </c>
      <c r="C674">
        <v>1.0569999999999999</v>
      </c>
      <c r="D674">
        <v>0.95399999999999996</v>
      </c>
      <c r="E674">
        <v>1.101</v>
      </c>
      <c r="F674">
        <v>0.95299999999999996</v>
      </c>
      <c r="G674">
        <v>1.218</v>
      </c>
      <c r="I674">
        <f t="shared" si="92"/>
        <v>-3.1700000000000017</v>
      </c>
      <c r="J674">
        <f t="shared" si="93"/>
        <v>-8.0000000000000071E-3</v>
      </c>
      <c r="K674">
        <f t="shared" si="94"/>
        <v>2.1077524987401626</v>
      </c>
      <c r="L674">
        <f t="shared" si="95"/>
        <v>2.4074987307426243E-2</v>
      </c>
      <c r="M674">
        <f t="shared" si="96"/>
        <v>0.30333999625393021</v>
      </c>
      <c r="N674">
        <f t="shared" si="97"/>
        <v>1.4136495447297226E-2</v>
      </c>
      <c r="O674">
        <f t="shared" si="98"/>
        <v>-5470.628296190519</v>
      </c>
      <c r="P674">
        <f t="shared" si="99"/>
        <v>-3.3506899999999953</v>
      </c>
    </row>
    <row r="675" spans="1:16" x14ac:dyDescent="0.25">
      <c r="A675">
        <v>311</v>
      </c>
      <c r="B675">
        <v>124.99</v>
      </c>
      <c r="C675">
        <v>1.0489999999999999</v>
      </c>
      <c r="D675">
        <v>0.95099999999999996</v>
      </c>
      <c r="E675">
        <v>1.091</v>
      </c>
      <c r="F675">
        <v>0.94899999999999995</v>
      </c>
      <c r="G675">
        <v>1.204</v>
      </c>
      <c r="I675">
        <f t="shared" si="92"/>
        <v>-3.1400000000000006</v>
      </c>
      <c r="J675">
        <f t="shared" si="93"/>
        <v>-6.0000000000000053E-3</v>
      </c>
      <c r="K675">
        <f t="shared" si="94"/>
        <v>2.0968752680596876</v>
      </c>
      <c r="L675">
        <f t="shared" si="95"/>
        <v>2.0775488193557831E-2</v>
      </c>
      <c r="M675">
        <f t="shared" si="96"/>
        <v>0.22545154892607266</v>
      </c>
      <c r="N675">
        <f t="shared" si="97"/>
        <v>1.3602203291498393E-2</v>
      </c>
      <c r="O675">
        <f t="shared" si="98"/>
        <v>-5389.6845039252139</v>
      </c>
      <c r="P675">
        <f t="shared" si="99"/>
        <v>-3.2938600000000005</v>
      </c>
    </row>
    <row r="676" spans="1:16" x14ac:dyDescent="0.25">
      <c r="A676">
        <v>312</v>
      </c>
      <c r="B676">
        <v>121.85</v>
      </c>
      <c r="C676">
        <v>1.0429999999999999</v>
      </c>
      <c r="D676">
        <v>0.94599999999999995</v>
      </c>
      <c r="E676">
        <v>1.081</v>
      </c>
      <c r="F676">
        <v>0.94499999999999995</v>
      </c>
      <c r="G676">
        <v>1.1990000000000001</v>
      </c>
      <c r="I676">
        <f t="shared" si="92"/>
        <v>-3.0899999999999892</v>
      </c>
      <c r="J676">
        <f t="shared" si="93"/>
        <v>-2.9999999999998916E-3</v>
      </c>
      <c r="K676">
        <f t="shared" si="94"/>
        <v>2.085825533520743</v>
      </c>
      <c r="L676">
        <f t="shared" si="95"/>
        <v>1.8284308426530838E-2</v>
      </c>
      <c r="M676">
        <f t="shared" si="96"/>
        <v>0.11214078748553301</v>
      </c>
      <c r="N676">
        <f t="shared" si="97"/>
        <v>1.3076166275043835E-2</v>
      </c>
      <c r="O676">
        <f t="shared" si="98"/>
        <v>-5307.0988271433271</v>
      </c>
      <c r="P676">
        <f t="shared" si="99"/>
        <v>-3.2228699999999932</v>
      </c>
    </row>
    <row r="677" spans="1:16" x14ac:dyDescent="0.25">
      <c r="A677">
        <v>313</v>
      </c>
      <c r="B677">
        <v>118.76</v>
      </c>
      <c r="C677">
        <v>1.04</v>
      </c>
      <c r="D677">
        <v>0.94</v>
      </c>
      <c r="E677">
        <v>1.077</v>
      </c>
      <c r="F677">
        <v>0.93700000000000006</v>
      </c>
      <c r="G677">
        <v>1.2070000000000001</v>
      </c>
      <c r="I677">
        <f t="shared" si="92"/>
        <v>-3.0600000000000023</v>
      </c>
      <c r="J677">
        <f t="shared" si="93"/>
        <v>-7.0000000000001172E-3</v>
      </c>
      <c r="K677">
        <f t="shared" si="94"/>
        <v>2.0746701889240069</v>
      </c>
      <c r="L677">
        <f t="shared" si="95"/>
        <v>1.703333929878037E-2</v>
      </c>
      <c r="M677">
        <f t="shared" si="96"/>
        <v>0.25871586557594484</v>
      </c>
      <c r="N677">
        <f t="shared" si="97"/>
        <v>1.2558544807293816E-2</v>
      </c>
      <c r="O677">
        <f t="shared" si="98"/>
        <v>-5222.8964216646727</v>
      </c>
      <c r="P677">
        <f t="shared" si="99"/>
        <v>-3.1823999999999986</v>
      </c>
    </row>
    <row r="678" spans="1:16" x14ac:dyDescent="0.25">
      <c r="A678">
        <v>314</v>
      </c>
      <c r="B678">
        <v>115.7</v>
      </c>
      <c r="C678">
        <v>1.0329999999999999</v>
      </c>
      <c r="D678">
        <v>0.93600000000000005</v>
      </c>
      <c r="E678">
        <v>1.07</v>
      </c>
      <c r="F678">
        <v>0.93500000000000005</v>
      </c>
      <c r="G678">
        <v>1.1890000000000001</v>
      </c>
      <c r="I678">
        <f t="shared" si="92"/>
        <v>-3.0100000000000051</v>
      </c>
      <c r="J678">
        <f t="shared" si="93"/>
        <v>-8.999999999999897E-3</v>
      </c>
      <c r="K678">
        <f t="shared" si="94"/>
        <v>2.0633333589517497</v>
      </c>
      <c r="L678">
        <f t="shared" si="95"/>
        <v>1.4100321519620545E-2</v>
      </c>
      <c r="M678">
        <f t="shared" si="96"/>
        <v>0.33196816025771397</v>
      </c>
      <c r="N678">
        <f t="shared" si="97"/>
        <v>1.2049496735276433E-2</v>
      </c>
      <c r="O678">
        <f t="shared" si="98"/>
        <v>-5137.1029359447539</v>
      </c>
      <c r="P678">
        <f t="shared" si="99"/>
        <v>-3.1093300000000137</v>
      </c>
    </row>
    <row r="679" spans="1:16" x14ac:dyDescent="0.25">
      <c r="A679">
        <v>315</v>
      </c>
      <c r="B679">
        <v>112.69</v>
      </c>
      <c r="C679">
        <v>1.024</v>
      </c>
      <c r="D679">
        <v>0.93200000000000005</v>
      </c>
      <c r="E679">
        <v>1.06</v>
      </c>
      <c r="F679">
        <v>0.92800000000000005</v>
      </c>
      <c r="G679">
        <v>1.1739999999999999</v>
      </c>
      <c r="I679">
        <f t="shared" si="92"/>
        <v>-2.9699999999999989</v>
      </c>
      <c r="J679">
        <f t="shared" si="93"/>
        <v>-5.0000000000001155E-3</v>
      </c>
      <c r="K679">
        <f t="shared" si="94"/>
        <v>2.0518853788898719</v>
      </c>
      <c r="L679">
        <f t="shared" si="95"/>
        <v>1.0299956639811961E-2</v>
      </c>
      <c r="M679">
        <f t="shared" si="96"/>
        <v>0.18326289755286168</v>
      </c>
      <c r="N679">
        <f t="shared" si="97"/>
        <v>1.1549177295412218E-2</v>
      </c>
      <c r="O679">
        <f t="shared" si="98"/>
        <v>-5049.7445032624719</v>
      </c>
      <c r="P679">
        <f t="shared" si="99"/>
        <v>-3.0412799999999907</v>
      </c>
    </row>
    <row r="680" spans="1:16" x14ac:dyDescent="0.25">
      <c r="A680">
        <v>316</v>
      </c>
      <c r="B680">
        <v>109.72</v>
      </c>
      <c r="C680">
        <v>1.0189999999999999</v>
      </c>
      <c r="D680">
        <v>0.92700000000000005</v>
      </c>
      <c r="E680">
        <v>1.05</v>
      </c>
      <c r="F680">
        <v>0.92800000000000005</v>
      </c>
      <c r="G680">
        <v>1.169</v>
      </c>
      <c r="I680">
        <f t="shared" si="92"/>
        <v>-2.9200000000000017</v>
      </c>
      <c r="J680">
        <f t="shared" si="93"/>
        <v>-4.9999999999998934E-3</v>
      </c>
      <c r="K680">
        <f t="shared" si="94"/>
        <v>2.0402857989324916</v>
      </c>
      <c r="L680">
        <f t="shared" si="95"/>
        <v>8.1741840064263552E-3</v>
      </c>
      <c r="M680">
        <f t="shared" si="96"/>
        <v>0.18235695735471677</v>
      </c>
      <c r="N680">
        <f t="shared" si="97"/>
        <v>1.1057739066032576E-2</v>
      </c>
      <c r="O680">
        <f t="shared" si="98"/>
        <v>-4960.8477337600052</v>
      </c>
      <c r="P680">
        <f t="shared" si="99"/>
        <v>-2.9754800000000055</v>
      </c>
    </row>
    <row r="681" spans="1:16" x14ac:dyDescent="0.25">
      <c r="A681">
        <v>317</v>
      </c>
      <c r="B681">
        <v>106.8</v>
      </c>
      <c r="C681">
        <v>1.014</v>
      </c>
      <c r="D681">
        <v>0.91900000000000004</v>
      </c>
      <c r="E681">
        <v>1.0469999999999999</v>
      </c>
      <c r="F681">
        <v>0.92800000000000005</v>
      </c>
      <c r="G681">
        <v>1.161</v>
      </c>
      <c r="I681">
        <f t="shared" si="92"/>
        <v>-2.8799999999999955</v>
      </c>
      <c r="J681">
        <f t="shared" si="93"/>
        <v>0</v>
      </c>
      <c r="K681">
        <f t="shared" si="94"/>
        <v>2.0285712526925375</v>
      </c>
      <c r="L681">
        <f t="shared" si="95"/>
        <v>6.0379549973171767E-3</v>
      </c>
      <c r="M681">
        <f t="shared" si="96"/>
        <v>0</v>
      </c>
      <c r="N681">
        <f t="shared" si="97"/>
        <v>1.0575331920706213E-2</v>
      </c>
      <c r="O681">
        <f t="shared" si="98"/>
        <v>-4870.4397063371798</v>
      </c>
      <c r="P681">
        <f t="shared" si="99"/>
        <v>-2.9203199999999829</v>
      </c>
    </row>
    <row r="682" spans="1:16" x14ac:dyDescent="0.25">
      <c r="A682">
        <v>318</v>
      </c>
      <c r="B682">
        <v>103.92</v>
      </c>
      <c r="C682">
        <v>1.014</v>
      </c>
      <c r="D682">
        <v>0.91600000000000004</v>
      </c>
      <c r="E682">
        <v>1.0389999999999999</v>
      </c>
      <c r="F682">
        <v>0.92300000000000004</v>
      </c>
      <c r="G682">
        <v>1.1759999999999999</v>
      </c>
      <c r="I682">
        <f t="shared" si="92"/>
        <v>-2.8299999999999983</v>
      </c>
      <c r="J682">
        <f t="shared" si="93"/>
        <v>0</v>
      </c>
      <c r="K682">
        <f t="shared" si="94"/>
        <v>2.0166991380649715</v>
      </c>
      <c r="L682">
        <f t="shared" si="95"/>
        <v>6.0379549973171767E-3</v>
      </c>
      <c r="M682">
        <f t="shared" si="96"/>
        <v>0</v>
      </c>
      <c r="N682">
        <f t="shared" si="97"/>
        <v>1.0102102982388249E-2</v>
      </c>
      <c r="O682">
        <f t="shared" si="98"/>
        <v>-4778.5479604029033</v>
      </c>
      <c r="P682">
        <f t="shared" si="99"/>
        <v>-2.8696199999999985</v>
      </c>
    </row>
    <row r="683" spans="1:16" x14ac:dyDescent="0.25">
      <c r="A683">
        <v>319</v>
      </c>
      <c r="B683">
        <v>101.09</v>
      </c>
      <c r="C683">
        <v>1.014</v>
      </c>
      <c r="D683">
        <v>0.91</v>
      </c>
      <c r="E683">
        <v>1.0329999999999999</v>
      </c>
      <c r="F683">
        <v>0.91600000000000004</v>
      </c>
      <c r="G683">
        <v>1.198</v>
      </c>
      <c r="I683">
        <f t="shared" si="92"/>
        <v>-2.7900000000000063</v>
      </c>
      <c r="J683">
        <f t="shared" si="93"/>
        <v>2.9999999999998916E-3</v>
      </c>
      <c r="K683">
        <f t="shared" si="94"/>
        <v>2.0047081965443363</v>
      </c>
      <c r="L683">
        <f t="shared" si="95"/>
        <v>6.0379549973171767E-3</v>
      </c>
      <c r="M683">
        <f t="shared" si="96"/>
        <v>-0.10555588969534244</v>
      </c>
      <c r="N683">
        <f t="shared" si="97"/>
        <v>9.6381965784058318E-3</v>
      </c>
      <c r="O683">
        <f t="shared" si="98"/>
        <v>-4685.2004874860604</v>
      </c>
      <c r="P683">
        <f t="shared" si="99"/>
        <v>-2.8290600000000192</v>
      </c>
    </row>
    <row r="684" spans="1:16" x14ac:dyDescent="0.25">
      <c r="A684">
        <v>320</v>
      </c>
      <c r="B684">
        <v>98.3</v>
      </c>
      <c r="C684">
        <v>1.0169999999999999</v>
      </c>
      <c r="D684">
        <v>0.90700000000000003</v>
      </c>
      <c r="E684">
        <v>1.028</v>
      </c>
      <c r="F684">
        <v>0.91500000000000004</v>
      </c>
      <c r="G684">
        <v>1.218</v>
      </c>
      <c r="I684">
        <f t="shared" si="92"/>
        <v>-2.730000000000004</v>
      </c>
      <c r="J684">
        <f t="shared" si="93"/>
        <v>4.0000000000000036E-3</v>
      </c>
      <c r="K684">
        <f t="shared" si="94"/>
        <v>1.9925535178321356</v>
      </c>
      <c r="L684">
        <f t="shared" si="95"/>
        <v>7.3209529227445565E-3</v>
      </c>
      <c r="M684">
        <f t="shared" si="96"/>
        <v>-0.13937202960101863</v>
      </c>
      <c r="N684">
        <f t="shared" si="97"/>
        <v>9.1837541962946721E-3</v>
      </c>
      <c r="O684">
        <f t="shared" si="98"/>
        <v>-4590.4257227085327</v>
      </c>
      <c r="P684">
        <f t="shared" si="99"/>
        <v>-2.7764099999999954</v>
      </c>
    </row>
    <row r="685" spans="1:16" x14ac:dyDescent="0.25">
      <c r="A685">
        <v>321</v>
      </c>
      <c r="B685">
        <v>95.57</v>
      </c>
      <c r="C685">
        <v>1.0209999999999999</v>
      </c>
      <c r="D685">
        <v>0.90100000000000002</v>
      </c>
      <c r="E685">
        <v>1.0229999999999999</v>
      </c>
      <c r="F685">
        <v>0.91600000000000004</v>
      </c>
      <c r="G685">
        <v>1.2430000000000001</v>
      </c>
      <c r="I685">
        <f t="shared" si="92"/>
        <v>-2.6799999999999926</v>
      </c>
      <c r="J685">
        <f t="shared" si="93"/>
        <v>-2.9999999999998916E-3</v>
      </c>
      <c r="K685">
        <f t="shared" si="94"/>
        <v>1.9803215860087564</v>
      </c>
      <c r="L685">
        <f t="shared" si="95"/>
        <v>9.025742086910208E-3</v>
      </c>
      <c r="M685">
        <f t="shared" si="96"/>
        <v>0.10345689921195099</v>
      </c>
      <c r="N685">
        <f t="shared" si="97"/>
        <v>8.7389144404996528E-3</v>
      </c>
      <c r="O685">
        <f t="shared" si="98"/>
        <v>-4494.2525361228882</v>
      </c>
      <c r="P685">
        <f t="shared" si="99"/>
        <v>-2.7362799999999998</v>
      </c>
    </row>
    <row r="686" spans="1:16" x14ac:dyDescent="0.25">
      <c r="A686">
        <v>322</v>
      </c>
      <c r="B686">
        <v>92.89</v>
      </c>
      <c r="C686">
        <v>1.018</v>
      </c>
      <c r="D686">
        <v>0.89900000000000002</v>
      </c>
      <c r="E686">
        <v>1.0169999999999999</v>
      </c>
      <c r="F686">
        <v>0.91400000000000003</v>
      </c>
      <c r="G686">
        <v>1.2430000000000001</v>
      </c>
      <c r="I686">
        <f t="shared" si="92"/>
        <v>-2.6299999999999955</v>
      </c>
      <c r="J686">
        <f t="shared" si="93"/>
        <v>-9.000000000000119E-3</v>
      </c>
      <c r="K686">
        <f t="shared" si="94"/>
        <v>1.9679689628786923</v>
      </c>
      <c r="L686">
        <f t="shared" si="95"/>
        <v>7.7477780007399483E-3</v>
      </c>
      <c r="M686">
        <f t="shared" si="96"/>
        <v>0.30918109816787398</v>
      </c>
      <c r="N686">
        <f t="shared" si="97"/>
        <v>8.3038129899532451E-3</v>
      </c>
      <c r="O686">
        <f t="shared" si="98"/>
        <v>-4396.7102239173628</v>
      </c>
      <c r="P686">
        <f t="shared" si="99"/>
        <v>-2.6773399999999934</v>
      </c>
    </row>
    <row r="687" spans="1:16" x14ac:dyDescent="0.25">
      <c r="A687">
        <v>323</v>
      </c>
      <c r="B687">
        <v>90.26</v>
      </c>
      <c r="C687">
        <v>1.0089999999999999</v>
      </c>
      <c r="D687">
        <v>0.89800000000000002</v>
      </c>
      <c r="E687">
        <v>1.0109999999999999</v>
      </c>
      <c r="F687">
        <v>0.90700000000000003</v>
      </c>
      <c r="G687">
        <v>1.2190000000000001</v>
      </c>
      <c r="I687">
        <f t="shared" si="92"/>
        <v>-2.5700000000000074</v>
      </c>
      <c r="J687">
        <f t="shared" si="93"/>
        <v>-1.3999999999999901E-2</v>
      </c>
      <c r="K687">
        <f t="shared" si="94"/>
        <v>1.9554953291841271</v>
      </c>
      <c r="L687">
        <f t="shared" si="95"/>
        <v>3.8911662369104775E-3</v>
      </c>
      <c r="M687">
        <f t="shared" si="96"/>
        <v>0.48369550914938569</v>
      </c>
      <c r="N687">
        <f t="shared" si="97"/>
        <v>7.8785825565447151E-3</v>
      </c>
      <c r="O687">
        <f t="shared" si="98"/>
        <v>-4297.8284994908872</v>
      </c>
      <c r="P687">
        <f t="shared" si="99"/>
        <v>-2.5931300000000026</v>
      </c>
    </row>
    <row r="688" spans="1:16" x14ac:dyDescent="0.25">
      <c r="A688">
        <v>324</v>
      </c>
      <c r="B688">
        <v>87.69</v>
      </c>
      <c r="C688">
        <v>0.995</v>
      </c>
      <c r="D688">
        <v>0.89500000000000002</v>
      </c>
      <c r="E688">
        <v>0.998</v>
      </c>
      <c r="F688">
        <v>0.90600000000000003</v>
      </c>
      <c r="G688">
        <v>1.18</v>
      </c>
      <c r="I688">
        <f t="shared" si="92"/>
        <v>-2.519999999999996</v>
      </c>
      <c r="J688">
        <f t="shared" si="93"/>
        <v>-1.5000000000000013E-2</v>
      </c>
      <c r="K688">
        <f t="shared" si="94"/>
        <v>1.9429500700770987</v>
      </c>
      <c r="L688">
        <f t="shared" si="95"/>
        <v>-2.176919254274547E-3</v>
      </c>
      <c r="M688">
        <f t="shared" si="96"/>
        <v>0.52094959956477527</v>
      </c>
      <c r="N688">
        <f t="shared" si="97"/>
        <v>7.4633528444928996E-3</v>
      </c>
      <c r="O688">
        <f t="shared" si="98"/>
        <v>-4197.6374844007642</v>
      </c>
      <c r="P688">
        <f t="shared" si="99"/>
        <v>-2.5073999999999961</v>
      </c>
    </row>
    <row r="689" spans="1:16" x14ac:dyDescent="0.25">
      <c r="A689">
        <v>325</v>
      </c>
      <c r="B689">
        <v>85.17</v>
      </c>
      <c r="C689">
        <v>0.98</v>
      </c>
      <c r="D689">
        <v>0.89400000000000002</v>
      </c>
      <c r="E689">
        <v>0.99199999999999999</v>
      </c>
      <c r="F689">
        <v>0.90400000000000003</v>
      </c>
      <c r="G689">
        <v>1.1279999999999999</v>
      </c>
      <c r="I689">
        <f t="shared" si="92"/>
        <v>-2.460000000000008</v>
      </c>
      <c r="J689">
        <f t="shared" si="93"/>
        <v>-9.000000000000008E-3</v>
      </c>
      <c r="K689">
        <f t="shared" si="94"/>
        <v>1.9302866472455196</v>
      </c>
      <c r="L689">
        <f t="shared" si="95"/>
        <v>-8.7739243075051505E-3</v>
      </c>
      <c r="M689">
        <f t="shared" si="96"/>
        <v>0.31479011577933746</v>
      </c>
      <c r="N689">
        <f t="shared" si="97"/>
        <v>7.0582505106353841E-3</v>
      </c>
      <c r="O689">
        <f t="shared" si="98"/>
        <v>-4096.1676991858731</v>
      </c>
      <c r="P689">
        <f t="shared" si="99"/>
        <v>-2.410800000000016</v>
      </c>
    </row>
    <row r="690" spans="1:16" x14ac:dyDescent="0.25">
      <c r="A690">
        <v>326</v>
      </c>
      <c r="B690">
        <v>82.71</v>
      </c>
      <c r="C690">
        <v>0.97099999999999997</v>
      </c>
      <c r="D690">
        <v>0.89400000000000002</v>
      </c>
      <c r="E690">
        <v>0.99</v>
      </c>
      <c r="F690">
        <v>0.90200000000000002</v>
      </c>
      <c r="G690">
        <v>1.0960000000000001</v>
      </c>
      <c r="I690">
        <f t="shared" si="92"/>
        <v>-2.3999999999999915</v>
      </c>
      <c r="J690">
        <f t="shared" si="93"/>
        <v>-8.0000000000000071E-3</v>
      </c>
      <c r="K690">
        <f t="shared" si="94"/>
        <v>1.9175580208254361</v>
      </c>
      <c r="L690">
        <f t="shared" si="95"/>
        <v>-1.2780770091995148E-2</v>
      </c>
      <c r="M690">
        <f t="shared" si="96"/>
        <v>0.28095338048850171</v>
      </c>
      <c r="N690">
        <f t="shared" si="97"/>
        <v>6.6633991256461224E-3</v>
      </c>
      <c r="O690">
        <f t="shared" si="98"/>
        <v>-3993.4500540681283</v>
      </c>
      <c r="P690">
        <f t="shared" si="99"/>
        <v>-2.3303999999999832</v>
      </c>
    </row>
    <row r="691" spans="1:16" x14ac:dyDescent="0.25">
      <c r="A691">
        <v>327</v>
      </c>
      <c r="B691">
        <v>80.31</v>
      </c>
      <c r="C691">
        <v>0.96299999999999997</v>
      </c>
      <c r="D691">
        <v>0.89200000000000002</v>
      </c>
      <c r="E691">
        <v>0.98799999999999999</v>
      </c>
      <c r="F691">
        <v>0.90600000000000003</v>
      </c>
      <c r="G691">
        <v>1.0649999999999999</v>
      </c>
      <c r="I691">
        <f t="shared" si="92"/>
        <v>-2.3500000000000085</v>
      </c>
      <c r="J691">
        <f t="shared" si="93"/>
        <v>-1.0000000000000009E-3</v>
      </c>
      <c r="K691">
        <f t="shared" si="94"/>
        <v>1.9047696259065952</v>
      </c>
      <c r="L691">
        <f t="shared" si="95"/>
        <v>-1.6373712875465501E-2</v>
      </c>
      <c r="M691">
        <f t="shared" si="96"/>
        <v>3.4983892253953507E-2</v>
      </c>
      <c r="N691">
        <f t="shared" si="97"/>
        <v>6.278919136193788E-3</v>
      </c>
      <c r="O691">
        <f t="shared" si="98"/>
        <v>-3889.5158395350627</v>
      </c>
      <c r="P691">
        <f t="shared" si="99"/>
        <v>-2.2630500000000082</v>
      </c>
    </row>
    <row r="692" spans="1:16" x14ac:dyDescent="0.25">
      <c r="A692">
        <v>328</v>
      </c>
      <c r="B692">
        <v>77.959999999999994</v>
      </c>
      <c r="C692">
        <v>0.96199999999999997</v>
      </c>
      <c r="D692">
        <v>0.9</v>
      </c>
      <c r="E692">
        <v>0.98599999999999999</v>
      </c>
      <c r="F692">
        <v>0.90600000000000003</v>
      </c>
      <c r="G692">
        <v>1.0580000000000001</v>
      </c>
      <c r="I692">
        <f t="shared" si="92"/>
        <v>-2.289999999999992</v>
      </c>
      <c r="J692">
        <f t="shared" si="93"/>
        <v>2.0000000000000018E-3</v>
      </c>
      <c r="K692">
        <f t="shared" si="94"/>
        <v>1.8918718304455837</v>
      </c>
      <c r="L692">
        <f t="shared" si="95"/>
        <v>-1.6824927962187056E-2</v>
      </c>
      <c r="M692">
        <f t="shared" si="96"/>
        <v>-6.9659804168835604E-2</v>
      </c>
      <c r="N692">
        <f t="shared" si="97"/>
        <v>5.9049278280522473E-3</v>
      </c>
      <c r="O692">
        <f t="shared" si="98"/>
        <v>-3784.3967168063436</v>
      </c>
      <c r="P692">
        <f t="shared" si="99"/>
        <v>-2.2029799999999962</v>
      </c>
    </row>
    <row r="693" spans="1:16" x14ac:dyDescent="0.25">
      <c r="A693">
        <v>329</v>
      </c>
      <c r="B693">
        <v>75.67</v>
      </c>
      <c r="C693">
        <v>0.96399999999999997</v>
      </c>
      <c r="D693">
        <v>0.89800000000000002</v>
      </c>
      <c r="E693">
        <v>0.98099999999999998</v>
      </c>
      <c r="F693">
        <v>0.90600000000000003</v>
      </c>
      <c r="G693">
        <v>1.071</v>
      </c>
      <c r="I693">
        <f t="shared" si="92"/>
        <v>-2.2199999999999989</v>
      </c>
      <c r="J693">
        <f t="shared" si="93"/>
        <v>3.0000000000000027E-3</v>
      </c>
      <c r="K693">
        <f t="shared" si="94"/>
        <v>1.8789237339675673</v>
      </c>
      <c r="L693">
        <f t="shared" si="95"/>
        <v>-1.5922966097169242E-2</v>
      </c>
      <c r="M693">
        <f t="shared" si="96"/>
        <v>-0.1043494497212875</v>
      </c>
      <c r="N693">
        <f t="shared" si="97"/>
        <v>5.541539290175041E-3</v>
      </c>
      <c r="O693">
        <f t="shared" si="98"/>
        <v>-3678.124708187223</v>
      </c>
      <c r="P693">
        <f t="shared" si="99"/>
        <v>-2.1400799999999998</v>
      </c>
    </row>
    <row r="694" spans="1:16" x14ac:dyDescent="0.25">
      <c r="A694">
        <v>330</v>
      </c>
      <c r="B694">
        <v>73.45</v>
      </c>
      <c r="C694">
        <v>0.96699999999999997</v>
      </c>
      <c r="D694">
        <v>0.89700000000000002</v>
      </c>
      <c r="E694">
        <v>0.97799999999999998</v>
      </c>
      <c r="F694">
        <v>0.90500000000000003</v>
      </c>
      <c r="G694">
        <v>1.0880000000000001</v>
      </c>
      <c r="I694">
        <f t="shared" si="92"/>
        <v>-2.1599999999999966</v>
      </c>
      <c r="J694">
        <f t="shared" si="93"/>
        <v>6.0000000000000053E-3</v>
      </c>
      <c r="K694">
        <f t="shared" si="94"/>
        <v>1.8659918001262754</v>
      </c>
      <c r="L694">
        <f t="shared" si="95"/>
        <v>-1.4573525916998339E-2</v>
      </c>
      <c r="M694">
        <f t="shared" si="96"/>
        <v>-0.20723040670212464</v>
      </c>
      <c r="N694">
        <f t="shared" si="97"/>
        <v>5.1888643797446668E-3</v>
      </c>
      <c r="O694">
        <f t="shared" si="98"/>
        <v>-3570.7321873117912</v>
      </c>
      <c r="P694">
        <f t="shared" si="99"/>
        <v>-2.0887199999999981</v>
      </c>
    </row>
    <row r="695" spans="1:16" x14ac:dyDescent="0.25">
      <c r="A695">
        <v>331</v>
      </c>
      <c r="B695">
        <v>71.290000000000006</v>
      </c>
      <c r="C695">
        <v>0.97299999999999998</v>
      </c>
      <c r="D695">
        <v>0.90100000000000002</v>
      </c>
      <c r="E695">
        <v>0.97199999999999998</v>
      </c>
      <c r="F695">
        <v>0.90500000000000003</v>
      </c>
      <c r="G695">
        <v>1.115</v>
      </c>
      <c r="I695">
        <f t="shared" si="92"/>
        <v>-2.1000000000000085</v>
      </c>
      <c r="J695">
        <f t="shared" si="93"/>
        <v>8.0000000000000071E-3</v>
      </c>
      <c r="K695">
        <f t="shared" si="94"/>
        <v>1.8530286147129897</v>
      </c>
      <c r="L695">
        <f t="shared" si="95"/>
        <v>-1.1887159731648099E-2</v>
      </c>
      <c r="M695">
        <f t="shared" si="96"/>
        <v>-0.27386132498988519</v>
      </c>
      <c r="N695">
        <f t="shared" si="97"/>
        <v>4.8470106882077231E-3</v>
      </c>
      <c r="O695">
        <f t="shared" si="98"/>
        <v>-3462.2518692790254</v>
      </c>
      <c r="P695">
        <f t="shared" si="99"/>
        <v>-2.0433000000000074</v>
      </c>
    </row>
    <row r="696" spans="1:16" x14ac:dyDescent="0.25">
      <c r="A696">
        <v>332</v>
      </c>
      <c r="B696">
        <v>69.19</v>
      </c>
      <c r="C696">
        <v>0.98099999999999998</v>
      </c>
      <c r="D696">
        <v>0.9</v>
      </c>
      <c r="E696">
        <v>0.97799999999999998</v>
      </c>
      <c r="F696">
        <v>0.90400000000000003</v>
      </c>
      <c r="G696">
        <v>1.143</v>
      </c>
      <c r="I696">
        <f t="shared" si="92"/>
        <v>-2.039999999999992</v>
      </c>
      <c r="J696">
        <f t="shared" si="93"/>
        <v>4.0000000000000036E-3</v>
      </c>
      <c r="K696">
        <f t="shared" si="94"/>
        <v>1.840043330603494</v>
      </c>
      <c r="L696">
        <f t="shared" si="95"/>
        <v>-8.3309926200514969E-3</v>
      </c>
      <c r="M696">
        <f t="shared" si="96"/>
        <v>-0.13596833716714002</v>
      </c>
      <c r="N696">
        <f t="shared" si="97"/>
        <v>4.5160825083065161E-3</v>
      </c>
      <c r="O696">
        <f t="shared" si="98"/>
        <v>-3352.7168006846787</v>
      </c>
      <c r="P696">
        <f t="shared" si="99"/>
        <v>-2.0012399999999952</v>
      </c>
    </row>
    <row r="697" spans="1:16" x14ac:dyDescent="0.25">
      <c r="A697">
        <v>333</v>
      </c>
      <c r="B697">
        <v>67.150000000000006</v>
      </c>
      <c r="C697">
        <v>0.98499999999999999</v>
      </c>
      <c r="D697">
        <v>0.90100000000000002</v>
      </c>
      <c r="E697">
        <v>0.98199999999999998</v>
      </c>
      <c r="F697">
        <v>0.90500000000000003</v>
      </c>
      <c r="G697">
        <v>1.151</v>
      </c>
      <c r="I697">
        <f t="shared" si="92"/>
        <v>-1.9699999999999989</v>
      </c>
      <c r="J697">
        <f t="shared" si="93"/>
        <v>-5.0000000000000044E-3</v>
      </c>
      <c r="K697">
        <f t="shared" si="94"/>
        <v>1.8270460170047342</v>
      </c>
      <c r="L697">
        <f t="shared" si="95"/>
        <v>-6.5637695023882739E-3</v>
      </c>
      <c r="M697">
        <f t="shared" si="96"/>
        <v>0.17091035918561714</v>
      </c>
      <c r="N697">
        <f t="shared" si="97"/>
        <v>4.1961808021171122E-3</v>
      </c>
      <c r="O697">
        <f t="shared" si="98"/>
        <v>-3242.1603495519621</v>
      </c>
      <c r="P697">
        <f t="shared" si="99"/>
        <v>-1.9404499999999885</v>
      </c>
    </row>
    <row r="698" spans="1:16" x14ac:dyDescent="0.25">
      <c r="A698">
        <v>334</v>
      </c>
      <c r="B698">
        <v>65.180000000000007</v>
      </c>
      <c r="C698">
        <v>0.98</v>
      </c>
      <c r="D698">
        <v>0.90400000000000003</v>
      </c>
      <c r="E698">
        <v>0.97699999999999998</v>
      </c>
      <c r="F698">
        <v>0.90500000000000003</v>
      </c>
      <c r="G698">
        <v>1.133</v>
      </c>
      <c r="I698">
        <f t="shared" si="92"/>
        <v>-1.9000000000000057</v>
      </c>
      <c r="J698">
        <f t="shared" si="93"/>
        <v>3.0000000000000027E-3</v>
      </c>
      <c r="K698">
        <f t="shared" si="94"/>
        <v>1.8141143561291255</v>
      </c>
      <c r="L698">
        <f t="shared" si="95"/>
        <v>-8.7739243075051505E-3</v>
      </c>
      <c r="M698">
        <f t="shared" si="96"/>
        <v>-0.10331989067205573</v>
      </c>
      <c r="N698">
        <f t="shared" si="97"/>
        <v>3.8874031701042209E-3</v>
      </c>
      <c r="O698">
        <f t="shared" si="98"/>
        <v>-3130.6161951641989</v>
      </c>
      <c r="P698">
        <f t="shared" si="99"/>
        <v>-1.8620000000000134</v>
      </c>
    </row>
    <row r="699" spans="1:16" x14ac:dyDescent="0.25">
      <c r="A699">
        <v>335</v>
      </c>
      <c r="B699">
        <v>63.28</v>
      </c>
      <c r="C699">
        <v>0.98299999999999998</v>
      </c>
      <c r="D699">
        <v>0.90400000000000003</v>
      </c>
      <c r="E699">
        <v>0.97799999999999998</v>
      </c>
      <c r="F699">
        <v>0.90200000000000002</v>
      </c>
      <c r="G699">
        <v>1.149</v>
      </c>
      <c r="I699">
        <f t="shared" si="92"/>
        <v>-1.8400000000000034</v>
      </c>
      <c r="J699">
        <f t="shared" si="93"/>
        <v>0</v>
      </c>
      <c r="K699">
        <f t="shared" si="94"/>
        <v>1.8012664704896202</v>
      </c>
      <c r="L699">
        <f t="shared" si="95"/>
        <v>-7.4464821678643838E-3</v>
      </c>
      <c r="M699">
        <f t="shared" si="96"/>
        <v>0</v>
      </c>
      <c r="N699">
        <f t="shared" si="97"/>
        <v>3.5898438212021494E-3</v>
      </c>
      <c r="O699">
        <f t="shared" si="98"/>
        <v>-3018.1183178024658</v>
      </c>
      <c r="P699">
        <f t="shared" si="99"/>
        <v>-1.8087200000000014</v>
      </c>
    </row>
    <row r="700" spans="1:16" x14ac:dyDescent="0.25">
      <c r="A700">
        <v>336</v>
      </c>
      <c r="B700">
        <v>61.44</v>
      </c>
      <c r="C700">
        <v>0.98299999999999998</v>
      </c>
      <c r="D700">
        <v>0.90600000000000003</v>
      </c>
      <c r="E700">
        <v>0.98</v>
      </c>
      <c r="F700">
        <v>0.90400000000000003</v>
      </c>
      <c r="G700">
        <v>1.1419999999999999</v>
      </c>
      <c r="I700">
        <f t="shared" si="92"/>
        <v>-1.769999999999996</v>
      </c>
      <c r="J700">
        <f t="shared" si="93"/>
        <v>1.0000000000000009E-3</v>
      </c>
      <c r="K700">
        <f t="shared" si="94"/>
        <v>1.7884512070234555</v>
      </c>
      <c r="L700">
        <f t="shared" si="95"/>
        <v>-7.4464821678643838E-3</v>
      </c>
      <c r="M700">
        <f t="shared" si="96"/>
        <v>-3.4783356800310215E-2</v>
      </c>
      <c r="N700">
        <f t="shared" si="97"/>
        <v>3.303593543931511E-3</v>
      </c>
      <c r="O700">
        <f t="shared" si="98"/>
        <v>-2904.7009883914207</v>
      </c>
      <c r="P700">
        <f t="shared" si="99"/>
        <v>-1.7399099999999943</v>
      </c>
    </row>
    <row r="701" spans="1:16" x14ac:dyDescent="0.25">
      <c r="A701">
        <v>337</v>
      </c>
      <c r="B701">
        <v>59.67</v>
      </c>
      <c r="C701">
        <v>0.98399999999999999</v>
      </c>
      <c r="D701">
        <v>0.90600000000000003</v>
      </c>
      <c r="E701">
        <v>0.98099999999999998</v>
      </c>
      <c r="F701">
        <v>0.91</v>
      </c>
      <c r="G701">
        <v>1.139</v>
      </c>
      <c r="I701">
        <f t="shared" si="92"/>
        <v>-1.7000000000000028</v>
      </c>
      <c r="J701">
        <f t="shared" si="93"/>
        <v>-7.0000000000000062E-3</v>
      </c>
      <c r="K701">
        <f t="shared" si="94"/>
        <v>1.775756037844098</v>
      </c>
      <c r="L701">
        <f t="shared" si="95"/>
        <v>-7.0049015686584892E-3</v>
      </c>
      <c r="M701">
        <f t="shared" si="96"/>
        <v>0.24700068165664027</v>
      </c>
      <c r="N701">
        <f t="shared" si="97"/>
        <v>3.0287396785603788E-3</v>
      </c>
      <c r="O701">
        <f t="shared" si="98"/>
        <v>-2790.3987580563808</v>
      </c>
      <c r="P701">
        <f t="shared" si="99"/>
        <v>-1.6728000000000087</v>
      </c>
    </row>
    <row r="702" spans="1:16" x14ac:dyDescent="0.25">
      <c r="A702">
        <v>338</v>
      </c>
      <c r="B702">
        <v>57.97</v>
      </c>
      <c r="C702">
        <v>0.97699999999999998</v>
      </c>
      <c r="D702">
        <v>0.90900000000000003</v>
      </c>
      <c r="E702">
        <v>0.97699999999999998</v>
      </c>
      <c r="F702">
        <v>0.90700000000000003</v>
      </c>
      <c r="G702">
        <v>1.1160000000000001</v>
      </c>
      <c r="I702">
        <f t="shared" si="92"/>
        <v>-1.6299999999999955</v>
      </c>
      <c r="J702">
        <f t="shared" si="93"/>
        <v>-1.6000000000000014E-2</v>
      </c>
      <c r="K702">
        <f t="shared" si="94"/>
        <v>1.7632033003707717</v>
      </c>
      <c r="L702">
        <f t="shared" si="95"/>
        <v>-1.0105436281226938E-2</v>
      </c>
      <c r="M702">
        <f t="shared" si="96"/>
        <v>0.5789529348701371</v>
      </c>
      <c r="N702">
        <f t="shared" si="97"/>
        <v>2.7653660903188466E-3</v>
      </c>
      <c r="O702">
        <f t="shared" si="98"/>
        <v>-2675.2464475949496</v>
      </c>
      <c r="P702">
        <f t="shared" si="99"/>
        <v>-1.592509999999991</v>
      </c>
    </row>
    <row r="703" spans="1:16" x14ac:dyDescent="0.25">
      <c r="A703">
        <v>339</v>
      </c>
      <c r="B703">
        <v>56.34</v>
      </c>
      <c r="C703">
        <v>0.96099999999999997</v>
      </c>
      <c r="D703">
        <v>0.90800000000000003</v>
      </c>
      <c r="E703">
        <v>0.97599999999999998</v>
      </c>
      <c r="F703">
        <v>0.91100000000000003</v>
      </c>
      <c r="G703">
        <v>1.0489999999999999</v>
      </c>
      <c r="I703">
        <f t="shared" si="92"/>
        <v>-1.5600000000000023</v>
      </c>
      <c r="J703">
        <f t="shared" si="93"/>
        <v>4.0000000000000036E-3</v>
      </c>
      <c r="K703">
        <f t="shared" si="94"/>
        <v>1.7508168426497546</v>
      </c>
      <c r="L703">
        <f t="shared" si="95"/>
        <v>-1.7276612331454656E-2</v>
      </c>
      <c r="M703">
        <f t="shared" si="96"/>
        <v>-0.14792563191151961</v>
      </c>
      <c r="N703">
        <f t="shared" si="97"/>
        <v>2.5135531436752947E-3</v>
      </c>
      <c r="O703">
        <f t="shared" si="98"/>
        <v>-2559.2791368663243</v>
      </c>
      <c r="P703">
        <f t="shared" si="99"/>
        <v>-1.4991600000000052</v>
      </c>
    </row>
    <row r="704" spans="1:16" x14ac:dyDescent="0.25">
      <c r="A704">
        <v>340</v>
      </c>
      <c r="B704">
        <v>54.78</v>
      </c>
      <c r="C704">
        <v>0.96499999999999997</v>
      </c>
      <c r="D704">
        <v>0.90800000000000003</v>
      </c>
      <c r="E704">
        <v>0.97899999999999998</v>
      </c>
      <c r="F704">
        <v>0.92100000000000004</v>
      </c>
      <c r="G704">
        <v>1.052</v>
      </c>
      <c r="I704">
        <f t="shared" si="92"/>
        <v>-1.490000000000002</v>
      </c>
      <c r="J704">
        <f t="shared" si="93"/>
        <v>-1.0000000000000009E-3</v>
      </c>
      <c r="K704">
        <f t="shared" si="94"/>
        <v>1.7386220279179425</v>
      </c>
      <c r="L704">
        <f t="shared" si="95"/>
        <v>-1.5472686656207449E-2</v>
      </c>
      <c r="M704">
        <f t="shared" si="96"/>
        <v>3.7597517791345687E-2</v>
      </c>
      <c r="N704">
        <f t="shared" si="97"/>
        <v>2.2733776776823261E-3</v>
      </c>
      <c r="O704">
        <f t="shared" si="98"/>
        <v>-2442.5321541015405</v>
      </c>
      <c r="P704">
        <f t="shared" si="99"/>
        <v>-1.4378499999999983</v>
      </c>
    </row>
    <row r="705" spans="1:16" x14ac:dyDescent="0.25">
      <c r="A705">
        <v>341</v>
      </c>
      <c r="B705">
        <v>53.29</v>
      </c>
      <c r="C705">
        <v>0.96399999999999997</v>
      </c>
      <c r="D705">
        <v>0.91100000000000003</v>
      </c>
      <c r="E705">
        <v>0.98199999999999998</v>
      </c>
      <c r="F705">
        <v>0.92200000000000004</v>
      </c>
      <c r="G705">
        <v>1.042</v>
      </c>
      <c r="I705">
        <f t="shared" si="92"/>
        <v>-1.4200000000000017</v>
      </c>
      <c r="J705">
        <f t="shared" si="93"/>
        <v>1.0000000000000009E-3</v>
      </c>
      <c r="K705">
        <f t="shared" si="94"/>
        <v>1.7266457202409118</v>
      </c>
      <c r="L705">
        <f t="shared" si="95"/>
        <v>-1.5922966097169242E-2</v>
      </c>
      <c r="M705">
        <f t="shared" si="96"/>
        <v>-3.8388721288326474E-2</v>
      </c>
      <c r="N705">
        <f t="shared" si="97"/>
        <v>2.0449129824003025E-3</v>
      </c>
      <c r="O705">
        <f t="shared" si="98"/>
        <v>-2325.0410651379589</v>
      </c>
      <c r="P705">
        <f t="shared" si="99"/>
        <v>-1.3688800000000019</v>
      </c>
    </row>
    <row r="706" spans="1:16" x14ac:dyDescent="0.25">
      <c r="A706">
        <v>342</v>
      </c>
      <c r="B706">
        <v>51.87</v>
      </c>
      <c r="C706">
        <v>0.96499999999999997</v>
      </c>
      <c r="D706">
        <v>0.91300000000000003</v>
      </c>
      <c r="E706">
        <v>0.98099999999999998</v>
      </c>
      <c r="F706">
        <v>0.92100000000000004</v>
      </c>
      <c r="G706">
        <v>1.0449999999999999</v>
      </c>
      <c r="I706">
        <f t="shared" si="92"/>
        <v>-1.3399999999999963</v>
      </c>
      <c r="J706">
        <f t="shared" si="93"/>
        <v>2.7000000000000024E-2</v>
      </c>
      <c r="K706">
        <f t="shared" si="94"/>
        <v>1.7149162479935849</v>
      </c>
      <c r="L706">
        <f t="shared" si="95"/>
        <v>-1.5472686656207449E-2</v>
      </c>
      <c r="M706">
        <f t="shared" si="96"/>
        <v>-1.0543161594200701</v>
      </c>
      <c r="N706">
        <f t="shared" si="97"/>
        <v>1.8282287764056161E-3</v>
      </c>
      <c r="O706">
        <f t="shared" si="98"/>
        <v>-2206.8416625811674</v>
      </c>
      <c r="P706">
        <f t="shared" si="99"/>
        <v>-1.2931000000000001</v>
      </c>
    </row>
    <row r="707" spans="1:16" x14ac:dyDescent="0.25">
      <c r="A707">
        <v>343</v>
      </c>
      <c r="B707">
        <v>50.53</v>
      </c>
      <c r="C707">
        <v>0.99199999999999999</v>
      </c>
      <c r="D707">
        <v>0.91100000000000003</v>
      </c>
      <c r="E707">
        <v>0.98399999999999999</v>
      </c>
      <c r="F707">
        <v>0.92400000000000004</v>
      </c>
      <c r="G707">
        <v>1.151</v>
      </c>
      <c r="I707">
        <f t="shared" si="92"/>
        <v>-1.2700000000000031</v>
      </c>
      <c r="J707">
        <f t="shared" si="93"/>
        <v>1.6000000000000014E-2</v>
      </c>
      <c r="K707">
        <f t="shared" si="94"/>
        <v>1.7035492982382305</v>
      </c>
      <c r="L707">
        <f t="shared" si="95"/>
        <v>-3.4883278458213473E-3</v>
      </c>
      <c r="M707">
        <f t="shared" si="96"/>
        <v>-0.62857789568518374</v>
      </c>
      <c r="N707">
        <f t="shared" si="97"/>
        <v>1.6233911853910125E-3</v>
      </c>
      <c r="O707">
        <f t="shared" si="98"/>
        <v>-2087.9699548977528</v>
      </c>
      <c r="P707">
        <f t="shared" si="99"/>
        <v>-1.2598400000000036</v>
      </c>
    </row>
    <row r="708" spans="1:16" x14ac:dyDescent="0.25">
      <c r="A708">
        <v>344</v>
      </c>
      <c r="B708">
        <v>49.26</v>
      </c>
      <c r="C708">
        <v>1.008</v>
      </c>
      <c r="D708">
        <v>0.91100000000000003</v>
      </c>
      <c r="E708">
        <v>0.98799999999999999</v>
      </c>
      <c r="F708">
        <v>0.92800000000000005</v>
      </c>
      <c r="G708">
        <v>1.2050000000000001</v>
      </c>
      <c r="I708">
        <f t="shared" si="92"/>
        <v>-1.1999999999999957</v>
      </c>
      <c r="J708">
        <f t="shared" si="93"/>
        <v>8.0000000000000071E-3</v>
      </c>
      <c r="K708">
        <f t="shared" si="94"/>
        <v>1.6924944075030843</v>
      </c>
      <c r="L708">
        <f t="shared" si="95"/>
        <v>3.4605321095064891E-3</v>
      </c>
      <c r="M708">
        <f t="shared" si="96"/>
        <v>-0.32053878260974916</v>
      </c>
      <c r="N708">
        <f t="shared" si="97"/>
        <v>1.4304627218645531E-3</v>
      </c>
      <c r="O708">
        <f t="shared" si="98"/>
        <v>-1968.4621554421442</v>
      </c>
      <c r="P708">
        <f t="shared" si="99"/>
        <v>-1.2095999999999911</v>
      </c>
    </row>
    <row r="709" spans="1:16" x14ac:dyDescent="0.25">
      <c r="A709">
        <v>345</v>
      </c>
      <c r="B709">
        <v>48.06</v>
      </c>
      <c r="C709">
        <v>1.016</v>
      </c>
      <c r="D709">
        <v>0.91300000000000003</v>
      </c>
      <c r="E709">
        <v>0.98399999999999999</v>
      </c>
      <c r="F709">
        <v>0.92900000000000005</v>
      </c>
      <c r="G709">
        <v>1.236</v>
      </c>
      <c r="I709">
        <f t="shared" ref="I709:I722" si="100">B710-B709</f>
        <v>-1.1300000000000026</v>
      </c>
      <c r="J709">
        <f t="shared" ref="J709:J722" si="101">C710-C709</f>
        <v>-6.0000000000000053E-3</v>
      </c>
      <c r="K709">
        <f t="shared" ref="K709:K723" si="102">LOG(B709)</f>
        <v>1.6817837664678814</v>
      </c>
      <c r="L709">
        <f t="shared" ref="L709:L723" si="103">LOG(C709)</f>
        <v>6.8937079479004558E-3</v>
      </c>
      <c r="M709">
        <f t="shared" ref="M709:M723" si="104">(L710-L709)/(K710-K709)</f>
        <v>0.24893848124690449</v>
      </c>
      <c r="N709">
        <f t="shared" ref="N709:N723" si="105">$L$2*((1-COS(RADIANS(A709))+($L$2/$O$2)*(1-SQRT(1-(($L$2/$O$2)^2)*SIN(RADIANS(A709))))))</f>
        <v>1.2495022659537094E-3</v>
      </c>
      <c r="O709">
        <f t="shared" ref="O709:O723" si="106">$L$2*($J$1^2)*((SIN(RADIANS(A709))))+($H$1/2)*(SIN(2*RADIANS(A709)))</f>
        <v>-1848.3546714209754</v>
      </c>
      <c r="P709">
        <f t="shared" ref="P709:P723" si="107">(C709*100000)*((B710/100000)-(B709/100000))</f>
        <v>-1.1480800000000004</v>
      </c>
    </row>
    <row r="710" spans="1:16" x14ac:dyDescent="0.25">
      <c r="A710">
        <v>346</v>
      </c>
      <c r="B710">
        <v>46.93</v>
      </c>
      <c r="C710">
        <v>1.01</v>
      </c>
      <c r="D710">
        <v>0.90700000000000003</v>
      </c>
      <c r="E710">
        <v>0.98599999999999999</v>
      </c>
      <c r="F710">
        <v>0.92300000000000004</v>
      </c>
      <c r="G710">
        <v>1.224</v>
      </c>
      <c r="I710">
        <f t="shared" si="100"/>
        <v>-1.0399999999999991</v>
      </c>
      <c r="J710">
        <f t="shared" si="101"/>
        <v>-1.6000000000000014E-2</v>
      </c>
      <c r="K710">
        <f t="shared" si="102"/>
        <v>1.6714505542124947</v>
      </c>
      <c r="L710">
        <f t="shared" si="103"/>
        <v>4.3213737826425782E-3</v>
      </c>
      <c r="M710">
        <f t="shared" si="104"/>
        <v>0.71256017123874615</v>
      </c>
      <c r="N710">
        <f t="shared" si="105"/>
        <v>1.0805650473204866E-3</v>
      </c>
      <c r="O710">
        <f t="shared" si="106"/>
        <v>-1727.6840927982184</v>
      </c>
      <c r="P710">
        <f t="shared" si="107"/>
        <v>-1.0504000000000036</v>
      </c>
    </row>
    <row r="711" spans="1:16" x14ac:dyDescent="0.25">
      <c r="A711">
        <v>347</v>
      </c>
      <c r="B711">
        <v>45.89</v>
      </c>
      <c r="C711">
        <v>0.99399999999999999</v>
      </c>
      <c r="D711">
        <v>0.89700000000000002</v>
      </c>
      <c r="E711">
        <v>0.98699999999999999</v>
      </c>
      <c r="F711">
        <v>0.92200000000000004</v>
      </c>
      <c r="G711">
        <v>1.17</v>
      </c>
      <c r="I711">
        <f t="shared" si="100"/>
        <v>-0.98000000000000398</v>
      </c>
      <c r="J711">
        <f t="shared" si="101"/>
        <v>-4.0000000000000036E-3</v>
      </c>
      <c r="K711">
        <f t="shared" si="102"/>
        <v>1.6617180576946593</v>
      </c>
      <c r="L711">
        <f t="shared" si="103"/>
        <v>-2.6136156026866902E-3</v>
      </c>
      <c r="M711">
        <f t="shared" si="104"/>
        <v>0.18679352620087364</v>
      </c>
      <c r="N711">
        <f t="shared" si="105"/>
        <v>9.2370262819352572E-4</v>
      </c>
      <c r="O711">
        <f t="shared" si="106"/>
        <v>-1606.4871811446023</v>
      </c>
      <c r="P711">
        <f t="shared" si="107"/>
        <v>-0.9741200000000021</v>
      </c>
    </row>
    <row r="712" spans="1:16" x14ac:dyDescent="0.25">
      <c r="A712">
        <v>348</v>
      </c>
      <c r="B712">
        <v>44.91</v>
      </c>
      <c r="C712">
        <v>0.99</v>
      </c>
      <c r="D712">
        <v>0.90100000000000002</v>
      </c>
      <c r="E712">
        <v>0.98899999999999999</v>
      </c>
      <c r="F712">
        <v>0.92300000000000004</v>
      </c>
      <c r="G712">
        <v>1.1499999999999999</v>
      </c>
      <c r="I712">
        <f t="shared" si="100"/>
        <v>-0.88999999999999346</v>
      </c>
      <c r="J712">
        <f t="shared" si="101"/>
        <v>-4.0000000000000036E-3</v>
      </c>
      <c r="K712">
        <f t="shared" si="102"/>
        <v>1.6523430550627147</v>
      </c>
      <c r="L712">
        <f t="shared" si="103"/>
        <v>-4.3648054024500883E-3</v>
      </c>
      <c r="M712">
        <f t="shared" si="104"/>
        <v>0.20226345900526263</v>
      </c>
      <c r="N712">
        <f t="shared" si="105"/>
        <v>7.7896288752232832E-4</v>
      </c>
      <c r="O712">
        <f t="shared" si="106"/>
        <v>-1484.8008584346285</v>
      </c>
      <c r="P712">
        <f t="shared" si="107"/>
        <v>-0.88109999999999455</v>
      </c>
    </row>
    <row r="713" spans="1:16" x14ac:dyDescent="0.25">
      <c r="A713">
        <v>349</v>
      </c>
      <c r="B713">
        <v>44.02</v>
      </c>
      <c r="C713">
        <v>0.98599999999999999</v>
      </c>
      <c r="D713">
        <v>0.9</v>
      </c>
      <c r="E713">
        <v>0.98699999999999999</v>
      </c>
      <c r="F713">
        <v>0.92300000000000004</v>
      </c>
      <c r="G713">
        <v>1.1359999999999999</v>
      </c>
      <c r="I713">
        <f t="shared" si="100"/>
        <v>-0.82000000000000028</v>
      </c>
      <c r="J713">
        <f t="shared" si="101"/>
        <v>-1.2000000000000011E-2</v>
      </c>
      <c r="K713">
        <f t="shared" si="102"/>
        <v>1.6436500382173291</v>
      </c>
      <c r="L713">
        <f t="shared" si="103"/>
        <v>-6.1230850587887945E-3</v>
      </c>
      <c r="M713">
        <f t="shared" si="104"/>
        <v>0.65120846177761049</v>
      </c>
      <c r="N713">
        <f t="shared" si="105"/>
        <v>6.463900062588366E-4</v>
      </c>
      <c r="O713">
        <f t="shared" si="106"/>
        <v>-1362.6621957946315</v>
      </c>
      <c r="P713">
        <f t="shared" si="107"/>
        <v>-0.80851999999999824</v>
      </c>
    </row>
    <row r="714" spans="1:16" x14ac:dyDescent="0.25">
      <c r="A714">
        <v>350</v>
      </c>
      <c r="B714">
        <v>43.2</v>
      </c>
      <c r="C714">
        <v>0.97399999999999998</v>
      </c>
      <c r="D714">
        <v>0.89400000000000002</v>
      </c>
      <c r="E714">
        <v>0.98699999999999999</v>
      </c>
      <c r="F714">
        <v>0.92100000000000004</v>
      </c>
      <c r="G714">
        <v>1.0920000000000001</v>
      </c>
      <c r="I714">
        <f t="shared" si="100"/>
        <v>-0.75</v>
      </c>
      <c r="J714">
        <f t="shared" si="101"/>
        <v>-1.100000000000001E-2</v>
      </c>
      <c r="K714">
        <f t="shared" si="102"/>
        <v>1.6354837468149122</v>
      </c>
      <c r="L714">
        <f t="shared" si="103"/>
        <v>-1.1441043121384482E-2</v>
      </c>
      <c r="M714">
        <f t="shared" si="104"/>
        <v>0.64851904795254711</v>
      </c>
      <c r="N714">
        <f t="shared" si="105"/>
        <v>5.2602445377087812E-4</v>
      </c>
      <c r="O714">
        <f t="shared" si="106"/>
        <v>-1240.1084022053471</v>
      </c>
      <c r="P714">
        <f t="shared" si="107"/>
        <v>-0.73050000000000193</v>
      </c>
    </row>
    <row r="715" spans="1:16" x14ac:dyDescent="0.25">
      <c r="A715">
        <v>351</v>
      </c>
      <c r="B715">
        <v>42.45</v>
      </c>
      <c r="C715">
        <v>0.96299999999999997</v>
      </c>
      <c r="D715">
        <v>0.89400000000000002</v>
      </c>
      <c r="E715">
        <v>0.99</v>
      </c>
      <c r="F715">
        <v>0.91900000000000004</v>
      </c>
      <c r="G715">
        <v>1.0489999999999999</v>
      </c>
      <c r="I715">
        <f t="shared" si="100"/>
        <v>-0.66000000000000369</v>
      </c>
      <c r="J715">
        <f t="shared" si="101"/>
        <v>-1.6000000000000014E-2</v>
      </c>
      <c r="K715">
        <f t="shared" si="102"/>
        <v>1.6278776945799716</v>
      </c>
      <c r="L715">
        <f t="shared" si="103"/>
        <v>-1.6373712875465501E-2</v>
      </c>
      <c r="M715">
        <f t="shared" si="104"/>
        <v>1.0692082733937411</v>
      </c>
      <c r="N715">
        <f t="shared" si="105"/>
        <v>4.1790297539188765E-4</v>
      </c>
      <c r="O715">
        <f t="shared" si="106"/>
        <v>-1117.1768131623483</v>
      </c>
      <c r="P715">
        <f t="shared" si="107"/>
        <v>-0.63558000000000503</v>
      </c>
    </row>
    <row r="716" spans="1:16" x14ac:dyDescent="0.25">
      <c r="A716">
        <v>352</v>
      </c>
      <c r="B716">
        <v>41.79</v>
      </c>
      <c r="C716">
        <v>0.94699999999999995</v>
      </c>
      <c r="D716">
        <v>0.89400000000000002</v>
      </c>
      <c r="E716">
        <v>0.98499999999999999</v>
      </c>
      <c r="F716">
        <v>0.91600000000000004</v>
      </c>
      <c r="G716">
        <v>0.99399999999999999</v>
      </c>
      <c r="I716">
        <f t="shared" si="100"/>
        <v>-0.58999999999999631</v>
      </c>
      <c r="J716">
        <f t="shared" si="101"/>
        <v>-6.0000000000000053E-3</v>
      </c>
      <c r="K716">
        <f t="shared" si="102"/>
        <v>1.6210723711436259</v>
      </c>
      <c r="L716">
        <f t="shared" si="103"/>
        <v>-2.3650020996726601E-2</v>
      </c>
      <c r="M716">
        <f t="shared" si="104"/>
        <v>0.44700991742325036</v>
      </c>
      <c r="N716">
        <f t="shared" si="105"/>
        <v>3.2205858111095288E-4</v>
      </c>
      <c r="O716">
        <f t="shared" si="106"/>
        <v>-993.90487929792346</v>
      </c>
      <c r="P716">
        <f t="shared" si="107"/>
        <v>-0.55872999999999307</v>
      </c>
    </row>
    <row r="717" spans="1:16" x14ac:dyDescent="0.25">
      <c r="A717">
        <v>353</v>
      </c>
      <c r="B717">
        <v>41.2</v>
      </c>
      <c r="C717">
        <v>0.94099999999999995</v>
      </c>
      <c r="D717">
        <v>0.89100000000000001</v>
      </c>
      <c r="E717">
        <v>0.98499999999999999</v>
      </c>
      <c r="F717">
        <v>0.90900000000000003</v>
      </c>
      <c r="G717">
        <v>0.98</v>
      </c>
      <c r="I717">
        <f t="shared" si="100"/>
        <v>-0.51000000000000512</v>
      </c>
      <c r="J717">
        <f t="shared" si="101"/>
        <v>1.0000000000000009E-2</v>
      </c>
      <c r="K717">
        <f t="shared" si="102"/>
        <v>1.6148972160331345</v>
      </c>
      <c r="L717">
        <f t="shared" si="103"/>
        <v>-2.6410376572743116E-2</v>
      </c>
      <c r="M717">
        <f t="shared" si="104"/>
        <v>-0.8486683227929156</v>
      </c>
      <c r="N717">
        <f t="shared" si="105"/>
        <v>2.3852053540665755E-4</v>
      </c>
      <c r="O717">
        <f t="shared" si="106"/>
        <v>-870.3301549677866</v>
      </c>
      <c r="P717">
        <f t="shared" si="107"/>
        <v>-0.47991000000000655</v>
      </c>
    </row>
    <row r="718" spans="1:16" x14ac:dyDescent="0.25">
      <c r="A718">
        <v>354</v>
      </c>
      <c r="B718">
        <v>40.69</v>
      </c>
      <c r="C718">
        <v>0.95099999999999996</v>
      </c>
      <c r="D718">
        <v>0.88800000000000001</v>
      </c>
      <c r="E718">
        <v>0.98399999999999999</v>
      </c>
      <c r="F718">
        <v>0.90400000000000003</v>
      </c>
      <c r="G718">
        <v>1.028</v>
      </c>
      <c r="I718">
        <f t="shared" si="100"/>
        <v>-0.42999999999999972</v>
      </c>
      <c r="J718">
        <f t="shared" si="101"/>
        <v>1.2000000000000011E-2</v>
      </c>
      <c r="K718">
        <f t="shared" si="102"/>
        <v>1.6094876898532853</v>
      </c>
      <c r="L718">
        <f t="shared" si="103"/>
        <v>-2.181948306258609E-2</v>
      </c>
      <c r="M718">
        <f t="shared" si="104"/>
        <v>-1.1802915985881877</v>
      </c>
      <c r="N718">
        <f t="shared" si="105"/>
        <v>1.6731434822818211E-4</v>
      </c>
      <c r="O718">
        <f t="shared" si="106"/>
        <v>-746.49028680615857</v>
      </c>
      <c r="P718">
        <f t="shared" si="107"/>
        <v>-0.40892999999999963</v>
      </c>
    </row>
    <row r="719" spans="1:16" x14ac:dyDescent="0.25">
      <c r="A719">
        <v>355</v>
      </c>
      <c r="B719">
        <v>40.26</v>
      </c>
      <c r="C719">
        <v>0.96299999999999997</v>
      </c>
      <c r="D719">
        <v>0.88800000000000001</v>
      </c>
      <c r="E719">
        <v>0.98399999999999999</v>
      </c>
      <c r="F719">
        <v>0.9</v>
      </c>
      <c r="G719">
        <v>1.08</v>
      </c>
      <c r="I719">
        <f t="shared" si="100"/>
        <v>-0.35999999999999943</v>
      </c>
      <c r="J719">
        <f t="shared" si="101"/>
        <v>2.0000000000000018E-3</v>
      </c>
      <c r="K719">
        <f t="shared" si="102"/>
        <v>1.6048737705526357</v>
      </c>
      <c r="L719">
        <f t="shared" si="103"/>
        <v>-1.6373712875465501E-2</v>
      </c>
      <c r="M719">
        <f t="shared" si="104"/>
        <v>-0.23098054929610012</v>
      </c>
      <c r="N719">
        <f t="shared" si="105"/>
        <v>1.0846176712639259E-4</v>
      </c>
      <c r="O719">
        <f t="shared" si="106"/>
        <v>-622.42300225262545</v>
      </c>
      <c r="P719">
        <f t="shared" si="107"/>
        <v>-0.34667999999999799</v>
      </c>
    </row>
    <row r="720" spans="1:16" x14ac:dyDescent="0.25">
      <c r="A720">
        <v>356</v>
      </c>
      <c r="B720">
        <v>39.9</v>
      </c>
      <c r="C720">
        <v>0.96499999999999997</v>
      </c>
      <c r="D720">
        <v>0.88900000000000001</v>
      </c>
      <c r="E720">
        <v>0.97699999999999998</v>
      </c>
      <c r="F720">
        <v>0.89500000000000002</v>
      </c>
      <c r="G720">
        <v>1.0980000000000001</v>
      </c>
      <c r="I720">
        <f t="shared" si="100"/>
        <v>-0.26999999999999602</v>
      </c>
      <c r="J720">
        <f t="shared" si="101"/>
        <v>-1.0000000000000009E-2</v>
      </c>
      <c r="K720">
        <f t="shared" si="102"/>
        <v>1.6009728956867482</v>
      </c>
      <c r="L720">
        <f t="shared" si="103"/>
        <v>-1.5472686656207449E-2</v>
      </c>
      <c r="M720">
        <f t="shared" si="104"/>
        <v>1.5341514967727921</v>
      </c>
      <c r="N720">
        <f t="shared" si="105"/>
        <v>6.1980770537687353E-5</v>
      </c>
      <c r="O720">
        <f t="shared" si="106"/>
        <v>-498.16609805439623</v>
      </c>
      <c r="P720">
        <f t="shared" si="107"/>
        <v>-0.2605499999999959</v>
      </c>
    </row>
    <row r="721" spans="1:16" x14ac:dyDescent="0.25">
      <c r="A721">
        <v>357</v>
      </c>
      <c r="B721">
        <v>39.630000000000003</v>
      </c>
      <c r="C721">
        <v>0.95499999999999996</v>
      </c>
      <c r="D721">
        <v>0.88500000000000001</v>
      </c>
      <c r="E721">
        <v>0.97499999999999998</v>
      </c>
      <c r="F721">
        <v>0.89</v>
      </c>
      <c r="G721">
        <v>1.071</v>
      </c>
      <c r="I721">
        <f t="shared" si="100"/>
        <v>-0.20000000000000284</v>
      </c>
      <c r="J721">
        <f t="shared" si="101"/>
        <v>-1.9999999999999907E-2</v>
      </c>
      <c r="K721">
        <f t="shared" si="102"/>
        <v>1.5980240723341896</v>
      </c>
      <c r="L721">
        <f t="shared" si="103"/>
        <v>-1.9996628416253676E-2</v>
      </c>
      <c r="M721">
        <f t="shared" si="104"/>
        <v>4.1832160085691692</v>
      </c>
      <c r="N721">
        <f t="shared" si="105"/>
        <v>2.7885562222642453E-5</v>
      </c>
      <c r="O721">
        <f t="shared" si="106"/>
        <v>-373.75742874737574</v>
      </c>
      <c r="P721">
        <f t="shared" si="107"/>
        <v>-0.19100000000000464</v>
      </c>
    </row>
    <row r="722" spans="1:16" x14ac:dyDescent="0.25">
      <c r="A722">
        <v>358</v>
      </c>
      <c r="B722">
        <v>39.43</v>
      </c>
      <c r="C722">
        <v>0.93500000000000005</v>
      </c>
      <c r="D722">
        <v>0.88500000000000001</v>
      </c>
      <c r="E722">
        <v>0.97299999999999998</v>
      </c>
      <c r="F722">
        <v>0.88700000000000001</v>
      </c>
      <c r="G722">
        <v>0.995</v>
      </c>
      <c r="I722">
        <f t="shared" si="100"/>
        <v>-0.11999999999999744</v>
      </c>
      <c r="J722">
        <f t="shared" si="101"/>
        <v>-2.200000000000002E-2</v>
      </c>
      <c r="K722">
        <f t="shared" si="102"/>
        <v>1.5958267770732231</v>
      </c>
      <c r="L722">
        <f t="shared" si="103"/>
        <v>-2.91883891274822E-2</v>
      </c>
      <c r="M722">
        <f t="shared" si="104"/>
        <v>7.8118709443438155</v>
      </c>
      <c r="N722">
        <f t="shared" si="105"/>
        <v>6.1865668614134005E-6</v>
      </c>
      <c r="O722">
        <f t="shared" si="106"/>
        <v>-249.23489511959852</v>
      </c>
      <c r="P722">
        <f t="shared" si="107"/>
        <v>-0.11219999999999766</v>
      </c>
    </row>
    <row r="723" spans="1:16" x14ac:dyDescent="0.25">
      <c r="A723">
        <v>359</v>
      </c>
      <c r="B723">
        <v>39.31</v>
      </c>
      <c r="C723">
        <v>0.91300000000000003</v>
      </c>
      <c r="D723">
        <v>0.88300000000000001</v>
      </c>
      <c r="E723">
        <v>0.97099999999999997</v>
      </c>
      <c r="F723">
        <v>0.88700000000000001</v>
      </c>
      <c r="G723">
        <v>0.91</v>
      </c>
      <c r="K723">
        <f t="shared" si="102"/>
        <v>1.5945030438200891</v>
      </c>
      <c r="L723">
        <f t="shared" si="103"/>
        <v>-3.9529222465701036E-2</v>
      </c>
      <c r="M723">
        <f t="shared" si="104"/>
        <v>-2.4790935720635222E-2</v>
      </c>
      <c r="N723">
        <f t="shared" si="105"/>
        <v>-3.1095731926375054E-6</v>
      </c>
      <c r="O723">
        <f t="shared" si="106"/>
        <v>-124.63643266057805</v>
      </c>
      <c r="P723">
        <f t="shared" si="107"/>
        <v>-35.890030000000003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A4839-5284-439F-B813-7FA8B5A33CAF}">
  <dimension ref="A1:AL723"/>
  <sheetViews>
    <sheetView topLeftCell="W1" workbookViewId="0">
      <selection activeCell="AB19" sqref="AB19"/>
    </sheetView>
  </sheetViews>
  <sheetFormatPr defaultRowHeight="15" x14ac:dyDescent="0.25"/>
  <cols>
    <col min="9" max="9" width="13.28515625" bestFit="1" customWidth="1"/>
    <col min="10" max="10" width="11.28515625" bestFit="1" customWidth="1"/>
    <col min="13" max="13" width="17.85546875" bestFit="1" customWidth="1"/>
    <col min="14" max="15" width="14.42578125" bestFit="1" customWidth="1"/>
    <col min="16" max="16" width="14.42578125" customWidth="1"/>
    <col min="17" max="17" width="15.42578125" bestFit="1" customWidth="1"/>
    <col min="18" max="19" width="14.42578125" customWidth="1"/>
    <col min="20" max="20" width="16.28515625" bestFit="1" customWidth="1"/>
    <col min="21" max="21" width="14.42578125" customWidth="1"/>
    <col min="22" max="22" width="20.42578125" bestFit="1" customWidth="1"/>
    <col min="23" max="23" width="24.7109375" bestFit="1" customWidth="1"/>
    <col min="24" max="26" width="14.42578125" customWidth="1"/>
    <col min="27" max="27" width="21.7109375" bestFit="1" customWidth="1"/>
    <col min="28" max="29" width="14.42578125" customWidth="1"/>
  </cols>
  <sheetData>
    <row r="1" spans="1:29" x14ac:dyDescent="0.25">
      <c r="A1" t="s">
        <v>18</v>
      </c>
      <c r="G1" t="s">
        <v>334</v>
      </c>
      <c r="H1">
        <f>L2/O2</f>
        <v>0.29708029197080288</v>
      </c>
      <c r="I1" t="s">
        <v>377</v>
      </c>
      <c r="J1">
        <f>(2*(PI()*3000)/60)</f>
        <v>314.15926535897933</v>
      </c>
      <c r="M1" t="s">
        <v>36</v>
      </c>
      <c r="N1" t="s">
        <v>37</v>
      </c>
      <c r="O1" t="s">
        <v>38</v>
      </c>
      <c r="P1" t="s">
        <v>21</v>
      </c>
      <c r="Q1" t="s">
        <v>376</v>
      </c>
    </row>
    <row r="2" spans="1:29" x14ac:dyDescent="0.25">
      <c r="L2">
        <f>N2/2</f>
        <v>4.07E-2</v>
      </c>
      <c r="M2">
        <v>7.9000000000000001E-2</v>
      </c>
      <c r="N2">
        <v>8.14E-2</v>
      </c>
      <c r="O2">
        <v>0.13700000000000001</v>
      </c>
      <c r="P2">
        <f>SUM(P4:P723)</f>
        <v>5114.7272299999995</v>
      </c>
      <c r="Q2">
        <f>1/((3000/60)*360)</f>
        <v>5.5555555555555558E-5</v>
      </c>
    </row>
    <row r="3" spans="1:29" x14ac:dyDescent="0.25">
      <c r="A3" t="s">
        <v>0</v>
      </c>
      <c r="B3" t="s">
        <v>1</v>
      </c>
      <c r="C3" t="s">
        <v>8</v>
      </c>
      <c r="D3" t="s">
        <v>6</v>
      </c>
      <c r="E3" t="s">
        <v>2</v>
      </c>
      <c r="F3" t="s">
        <v>3</v>
      </c>
      <c r="G3" t="s">
        <v>4</v>
      </c>
      <c r="I3" t="s">
        <v>9</v>
      </c>
      <c r="J3" t="s">
        <v>10</v>
      </c>
      <c r="K3" t="s">
        <v>11</v>
      </c>
      <c r="L3" t="s">
        <v>12</v>
      </c>
      <c r="M3" t="s">
        <v>14</v>
      </c>
      <c r="N3" t="s">
        <v>15</v>
      </c>
      <c r="O3" t="s">
        <v>16</v>
      </c>
      <c r="P3" t="s">
        <v>20</v>
      </c>
      <c r="Q3" t="s">
        <v>0</v>
      </c>
      <c r="R3" t="s">
        <v>19</v>
      </c>
      <c r="S3" t="s">
        <v>329</v>
      </c>
      <c r="T3" t="s">
        <v>330</v>
      </c>
      <c r="U3" s="1" t="s">
        <v>331</v>
      </c>
      <c r="V3" s="1" t="s">
        <v>332</v>
      </c>
      <c r="W3" t="s">
        <v>333</v>
      </c>
      <c r="Y3" t="s">
        <v>19</v>
      </c>
      <c r="Z3" t="s">
        <v>22</v>
      </c>
      <c r="AA3" t="s">
        <v>297</v>
      </c>
      <c r="AB3">
        <v>1.3037000000000001</v>
      </c>
    </row>
    <row r="4" spans="1:29" x14ac:dyDescent="0.25">
      <c r="A4">
        <v>-360</v>
      </c>
      <c r="B4">
        <v>39.270000000000003</v>
      </c>
      <c r="C4">
        <v>0.85</v>
      </c>
      <c r="D4">
        <v>0.85799999999999998</v>
      </c>
      <c r="E4">
        <v>0.93100000000000005</v>
      </c>
      <c r="F4">
        <v>0.879</v>
      </c>
      <c r="G4">
        <v>0.73199999999999998</v>
      </c>
      <c r="I4">
        <f>B5-B4</f>
        <v>3.9999999999999147E-2</v>
      </c>
      <c r="J4">
        <f>C5-C4</f>
        <v>0</v>
      </c>
      <c r="K4">
        <f>LOG(B4)</f>
        <v>1.5940609012704183</v>
      </c>
      <c r="L4">
        <f>LOG(C4)</f>
        <v>-7.0581074285707285E-2</v>
      </c>
      <c r="M4">
        <f>(L5-L4)/(K5-K4)</f>
        <v>0</v>
      </c>
      <c r="N4">
        <f>$L$2*((1-COS(RADIANS(A4))+($L$2/$O$2)*(1-SQRT(1-(($L$2/$O$2)^2)*SIN(RADIANS(A4))))))</f>
        <v>0</v>
      </c>
      <c r="O4">
        <f>$L$2*($J$1^2)*((SIN(RADIANS(A4))))+($H$1/2)*(SIN(2*RADIANS(A4)))</f>
        <v>9.8433966291202948E-13</v>
      </c>
      <c r="P4">
        <f>(C4*100000)*((B5/100000)-(B4/100000))</f>
        <v>3.4000000000000828E-2</v>
      </c>
      <c r="Q4">
        <v>-13</v>
      </c>
      <c r="Y4">
        <v>0</v>
      </c>
      <c r="Z4">
        <v>-8</v>
      </c>
      <c r="AA4" t="s">
        <v>298</v>
      </c>
      <c r="AB4">
        <v>1.3187</v>
      </c>
    </row>
    <row r="5" spans="1:29" x14ac:dyDescent="0.25">
      <c r="A5">
        <v>-359</v>
      </c>
      <c r="B5">
        <v>39.31</v>
      </c>
      <c r="C5">
        <v>0.85</v>
      </c>
      <c r="D5">
        <v>0.85799999999999998</v>
      </c>
      <c r="E5">
        <v>0.93</v>
      </c>
      <c r="F5">
        <v>0.88300000000000001</v>
      </c>
      <c r="G5">
        <v>0.72799999999999998</v>
      </c>
      <c r="I5">
        <f t="shared" ref="I5:I68" si="0">B6-B5</f>
        <v>0.11999999999999744</v>
      </c>
      <c r="J5">
        <f t="shared" ref="J5:J68" si="1">C6-C5</f>
        <v>2.0000000000000018E-3</v>
      </c>
      <c r="K5">
        <f t="shared" ref="K5:K68" si="2">LOG(B5)</f>
        <v>1.5945030438200891</v>
      </c>
      <c r="L5">
        <f t="shared" ref="L5:L68" si="3">LOG(C5)</f>
        <v>-7.0581074285707285E-2</v>
      </c>
      <c r="M5">
        <f t="shared" ref="M5:M68" si="4">(L6-L5)/(K6-K5)</f>
        <v>0.7710534203102789</v>
      </c>
      <c r="N5">
        <f t="shared" ref="N5:N68" si="5">$L$2*((1-COS(RADIANS(A5))+($L$2/$O$2)*(1-SQRT(1-(($L$2/$O$2)^2)*SIN(RADIANS(A5))))))</f>
        <v>1.5514359038088066E-5</v>
      </c>
      <c r="O5">
        <f t="shared" ref="O5:O68" si="6">$L$2*($J$1^2)*((SIN(RADIANS(A5))))+($H$1/2)*(SIN(2*RADIANS(A5)))</f>
        <v>70.110261361221745</v>
      </c>
      <c r="P5">
        <f t="shared" ref="P5:P68" si="7">(C5*100000)*((B6/100000)-(B5/100000))</f>
        <v>0.10199999999999787</v>
      </c>
      <c r="Q5">
        <v>-12</v>
      </c>
      <c r="R5">
        <f>1-EXP((-$AB$5)*((Q5-$AB$7)/$AB$8)^($AB$6+1))</f>
        <v>0</v>
      </c>
      <c r="S5">
        <f>R6-R5</f>
        <v>2.3147880231833007E-5</v>
      </c>
      <c r="T5">
        <f>S5*$AB$13*$AB$14*$AB$16</f>
        <v>3.1873814762151599E-2</v>
      </c>
      <c r="U5">
        <f>T5/(($AB$11+$AB$13)*1007)</f>
        <v>5.7979876987241358E-2</v>
      </c>
      <c r="V5">
        <f>$AB$15+U5</f>
        <v>298.05797987698725</v>
      </c>
      <c r="W5">
        <f>(B5*C5*$AB$15)/(B4*C4)</f>
        <v>298.30353959765722</v>
      </c>
      <c r="Y5">
        <v>2</v>
      </c>
      <c r="Z5">
        <v>-2.3279999999999998</v>
      </c>
      <c r="AA5" t="s">
        <v>299</v>
      </c>
      <c r="AB5">
        <v>5</v>
      </c>
    </row>
    <row r="6" spans="1:29" x14ac:dyDescent="0.25">
      <c r="A6">
        <v>-358</v>
      </c>
      <c r="B6">
        <v>39.43</v>
      </c>
      <c r="C6">
        <v>0.85199999999999998</v>
      </c>
      <c r="D6">
        <v>0.85899999999999999</v>
      </c>
      <c r="E6">
        <v>0.92800000000000005</v>
      </c>
      <c r="F6">
        <v>0.88600000000000001</v>
      </c>
      <c r="G6">
        <v>0.73499999999999999</v>
      </c>
      <c r="I6">
        <f t="shared" si="0"/>
        <v>0.20000000000000284</v>
      </c>
      <c r="J6">
        <f t="shared" si="1"/>
        <v>5.0000000000000044E-3</v>
      </c>
      <c r="K6">
        <f t="shared" si="2"/>
        <v>1.5958267770732231</v>
      </c>
      <c r="L6">
        <f t="shared" si="3"/>
        <v>-6.9560405233299899E-2</v>
      </c>
      <c r="M6">
        <f t="shared" si="4"/>
        <v>1.1565251159647045</v>
      </c>
      <c r="N6">
        <f t="shared" si="5"/>
        <v>4.342879141329577E-5</v>
      </c>
      <c r="O6">
        <f t="shared" si="6"/>
        <v>140.1991617208713</v>
      </c>
      <c r="P6">
        <f t="shared" si="7"/>
        <v>0.17040000000000413</v>
      </c>
      <c r="Q6">
        <v>-11</v>
      </c>
      <c r="R6">
        <f t="shared" ref="R6:R69" si="8">1-EXP((-$AB$5)*((Q6-$AB$7)/$AB$8)^($AB$6+1))</f>
        <v>2.3147880231833007E-5</v>
      </c>
      <c r="S6">
        <f t="shared" ref="S6:S69" si="9">R7-R6</f>
        <v>1.620201592353876E-4</v>
      </c>
      <c r="T6">
        <f t="shared" ref="T6:T69" si="10">S6*$AB$13*$AB$14*$AB$16</f>
        <v>0.22309604557661533</v>
      </c>
      <c r="U6">
        <f t="shared" ref="U6:U69" si="11">T6/(($AB$11+$AB$13)*1007)</f>
        <v>0.40582156153557891</v>
      </c>
      <c r="V6">
        <f t="shared" ref="V6:V69" si="12">$AB$15+U6</f>
        <v>298.40582156153556</v>
      </c>
      <c r="W6">
        <f t="shared" ref="W6:W69" si="13">(B6*C6*$AB$15)/(B5*C5)</f>
        <v>299.61300911308308</v>
      </c>
      <c r="Y6">
        <v>5</v>
      </c>
      <c r="Z6">
        <v>0.28399999999999997</v>
      </c>
      <c r="AA6" t="s">
        <v>300</v>
      </c>
      <c r="AB6">
        <v>2</v>
      </c>
    </row>
    <row r="7" spans="1:29" x14ac:dyDescent="0.25">
      <c r="A7">
        <v>-357</v>
      </c>
      <c r="B7">
        <v>39.630000000000003</v>
      </c>
      <c r="C7">
        <v>0.85699999999999998</v>
      </c>
      <c r="D7">
        <v>0.85499999999999998</v>
      </c>
      <c r="E7">
        <v>0.93100000000000005</v>
      </c>
      <c r="F7">
        <v>0.89300000000000002</v>
      </c>
      <c r="G7">
        <v>0.751</v>
      </c>
      <c r="I7">
        <f t="shared" si="0"/>
        <v>0.26999999999999602</v>
      </c>
      <c r="J7">
        <f t="shared" si="1"/>
        <v>2.0000000000000018E-3</v>
      </c>
      <c r="K7">
        <f t="shared" si="2"/>
        <v>1.5980240723341896</v>
      </c>
      <c r="L7">
        <f t="shared" si="3"/>
        <v>-6.7019178076801841E-2</v>
      </c>
      <c r="M7">
        <f t="shared" si="4"/>
        <v>0.3433036798103854</v>
      </c>
      <c r="N7">
        <f t="shared" si="5"/>
        <v>8.3734800904415265E-5</v>
      </c>
      <c r="O7">
        <f t="shared" si="6"/>
        <v>210.24534658992104</v>
      </c>
      <c r="P7">
        <f t="shared" si="7"/>
        <v>0.23138999999999632</v>
      </c>
      <c r="Q7">
        <v>-10</v>
      </c>
      <c r="R7">
        <f t="shared" si="8"/>
        <v>1.851680394672206E-4</v>
      </c>
      <c r="S7">
        <f t="shared" si="9"/>
        <v>4.3963668871649375E-4</v>
      </c>
      <c r="T7">
        <f t="shared" si="10"/>
        <v>0.60536421644020166</v>
      </c>
      <c r="U7">
        <f t="shared" si="11"/>
        <v>1.1011842499429567</v>
      </c>
      <c r="V7">
        <f t="shared" si="12"/>
        <v>299.10118424994295</v>
      </c>
      <c r="W7">
        <f t="shared" si="13"/>
        <v>301.26923626465873</v>
      </c>
      <c r="Y7">
        <v>10</v>
      </c>
      <c r="Z7">
        <v>2.8109999999999999</v>
      </c>
      <c r="AA7" t="s">
        <v>301</v>
      </c>
      <c r="AB7">
        <v>-12</v>
      </c>
    </row>
    <row r="8" spans="1:29" x14ac:dyDescent="0.25">
      <c r="A8">
        <v>-356</v>
      </c>
      <c r="B8">
        <v>39.9</v>
      </c>
      <c r="C8">
        <v>0.85899999999999999</v>
      </c>
      <c r="D8">
        <v>0.85399999999999998</v>
      </c>
      <c r="E8">
        <v>0.92300000000000004</v>
      </c>
      <c r="F8">
        <v>0.89</v>
      </c>
      <c r="G8">
        <v>0.77100000000000002</v>
      </c>
      <c r="I8">
        <f t="shared" si="0"/>
        <v>0.35999999999999943</v>
      </c>
      <c r="J8">
        <f t="shared" si="1"/>
        <v>3.0000000000000027E-3</v>
      </c>
      <c r="K8">
        <f t="shared" si="2"/>
        <v>1.6009728956867482</v>
      </c>
      <c r="L8">
        <f t="shared" si="3"/>
        <v>-6.6006836168757702E-2</v>
      </c>
      <c r="M8">
        <f t="shared" si="4"/>
        <v>0.38814421008760092</v>
      </c>
      <c r="N8">
        <f t="shared" si="5"/>
        <v>1.3642011013189286E-4</v>
      </c>
      <c r="O8">
        <f t="shared" si="6"/>
        <v>280.22747450241906</v>
      </c>
      <c r="P8">
        <f t="shared" si="7"/>
        <v>0.30923999999999818</v>
      </c>
      <c r="Q8">
        <v>-9</v>
      </c>
      <c r="R8">
        <f t="shared" si="8"/>
        <v>6.2480472818371435E-4</v>
      </c>
      <c r="S8">
        <f t="shared" si="9"/>
        <v>8.5557990132989481E-4</v>
      </c>
      <c r="T8">
        <f t="shared" si="10"/>
        <v>1.1781033518441328</v>
      </c>
      <c r="U8">
        <f t="shared" si="11"/>
        <v>2.1430220363610042</v>
      </c>
      <c r="V8">
        <f t="shared" si="12"/>
        <v>300.143022036361</v>
      </c>
      <c r="W8">
        <f t="shared" si="13"/>
        <v>300.73046744227742</v>
      </c>
      <c r="Y8">
        <v>50</v>
      </c>
      <c r="Z8">
        <v>13.234999999999999</v>
      </c>
      <c r="AA8" t="s">
        <v>302</v>
      </c>
      <c r="AB8">
        <v>60</v>
      </c>
      <c r="AC8" t="s">
        <v>303</v>
      </c>
    </row>
    <row r="9" spans="1:29" x14ac:dyDescent="0.25">
      <c r="A9">
        <v>-355</v>
      </c>
      <c r="B9">
        <v>40.26</v>
      </c>
      <c r="C9">
        <v>0.86199999999999999</v>
      </c>
      <c r="D9">
        <v>0.85499999999999998</v>
      </c>
      <c r="E9">
        <v>0.91600000000000004</v>
      </c>
      <c r="F9">
        <v>0.88900000000000001</v>
      </c>
      <c r="G9">
        <v>0.78800000000000003</v>
      </c>
      <c r="I9">
        <f t="shared" si="0"/>
        <v>0.42999999999999972</v>
      </c>
      <c r="J9">
        <f t="shared" si="1"/>
        <v>3.0000000000000027E-3</v>
      </c>
      <c r="K9">
        <f t="shared" si="2"/>
        <v>1.6048737705526357</v>
      </c>
      <c r="L9">
        <f t="shared" si="3"/>
        <v>-6.4492734175287211E-2</v>
      </c>
      <c r="M9">
        <f t="shared" si="4"/>
        <v>0.32701951243252148</v>
      </c>
      <c r="N9">
        <f t="shared" si="5"/>
        <v>2.0146866427198432E-4</v>
      </c>
      <c r="O9">
        <f t="shared" si="6"/>
        <v>350.12422352207847</v>
      </c>
      <c r="P9">
        <f t="shared" si="7"/>
        <v>0.37065999999999966</v>
      </c>
      <c r="Q9">
        <v>-8</v>
      </c>
      <c r="R9">
        <f t="shared" si="8"/>
        <v>1.4803846295136092E-3</v>
      </c>
      <c r="S9">
        <f t="shared" si="9"/>
        <v>1.4089516990168915E-3</v>
      </c>
      <c r="T9">
        <f t="shared" si="10"/>
        <v>1.9400768024332826</v>
      </c>
      <c r="U9">
        <f t="shared" si="11"/>
        <v>3.5290854009872872</v>
      </c>
      <c r="V9">
        <f t="shared" si="12"/>
        <v>301.5290854009873</v>
      </c>
      <c r="W9">
        <f t="shared" si="13"/>
        <v>301.73885703782156</v>
      </c>
      <c r="Y9">
        <v>90</v>
      </c>
      <c r="Z9">
        <v>25.864000000000001</v>
      </c>
      <c r="AA9" t="s">
        <v>304</v>
      </c>
      <c r="AB9">
        <v>4.3800000000000002E-4</v>
      </c>
      <c r="AC9" t="s">
        <v>305</v>
      </c>
    </row>
    <row r="10" spans="1:29" x14ac:dyDescent="0.25">
      <c r="A10">
        <v>-354</v>
      </c>
      <c r="B10">
        <v>40.69</v>
      </c>
      <c r="C10">
        <v>0.86499999999999999</v>
      </c>
      <c r="D10">
        <v>0.85199999999999998</v>
      </c>
      <c r="E10">
        <v>0.91700000000000004</v>
      </c>
      <c r="F10">
        <v>0.89</v>
      </c>
      <c r="G10">
        <v>0.80100000000000005</v>
      </c>
      <c r="I10">
        <f t="shared" si="0"/>
        <v>0.51000000000000512</v>
      </c>
      <c r="J10">
        <f t="shared" si="1"/>
        <v>-6.0000000000000053E-3</v>
      </c>
      <c r="K10">
        <f t="shared" si="2"/>
        <v>1.6094876898532853</v>
      </c>
      <c r="L10">
        <f t="shared" si="3"/>
        <v>-6.2983892535185784E-2</v>
      </c>
      <c r="M10">
        <f t="shared" si="4"/>
        <v>-0.55881856064076985</v>
      </c>
      <c r="N10">
        <f t="shared" si="5"/>
        <v>2.788606359294929E-4</v>
      </c>
      <c r="O10">
        <f t="shared" si="6"/>
        <v>419.91429774286075</v>
      </c>
      <c r="P10">
        <f t="shared" si="7"/>
        <v>0.44115000000000604</v>
      </c>
      <c r="Q10">
        <v>-7</v>
      </c>
      <c r="R10">
        <f t="shared" si="8"/>
        <v>2.8893363285305007E-3</v>
      </c>
      <c r="S10">
        <f t="shared" si="9"/>
        <v>2.0981844787871795E-3</v>
      </c>
      <c r="T10">
        <f t="shared" si="10"/>
        <v>2.8891260341720009</v>
      </c>
      <c r="U10">
        <f t="shared" si="11"/>
        <v>5.2554478750638722</v>
      </c>
      <c r="V10">
        <f t="shared" si="12"/>
        <v>303.25544787506385</v>
      </c>
      <c r="W10">
        <f t="shared" si="13"/>
        <v>302.23101176459744</v>
      </c>
      <c r="Y10">
        <v>100</v>
      </c>
      <c r="Z10">
        <v>40</v>
      </c>
      <c r="AA10" t="s">
        <v>306</v>
      </c>
      <c r="AB10">
        <v>1.167</v>
      </c>
      <c r="AC10" t="s">
        <v>328</v>
      </c>
    </row>
    <row r="11" spans="1:29" x14ac:dyDescent="0.25">
      <c r="A11">
        <v>-353</v>
      </c>
      <c r="B11">
        <v>41.2</v>
      </c>
      <c r="C11">
        <v>0.85899999999999999</v>
      </c>
      <c r="D11">
        <v>0.84799999999999998</v>
      </c>
      <c r="E11">
        <v>0.90300000000000002</v>
      </c>
      <c r="F11">
        <v>0.88900000000000001</v>
      </c>
      <c r="G11">
        <v>0.79800000000000004</v>
      </c>
      <c r="I11">
        <f t="shared" si="0"/>
        <v>0.58999999999999631</v>
      </c>
      <c r="J11">
        <f t="shared" si="1"/>
        <v>-2.0000000000000018E-3</v>
      </c>
      <c r="K11">
        <f t="shared" si="2"/>
        <v>1.6148972160331345</v>
      </c>
      <c r="L11">
        <f t="shared" si="3"/>
        <v>-6.6006836168757702E-2</v>
      </c>
      <c r="M11">
        <f t="shared" si="4"/>
        <v>-0.16393789142627443</v>
      </c>
      <c r="N11">
        <f t="shared" si="5"/>
        <v>3.6857243116767438E-4</v>
      </c>
      <c r="O11">
        <f t="shared" si="6"/>
        <v>489.57643378161924</v>
      </c>
      <c r="P11">
        <f t="shared" si="7"/>
        <v>0.50680999999999365</v>
      </c>
      <c r="Q11">
        <v>-6</v>
      </c>
      <c r="R11">
        <f t="shared" si="8"/>
        <v>4.9875208073176802E-3</v>
      </c>
      <c r="S11">
        <f t="shared" si="9"/>
        <v>2.9208569343844859E-3</v>
      </c>
      <c r="T11">
        <f t="shared" si="10"/>
        <v>4.0219169937335071</v>
      </c>
      <c r="U11">
        <f t="shared" si="11"/>
        <v>7.316044668317045</v>
      </c>
      <c r="V11">
        <f t="shared" si="12"/>
        <v>305.31604466831703</v>
      </c>
      <c r="W11">
        <f t="shared" si="13"/>
        <v>299.6421100183681</v>
      </c>
      <c r="AA11" t="s">
        <v>307</v>
      </c>
      <c r="AB11">
        <f>AB10*AB9</f>
        <v>5.1114600000000008E-4</v>
      </c>
      <c r="AC11" t="s">
        <v>308</v>
      </c>
    </row>
    <row r="12" spans="1:29" x14ac:dyDescent="0.25">
      <c r="A12">
        <v>-352</v>
      </c>
      <c r="B12">
        <v>41.79</v>
      </c>
      <c r="C12">
        <v>0.85699999999999998</v>
      </c>
      <c r="D12">
        <v>0.84699999999999998</v>
      </c>
      <c r="E12">
        <v>0.89700000000000002</v>
      </c>
      <c r="F12">
        <v>0.88400000000000001</v>
      </c>
      <c r="G12">
        <v>0.79900000000000004</v>
      </c>
      <c r="I12">
        <f t="shared" si="0"/>
        <v>0.66000000000000369</v>
      </c>
      <c r="J12">
        <f t="shared" si="1"/>
        <v>-1.0000000000000009E-3</v>
      </c>
      <c r="K12">
        <f t="shared" si="2"/>
        <v>1.6210723711436259</v>
      </c>
      <c r="L12">
        <f t="shared" si="3"/>
        <v>-6.7019178076801841E-2</v>
      </c>
      <c r="M12">
        <f t="shared" si="4"/>
        <v>-7.4508912146168449E-2</v>
      </c>
      <c r="N12">
        <f t="shared" si="5"/>
        <v>4.7057669669366299E-4</v>
      </c>
      <c r="O12">
        <f t="shared" si="6"/>
        <v>559.08940726080107</v>
      </c>
      <c r="P12">
        <f t="shared" si="7"/>
        <v>0.56562000000000445</v>
      </c>
      <c r="Q12">
        <v>-5</v>
      </c>
      <c r="R12">
        <f t="shared" si="8"/>
        <v>7.9083777417021661E-3</v>
      </c>
      <c r="S12">
        <f t="shared" si="9"/>
        <v>3.8735175582971237E-3</v>
      </c>
      <c r="T12">
        <f t="shared" si="10"/>
        <v>5.333697076992677</v>
      </c>
      <c r="U12">
        <f t="shared" si="11"/>
        <v>9.7022305839104686</v>
      </c>
      <c r="V12">
        <f t="shared" si="12"/>
        <v>307.70223058391048</v>
      </c>
      <c r="W12">
        <f t="shared" si="13"/>
        <v>301.56370977768228</v>
      </c>
      <c r="AA12" t="s">
        <v>309</v>
      </c>
      <c r="AB12">
        <v>14.7</v>
      </c>
    </row>
    <row r="13" spans="1:29" x14ac:dyDescent="0.25">
      <c r="A13">
        <v>-351</v>
      </c>
      <c r="B13">
        <v>42.45</v>
      </c>
      <c r="C13">
        <v>0.85599999999999998</v>
      </c>
      <c r="D13">
        <v>0.84399999999999997</v>
      </c>
      <c r="E13">
        <v>0.89300000000000002</v>
      </c>
      <c r="F13">
        <v>0.88500000000000001</v>
      </c>
      <c r="G13">
        <v>0.80100000000000005</v>
      </c>
      <c r="I13">
        <f t="shared" si="0"/>
        <v>0.75</v>
      </c>
      <c r="J13">
        <f t="shared" si="1"/>
        <v>-4.0000000000000036E-3</v>
      </c>
      <c r="K13">
        <f t="shared" si="2"/>
        <v>1.6278776945799716</v>
      </c>
      <c r="L13">
        <f t="shared" si="3"/>
        <v>-6.7526235322846781E-2</v>
      </c>
      <c r="M13">
        <f t="shared" si="4"/>
        <v>-0.26744095985938293</v>
      </c>
      <c r="N13">
        <f t="shared" si="5"/>
        <v>5.8484232819710743E-4</v>
      </c>
      <c r="O13">
        <f t="shared" si="6"/>
        <v>628.43203927920808</v>
      </c>
      <c r="P13">
        <f t="shared" si="7"/>
        <v>0.64200000000000168</v>
      </c>
      <c r="Q13">
        <v>-4</v>
      </c>
      <c r="R13">
        <f t="shared" si="8"/>
        <v>1.178189529999929E-2</v>
      </c>
      <c r="S13">
        <f t="shared" si="9"/>
        <v>4.9515194233816784E-3</v>
      </c>
      <c r="T13">
        <f t="shared" si="10"/>
        <v>6.8180676291483362</v>
      </c>
      <c r="U13">
        <f t="shared" si="11"/>
        <v>12.402366186118476</v>
      </c>
      <c r="V13">
        <f t="shared" si="12"/>
        <v>310.40236618611846</v>
      </c>
      <c r="W13">
        <f t="shared" si="13"/>
        <v>302.35317276497511</v>
      </c>
      <c r="AA13" t="s">
        <v>310</v>
      </c>
      <c r="AB13">
        <f>AB11/AB12</f>
        <v>3.4771836734693884E-5</v>
      </c>
      <c r="AC13" t="s">
        <v>308</v>
      </c>
    </row>
    <row r="14" spans="1:29" x14ac:dyDescent="0.25">
      <c r="A14">
        <v>-350</v>
      </c>
      <c r="B14">
        <v>43.2</v>
      </c>
      <c r="C14">
        <v>0.85199999999999998</v>
      </c>
      <c r="D14">
        <v>0.83799999999999997</v>
      </c>
      <c r="E14">
        <v>0.88300000000000001</v>
      </c>
      <c r="F14">
        <v>0.88300000000000001</v>
      </c>
      <c r="G14">
        <v>0.80400000000000005</v>
      </c>
      <c r="I14">
        <f t="shared" si="0"/>
        <v>0.82000000000000028</v>
      </c>
      <c r="J14">
        <f t="shared" si="1"/>
        <v>0</v>
      </c>
      <c r="K14">
        <f t="shared" si="2"/>
        <v>1.6354837468149122</v>
      </c>
      <c r="L14">
        <f t="shared" si="3"/>
        <v>-6.9560405233299899E-2</v>
      </c>
      <c r="M14">
        <f t="shared" si="4"/>
        <v>0</v>
      </c>
      <c r="N14">
        <f t="shared" si="5"/>
        <v>7.1133447983976709E-4</v>
      </c>
      <c r="O14">
        <f t="shared" si="6"/>
        <v>697.58320286889159</v>
      </c>
      <c r="P14">
        <f t="shared" si="7"/>
        <v>0.69863999999999848</v>
      </c>
      <c r="Q14">
        <v>-3</v>
      </c>
      <c r="R14">
        <f t="shared" si="8"/>
        <v>1.6733414723380968E-2</v>
      </c>
      <c r="S14">
        <f t="shared" si="9"/>
        <v>6.148870406680329E-3</v>
      </c>
      <c r="T14">
        <f t="shared" si="10"/>
        <v>8.4667777082016169</v>
      </c>
      <c r="U14">
        <f t="shared" si="11"/>
        <v>15.401442646983286</v>
      </c>
      <c r="V14">
        <f t="shared" si="12"/>
        <v>313.4014426469833</v>
      </c>
      <c r="W14">
        <f t="shared" si="13"/>
        <v>301.84789141706023</v>
      </c>
      <c r="AA14" t="s">
        <v>311</v>
      </c>
      <c r="AB14">
        <v>44000000</v>
      </c>
      <c r="AC14" t="s">
        <v>312</v>
      </c>
    </row>
    <row r="15" spans="1:29" x14ac:dyDescent="0.25">
      <c r="A15">
        <v>-349</v>
      </c>
      <c r="B15">
        <v>44.02</v>
      </c>
      <c r="C15">
        <v>0.85199999999999998</v>
      </c>
      <c r="D15">
        <v>0.83699999999999997</v>
      </c>
      <c r="E15">
        <v>0.876</v>
      </c>
      <c r="F15">
        <v>0.88</v>
      </c>
      <c r="G15">
        <v>0.81399999999999995</v>
      </c>
      <c r="I15">
        <f t="shared" si="0"/>
        <v>0.88999999999999346</v>
      </c>
      <c r="J15">
        <f t="shared" si="1"/>
        <v>4.0000000000000036E-3</v>
      </c>
      <c r="K15">
        <f t="shared" si="2"/>
        <v>1.6436500382173291</v>
      </c>
      <c r="L15">
        <f t="shared" si="3"/>
        <v>-6.9560405233299899E-2</v>
      </c>
      <c r="M15">
        <f t="shared" si="4"/>
        <v>0.23400045653113988</v>
      </c>
      <c r="N15">
        <f t="shared" si="5"/>
        <v>8.5001457489306096E-4</v>
      </c>
      <c r="O15">
        <f t="shared" si="6"/>
        <v>766.52182943613741</v>
      </c>
      <c r="P15">
        <f t="shared" si="7"/>
        <v>0.75827999999999529</v>
      </c>
      <c r="Q15">
        <v>-2</v>
      </c>
      <c r="R15">
        <f t="shared" si="8"/>
        <v>2.2882285130061297E-2</v>
      </c>
      <c r="S15">
        <f t="shared" si="9"/>
        <v>7.4581035014972263E-3</v>
      </c>
      <c r="T15">
        <f t="shared" si="10"/>
        <v>10.269545509258609</v>
      </c>
      <c r="U15">
        <f t="shared" si="11"/>
        <v>18.680756909233466</v>
      </c>
      <c r="V15">
        <f t="shared" si="12"/>
        <v>316.68075690923348</v>
      </c>
      <c r="W15">
        <f t="shared" si="13"/>
        <v>303.65648148148148</v>
      </c>
      <c r="AA15" t="s">
        <v>313</v>
      </c>
      <c r="AB15">
        <v>298</v>
      </c>
      <c r="AC15" t="s">
        <v>314</v>
      </c>
    </row>
    <row r="16" spans="1:29" x14ac:dyDescent="0.25">
      <c r="A16">
        <v>-348</v>
      </c>
      <c r="B16">
        <v>44.91</v>
      </c>
      <c r="C16">
        <v>0.85599999999999998</v>
      </c>
      <c r="D16">
        <v>0.83099999999999996</v>
      </c>
      <c r="E16">
        <v>0.871</v>
      </c>
      <c r="F16">
        <v>0.88300000000000001</v>
      </c>
      <c r="G16">
        <v>0.84199999999999997</v>
      </c>
      <c r="I16">
        <f t="shared" si="0"/>
        <v>0.98000000000000398</v>
      </c>
      <c r="J16">
        <f t="shared" si="1"/>
        <v>4.0000000000000036E-3</v>
      </c>
      <c r="K16">
        <f t="shared" si="2"/>
        <v>1.6523430550627147</v>
      </c>
      <c r="L16">
        <f t="shared" si="3"/>
        <v>-6.7526235322846781E-2</v>
      </c>
      <c r="M16">
        <f t="shared" si="4"/>
        <v>0.21596650645361298</v>
      </c>
      <c r="N16">
        <f t="shared" si="5"/>
        <v>1.000840317520444E-3</v>
      </c>
      <c r="O16">
        <f t="shared" si="6"/>
        <v>835.2269151846275</v>
      </c>
      <c r="P16">
        <f t="shared" si="7"/>
        <v>0.83888000000000185</v>
      </c>
      <c r="Q16">
        <v>-1</v>
      </c>
      <c r="R16">
        <f t="shared" si="8"/>
        <v>3.0340388631558524E-2</v>
      </c>
      <c r="S16">
        <f t="shared" si="9"/>
        <v>8.8701722161182994E-3</v>
      </c>
      <c r="T16">
        <f t="shared" si="10"/>
        <v>12.213914332256341</v>
      </c>
      <c r="U16">
        <f t="shared" si="11"/>
        <v>22.217649685215257</v>
      </c>
      <c r="V16">
        <f t="shared" si="12"/>
        <v>320.21764968521524</v>
      </c>
      <c r="W16">
        <f t="shared" si="13"/>
        <v>305.45233600604081</v>
      </c>
      <c r="AA16" t="s">
        <v>315</v>
      </c>
      <c r="AB16">
        <v>0.9</v>
      </c>
    </row>
    <row r="17" spans="1:29" x14ac:dyDescent="0.25">
      <c r="A17">
        <v>-347</v>
      </c>
      <c r="B17">
        <v>45.89</v>
      </c>
      <c r="C17">
        <v>0.86</v>
      </c>
      <c r="D17">
        <v>0.83199999999999996</v>
      </c>
      <c r="E17">
        <v>0.85899999999999999</v>
      </c>
      <c r="F17">
        <v>0.878</v>
      </c>
      <c r="G17">
        <v>0.871</v>
      </c>
      <c r="I17">
        <f t="shared" si="0"/>
        <v>1.0399999999999991</v>
      </c>
      <c r="J17">
        <f t="shared" si="1"/>
        <v>4.0000000000000036E-3</v>
      </c>
      <c r="K17">
        <f t="shared" si="2"/>
        <v>1.6617180576946593</v>
      </c>
      <c r="L17">
        <f t="shared" si="3"/>
        <v>-6.5501548756432285E-2</v>
      </c>
      <c r="M17">
        <f t="shared" si="4"/>
        <v>0.20706827191075061</v>
      </c>
      <c r="N17">
        <f t="shared" si="5"/>
        <v>1.1637657057010202E-3</v>
      </c>
      <c r="O17">
        <f t="shared" si="6"/>
        <v>903.67752751877515</v>
      </c>
      <c r="P17">
        <f t="shared" si="7"/>
        <v>0.89440000000000308</v>
      </c>
      <c r="Q17">
        <v>0</v>
      </c>
      <c r="R17">
        <f t="shared" si="8"/>
        <v>3.9210560847676823E-2</v>
      </c>
      <c r="S17">
        <f t="shared" si="9"/>
        <v>1.0374376245740113E-2</v>
      </c>
      <c r="T17">
        <f t="shared" si="10"/>
        <v>14.285150234830004</v>
      </c>
      <c r="U17">
        <f t="shared" si="11"/>
        <v>25.98531928293718</v>
      </c>
      <c r="V17">
        <f t="shared" si="12"/>
        <v>323.98531928293716</v>
      </c>
      <c r="W17">
        <f t="shared" si="13"/>
        <v>305.92569354701095</v>
      </c>
      <c r="AA17" t="s">
        <v>316</v>
      </c>
      <c r="AB17">
        <v>0.9</v>
      </c>
    </row>
    <row r="18" spans="1:29" x14ac:dyDescent="0.25">
      <c r="A18">
        <v>-346</v>
      </c>
      <c r="B18">
        <v>46.93</v>
      </c>
      <c r="C18">
        <v>0.86399999999999999</v>
      </c>
      <c r="D18">
        <v>0.82599999999999996</v>
      </c>
      <c r="E18">
        <v>0.85399999999999998</v>
      </c>
      <c r="F18">
        <v>0.874</v>
      </c>
      <c r="G18">
        <v>0.90200000000000002</v>
      </c>
      <c r="I18">
        <f t="shared" si="0"/>
        <v>1.1300000000000026</v>
      </c>
      <c r="J18">
        <f t="shared" si="1"/>
        <v>4.0000000000000036E-3</v>
      </c>
      <c r="K18">
        <f t="shared" si="2"/>
        <v>1.6714505542124947</v>
      </c>
      <c r="L18">
        <f t="shared" si="3"/>
        <v>-6.3486257521106718E-2</v>
      </c>
      <c r="M18">
        <f t="shared" si="4"/>
        <v>0.1941296324918601</v>
      </c>
      <c r="N18">
        <f t="shared" si="5"/>
        <v>1.3387410452905398E-3</v>
      </c>
      <c r="O18">
        <f t="shared" si="6"/>
        <v>971.85281142532972</v>
      </c>
      <c r="P18">
        <f t="shared" si="7"/>
        <v>0.9763200000000003</v>
      </c>
      <c r="Q18">
        <v>1</v>
      </c>
      <c r="R18">
        <f t="shared" si="8"/>
        <v>4.9584937093416936E-2</v>
      </c>
      <c r="S18">
        <f t="shared" si="9"/>
        <v>1.195832259535945E-2</v>
      </c>
      <c r="T18">
        <f t="shared" si="10"/>
        <v>16.46618849990293</v>
      </c>
      <c r="U18">
        <f t="shared" si="11"/>
        <v>29.952724228251554</v>
      </c>
      <c r="V18">
        <f t="shared" si="12"/>
        <v>327.95272422825155</v>
      </c>
      <c r="W18">
        <f t="shared" si="13"/>
        <v>306.1709994070755</v>
      </c>
      <c r="AA18" t="s">
        <v>317</v>
      </c>
      <c r="AB18">
        <f>SUM(P4:P723)</f>
        <v>5114.7272299999995</v>
      </c>
      <c r="AC18" t="s">
        <v>318</v>
      </c>
    </row>
    <row r="19" spans="1:29" x14ac:dyDescent="0.25">
      <c r="A19">
        <v>-345</v>
      </c>
      <c r="B19">
        <v>48.06</v>
      </c>
      <c r="C19">
        <v>0.86799999999999999</v>
      </c>
      <c r="D19">
        <v>0.82399999999999995</v>
      </c>
      <c r="E19">
        <v>0.85</v>
      </c>
      <c r="F19">
        <v>0.875</v>
      </c>
      <c r="G19">
        <v>0.92400000000000004</v>
      </c>
      <c r="I19">
        <f t="shared" si="0"/>
        <v>1.1999999999999957</v>
      </c>
      <c r="J19">
        <f t="shared" si="1"/>
        <v>0</v>
      </c>
      <c r="K19">
        <f t="shared" si="2"/>
        <v>1.6817837664678814</v>
      </c>
      <c r="L19">
        <f t="shared" si="3"/>
        <v>-6.1480274823508103E-2</v>
      </c>
      <c r="M19">
        <f t="shared" si="4"/>
        <v>0</v>
      </c>
      <c r="N19">
        <f t="shared" si="5"/>
        <v>1.5257129652154558E-3</v>
      </c>
      <c r="O19">
        <f t="shared" si="6"/>
        <v>1039.7319958312332</v>
      </c>
      <c r="P19">
        <f t="shared" si="7"/>
        <v>1.0415999999999923</v>
      </c>
      <c r="Q19">
        <v>2</v>
      </c>
      <c r="R19">
        <f t="shared" si="8"/>
        <v>6.1543259688776386E-2</v>
      </c>
      <c r="S19">
        <f t="shared" si="9"/>
        <v>1.360792709501879E-2</v>
      </c>
      <c r="T19">
        <f t="shared" si="10"/>
        <v>18.737635722126178</v>
      </c>
      <c r="U19">
        <f t="shared" si="11"/>
        <v>34.084587060180269</v>
      </c>
      <c r="V19">
        <f t="shared" si="12"/>
        <v>332.0845870601803</v>
      </c>
      <c r="W19">
        <f t="shared" si="13"/>
        <v>306.58821649264871</v>
      </c>
      <c r="AA19" t="s">
        <v>319</v>
      </c>
      <c r="AB19">
        <f>((AB18/(60/AB22)))/1000</f>
        <v>255.73636149999996</v>
      </c>
      <c r="AC19" t="s">
        <v>320</v>
      </c>
    </row>
    <row r="20" spans="1:29" x14ac:dyDescent="0.25">
      <c r="A20">
        <v>-344</v>
      </c>
      <c r="B20">
        <v>49.26</v>
      </c>
      <c r="C20">
        <v>0.86799999999999999</v>
      </c>
      <c r="D20">
        <v>0.82199999999999995</v>
      </c>
      <c r="E20">
        <v>0.83899999999999997</v>
      </c>
      <c r="F20">
        <v>0.86499999999999999</v>
      </c>
      <c r="G20">
        <v>0.94299999999999995</v>
      </c>
      <c r="I20">
        <f t="shared" si="0"/>
        <v>1.2700000000000031</v>
      </c>
      <c r="J20">
        <f t="shared" si="1"/>
        <v>2.0000000000000018E-3</v>
      </c>
      <c r="K20">
        <f t="shared" si="2"/>
        <v>1.6924944075030843</v>
      </c>
      <c r="L20">
        <f t="shared" si="3"/>
        <v>-6.1480274823508103E-2</v>
      </c>
      <c r="M20">
        <f t="shared" si="4"/>
        <v>9.0414954437214326E-2</v>
      </c>
      <c r="N20">
        <f t="shared" si="5"/>
        <v>1.7246244337953821E-3</v>
      </c>
      <c r="O20">
        <f t="shared" si="6"/>
        <v>1107.2943999358367</v>
      </c>
      <c r="P20">
        <f t="shared" si="7"/>
        <v>1.1023600000000033</v>
      </c>
      <c r="Q20">
        <v>3</v>
      </c>
      <c r="R20">
        <f t="shared" si="8"/>
        <v>7.5151186783795176E-2</v>
      </c>
      <c r="S20">
        <f t="shared" si="9"/>
        <v>1.5307460758924529E-2</v>
      </c>
      <c r="T20">
        <f t="shared" si="10"/>
        <v>21.077833642749461</v>
      </c>
      <c r="U20">
        <f t="shared" si="11"/>
        <v>38.341510449364726</v>
      </c>
      <c r="V20">
        <f t="shared" si="12"/>
        <v>336.3415104493647</v>
      </c>
      <c r="W20">
        <f t="shared" si="13"/>
        <v>305.44069912609234</v>
      </c>
      <c r="AA20" t="s">
        <v>321</v>
      </c>
      <c r="AC20" t="s">
        <v>322</v>
      </c>
    </row>
    <row r="21" spans="1:29" x14ac:dyDescent="0.25">
      <c r="A21">
        <v>-343</v>
      </c>
      <c r="B21">
        <v>50.53</v>
      </c>
      <c r="C21">
        <v>0.87</v>
      </c>
      <c r="D21">
        <v>0.82199999999999995</v>
      </c>
      <c r="E21">
        <v>0.83799999999999997</v>
      </c>
      <c r="F21">
        <v>0.86099999999999999</v>
      </c>
      <c r="G21">
        <v>0.96</v>
      </c>
      <c r="I21">
        <f t="shared" si="0"/>
        <v>1.3399999999999963</v>
      </c>
      <c r="J21">
        <f t="shared" si="1"/>
        <v>5.0000000000000044E-3</v>
      </c>
      <c r="K21">
        <f t="shared" si="2"/>
        <v>1.7035492982382305</v>
      </c>
      <c r="L21">
        <f t="shared" si="3"/>
        <v>-6.0480747381381476E-2</v>
      </c>
      <c r="M21">
        <f t="shared" si="4"/>
        <v>0.21895059424560093</v>
      </c>
      <c r="N21">
        <f t="shared" si="5"/>
        <v>1.9354147761890704E-3</v>
      </c>
      <c r="O21">
        <f t="shared" si="6"/>
        <v>1174.5194395155243</v>
      </c>
      <c r="P21">
        <f t="shared" si="7"/>
        <v>1.1657999999999999</v>
      </c>
      <c r="Q21">
        <v>4</v>
      </c>
      <c r="R21">
        <f t="shared" si="8"/>
        <v>9.0458647542719706E-2</v>
      </c>
      <c r="S21">
        <f t="shared" si="9"/>
        <v>1.7039644677878107E-2</v>
      </c>
      <c r="T21">
        <f t="shared" si="10"/>
        <v>23.46298981315238</v>
      </c>
      <c r="U21">
        <f t="shared" si="11"/>
        <v>42.68021488080084</v>
      </c>
      <c r="V21">
        <f t="shared" si="12"/>
        <v>340.68021488080086</v>
      </c>
      <c r="W21">
        <f t="shared" si="13"/>
        <v>306.38724551940146</v>
      </c>
      <c r="AA21" t="s">
        <v>323</v>
      </c>
      <c r="AB21">
        <f>(AB22*81.4)/30000</f>
        <v>8.14</v>
      </c>
      <c r="AC21" t="s">
        <v>324</v>
      </c>
    </row>
    <row r="22" spans="1:29" x14ac:dyDescent="0.25">
      <c r="A22">
        <v>-342</v>
      </c>
      <c r="B22">
        <v>51.87</v>
      </c>
      <c r="C22">
        <v>0.875</v>
      </c>
      <c r="D22">
        <v>0.82</v>
      </c>
      <c r="E22">
        <v>0.83199999999999996</v>
      </c>
      <c r="F22">
        <v>0.86199999999999999</v>
      </c>
      <c r="G22">
        <v>0.98399999999999999</v>
      </c>
      <c r="I22">
        <f t="shared" si="0"/>
        <v>1.4200000000000017</v>
      </c>
      <c r="J22">
        <f t="shared" si="1"/>
        <v>-1.0000000000000009E-3</v>
      </c>
      <c r="K22">
        <f t="shared" si="2"/>
        <v>1.7149162479935849</v>
      </c>
      <c r="L22">
        <f t="shared" si="3"/>
        <v>-5.7991946977686754E-2</v>
      </c>
      <c r="M22">
        <f t="shared" si="4"/>
        <v>-4.2339533905576349E-2</v>
      </c>
      <c r="N22">
        <f t="shared" si="5"/>
        <v>2.158019692958433E-3</v>
      </c>
      <c r="O22">
        <f t="shared" si="6"/>
        <v>1241.3866331987997</v>
      </c>
      <c r="P22">
        <f t="shared" si="7"/>
        <v>1.2425000000000017</v>
      </c>
      <c r="Q22">
        <v>5</v>
      </c>
      <c r="R22">
        <f t="shared" si="8"/>
        <v>0.10749829222059781</v>
      </c>
      <c r="S22">
        <f t="shared" si="9"/>
        <v>1.8785796091367768E-2</v>
      </c>
      <c r="T22">
        <f t="shared" si="10"/>
        <v>25.867378730963505</v>
      </c>
      <c r="U22">
        <f t="shared" si="11"/>
        <v>47.053904529324257</v>
      </c>
      <c r="V22">
        <f t="shared" si="12"/>
        <v>345.05390452932426</v>
      </c>
      <c r="W22">
        <f t="shared" si="13"/>
        <v>307.6606932037642</v>
      </c>
      <c r="AA22" t="s">
        <v>325</v>
      </c>
      <c r="AB22">
        <v>3000</v>
      </c>
    </row>
    <row r="23" spans="1:29" x14ac:dyDescent="0.25">
      <c r="A23">
        <v>-341</v>
      </c>
      <c r="B23">
        <v>53.29</v>
      </c>
      <c r="C23">
        <v>0.874</v>
      </c>
      <c r="D23">
        <v>0.81699999999999995</v>
      </c>
      <c r="E23">
        <v>0.82399999999999995</v>
      </c>
      <c r="F23">
        <v>0.85099999999999998</v>
      </c>
      <c r="G23">
        <v>1.002</v>
      </c>
      <c r="I23">
        <f t="shared" si="0"/>
        <v>1.490000000000002</v>
      </c>
      <c r="J23">
        <f t="shared" si="1"/>
        <v>2.0000000000000018E-3</v>
      </c>
      <c r="K23">
        <f t="shared" si="2"/>
        <v>1.7266457202409118</v>
      </c>
      <c r="L23">
        <f t="shared" si="3"/>
        <v>-5.8488567365596968E-2</v>
      </c>
      <c r="M23">
        <f t="shared" si="4"/>
        <v>8.2886442169612926E-2</v>
      </c>
      <c r="N23">
        <f t="shared" si="5"/>
        <v>2.3923712797451063E-3</v>
      </c>
      <c r="O23">
        <f t="shared" si="6"/>
        <v>1307.8756087099744</v>
      </c>
      <c r="P23">
        <f t="shared" si="7"/>
        <v>1.3022599999999984</v>
      </c>
      <c r="Q23">
        <v>6</v>
      </c>
      <c r="R23">
        <f t="shared" si="8"/>
        <v>0.12628408831196558</v>
      </c>
      <c r="S23">
        <f t="shared" si="9"/>
        <v>2.0526026965239974E-2</v>
      </c>
      <c r="T23">
        <f t="shared" si="10"/>
        <v>28.263615274511043</v>
      </c>
      <c r="U23">
        <f t="shared" si="11"/>
        <v>51.412764648954322</v>
      </c>
      <c r="V23">
        <f t="shared" si="12"/>
        <v>349.41276464895429</v>
      </c>
      <c r="W23">
        <f t="shared" si="13"/>
        <v>305.80819256933546</v>
      </c>
      <c r="AA23" t="s">
        <v>326</v>
      </c>
      <c r="AB23">
        <v>1.4</v>
      </c>
    </row>
    <row r="24" spans="1:29" x14ac:dyDescent="0.25">
      <c r="A24">
        <v>-340</v>
      </c>
      <c r="B24">
        <v>54.78</v>
      </c>
      <c r="C24">
        <v>0.876</v>
      </c>
      <c r="D24">
        <v>0.81699999999999995</v>
      </c>
      <c r="E24">
        <v>0.82399999999999995</v>
      </c>
      <c r="F24">
        <v>0.84899999999999998</v>
      </c>
      <c r="G24">
        <v>1.014</v>
      </c>
      <c r="I24">
        <f t="shared" si="0"/>
        <v>1.5600000000000023</v>
      </c>
      <c r="J24">
        <f t="shared" si="1"/>
        <v>-2.0000000000000018E-3</v>
      </c>
      <c r="K24">
        <f t="shared" si="2"/>
        <v>1.7386220279179425</v>
      </c>
      <c r="L24">
        <f t="shared" si="3"/>
        <v>-5.7495893831919269E-2</v>
      </c>
      <c r="M24">
        <f t="shared" si="4"/>
        <v>-8.1401280421928582E-2</v>
      </c>
      <c r="N24">
        <f t="shared" si="5"/>
        <v>2.6383980480532937E-3</v>
      </c>
      <c r="O24">
        <f t="shared" si="6"/>
        <v>1373.9661090794709</v>
      </c>
      <c r="P24">
        <f t="shared" si="7"/>
        <v>1.3665600000000047</v>
      </c>
      <c r="Q24">
        <v>7</v>
      </c>
      <c r="R24">
        <f t="shared" si="8"/>
        <v>0.14681011527720556</v>
      </c>
      <c r="S24">
        <f t="shared" si="9"/>
        <v>2.2239494821502448E-2</v>
      </c>
      <c r="T24">
        <f t="shared" si="10"/>
        <v>30.623000086615988</v>
      </c>
      <c r="U24">
        <f t="shared" si="11"/>
        <v>55.704589841270149</v>
      </c>
      <c r="V24">
        <f t="shared" si="12"/>
        <v>353.70458984127015</v>
      </c>
      <c r="W24">
        <f t="shared" si="13"/>
        <v>307.03313375756244</v>
      </c>
      <c r="AA24" t="s">
        <v>327</v>
      </c>
      <c r="AB24">
        <v>1377.8768810372135</v>
      </c>
      <c r="AC24" t="s">
        <v>318</v>
      </c>
    </row>
    <row r="25" spans="1:29" x14ac:dyDescent="0.25">
      <c r="A25">
        <v>-339</v>
      </c>
      <c r="B25">
        <v>56.34</v>
      </c>
      <c r="C25">
        <v>0.874</v>
      </c>
      <c r="D25">
        <v>0.81599999999999995</v>
      </c>
      <c r="E25">
        <v>0.81599999999999995</v>
      </c>
      <c r="F25">
        <v>0.84599999999999997</v>
      </c>
      <c r="G25">
        <v>1.018</v>
      </c>
      <c r="I25">
        <f t="shared" si="0"/>
        <v>1.6299999999999955</v>
      </c>
      <c r="J25">
        <f t="shared" si="1"/>
        <v>-3.0000000000000027E-3</v>
      </c>
      <c r="K25">
        <f t="shared" si="2"/>
        <v>1.7508168426497546</v>
      </c>
      <c r="L25">
        <f t="shared" si="3"/>
        <v>-5.8488567365596968E-2</v>
      </c>
      <c r="M25">
        <f t="shared" si="4"/>
        <v>-0.12055727798643061</v>
      </c>
      <c r="N25">
        <f t="shared" si="5"/>
        <v>2.8960249471326719E-3</v>
      </c>
      <c r="O25">
        <f t="shared" si="6"/>
        <v>1439.6379988189115</v>
      </c>
      <c r="P25">
        <f t="shared" si="7"/>
        <v>1.424619999999992</v>
      </c>
      <c r="Q25">
        <v>8</v>
      </c>
      <c r="R25">
        <f t="shared" si="8"/>
        <v>0.169049610098708</v>
      </c>
      <c r="S25">
        <f t="shared" si="9"/>
        <v>2.390470376340581E-2</v>
      </c>
      <c r="T25">
        <f t="shared" si="10"/>
        <v>32.915934075513825</v>
      </c>
      <c r="U25">
        <f t="shared" si="11"/>
        <v>59.875538050896594</v>
      </c>
      <c r="V25">
        <f t="shared" si="12"/>
        <v>357.87553805089658</v>
      </c>
      <c r="W25">
        <f t="shared" si="13"/>
        <v>305.78656844063681</v>
      </c>
    </row>
    <row r="26" spans="1:29" x14ac:dyDescent="0.25">
      <c r="A26">
        <v>-338</v>
      </c>
      <c r="B26">
        <v>57.97</v>
      </c>
      <c r="C26">
        <v>0.871</v>
      </c>
      <c r="D26">
        <v>0.81499999999999995</v>
      </c>
      <c r="E26">
        <v>0.81100000000000005</v>
      </c>
      <c r="F26">
        <v>0.83799999999999997</v>
      </c>
      <c r="G26">
        <v>1.018</v>
      </c>
      <c r="I26">
        <f t="shared" si="0"/>
        <v>1.7000000000000028</v>
      </c>
      <c r="J26">
        <f t="shared" si="1"/>
        <v>3.0000000000000027E-3</v>
      </c>
      <c r="K26">
        <f t="shared" si="2"/>
        <v>1.7632033003707717</v>
      </c>
      <c r="L26">
        <f t="shared" si="3"/>
        <v>-5.9981844992336796E-2</v>
      </c>
      <c r="M26">
        <f t="shared" si="4"/>
        <v>0.11896031681638682</v>
      </c>
      <c r="N26">
        <f t="shared" si="5"/>
        <v>3.1651733869544965E-3</v>
      </c>
      <c r="O26">
        <f t="shared" si="6"/>
        <v>1504.8712700590538</v>
      </c>
      <c r="P26">
        <f t="shared" si="7"/>
        <v>1.4807000000000077</v>
      </c>
      <c r="Q26">
        <v>9</v>
      </c>
      <c r="R26">
        <f t="shared" si="8"/>
        <v>0.19295431386211381</v>
      </c>
      <c r="S26">
        <f t="shared" si="9"/>
        <v>2.5499851663881801E-2</v>
      </c>
      <c r="T26">
        <f t="shared" si="10"/>
        <v>35.112396481090244</v>
      </c>
      <c r="U26">
        <f t="shared" si="11"/>
        <v>63.871000189104251</v>
      </c>
      <c r="V26">
        <f t="shared" si="12"/>
        <v>361.87100018910428</v>
      </c>
      <c r="W26">
        <f t="shared" si="13"/>
        <v>305.56910641422746</v>
      </c>
    </row>
    <row r="27" spans="1:29" x14ac:dyDescent="0.25">
      <c r="A27">
        <v>-337</v>
      </c>
      <c r="B27">
        <v>59.67</v>
      </c>
      <c r="C27">
        <v>0.874</v>
      </c>
      <c r="D27">
        <v>0.81699999999999995</v>
      </c>
      <c r="E27">
        <v>0.81499999999999995</v>
      </c>
      <c r="F27">
        <v>0.83899999999999997</v>
      </c>
      <c r="G27">
        <v>1.0249999999999999</v>
      </c>
      <c r="I27">
        <f t="shared" si="0"/>
        <v>1.769999999999996</v>
      </c>
      <c r="J27">
        <f t="shared" si="1"/>
        <v>-1.0000000000000009E-3</v>
      </c>
      <c r="K27">
        <f t="shared" si="2"/>
        <v>1.775756037844098</v>
      </c>
      <c r="L27">
        <f t="shared" si="3"/>
        <v>-5.8488567365596968E-2</v>
      </c>
      <c r="M27">
        <f t="shared" si="4"/>
        <v>-3.9163631599470013E-2</v>
      </c>
      <c r="N27">
        <f t="shared" si="5"/>
        <v>3.445761262274027E-3</v>
      </c>
      <c r="O27">
        <f t="shared" si="6"/>
        <v>1569.6460486487576</v>
      </c>
      <c r="P27">
        <f t="shared" si="7"/>
        <v>1.5469799999999949</v>
      </c>
      <c r="Q27">
        <v>10</v>
      </c>
      <c r="R27">
        <f t="shared" si="8"/>
        <v>0.21845416552599561</v>
      </c>
      <c r="S27">
        <f t="shared" si="9"/>
        <v>2.7003217408524849E-2</v>
      </c>
      <c r="T27">
        <f t="shared" si="10"/>
        <v>37.18247809481052</v>
      </c>
      <c r="U27">
        <f t="shared" si="11"/>
        <v>67.636570084414444</v>
      </c>
      <c r="V27">
        <f t="shared" si="12"/>
        <v>365.63657008441442</v>
      </c>
      <c r="W27">
        <f t="shared" si="13"/>
        <v>307.79550925723294</v>
      </c>
    </row>
    <row r="28" spans="1:29" x14ac:dyDescent="0.25">
      <c r="A28">
        <v>-336</v>
      </c>
      <c r="B28">
        <v>61.44</v>
      </c>
      <c r="C28">
        <v>0.873</v>
      </c>
      <c r="D28">
        <v>0.81899999999999995</v>
      </c>
      <c r="E28">
        <v>0.81</v>
      </c>
      <c r="F28">
        <v>0.83599999999999997</v>
      </c>
      <c r="G28">
        <v>1.026</v>
      </c>
      <c r="I28">
        <f t="shared" si="0"/>
        <v>1.8400000000000034</v>
      </c>
      <c r="J28">
        <f t="shared" si="1"/>
        <v>-4.0000000000000036E-3</v>
      </c>
      <c r="K28">
        <f t="shared" si="2"/>
        <v>1.7884512070234555</v>
      </c>
      <c r="L28">
        <f t="shared" si="3"/>
        <v>-5.8985756294430272E-2</v>
      </c>
      <c r="M28">
        <f t="shared" si="4"/>
        <v>-0.15563216957412745</v>
      </c>
      <c r="N28">
        <f t="shared" si="5"/>
        <v>3.7377029777715242E-3</v>
      </c>
      <c r="O28">
        <f t="shared" si="6"/>
        <v>1633.9426002130529</v>
      </c>
      <c r="P28">
        <f t="shared" si="7"/>
        <v>1.6063200000000011</v>
      </c>
      <c r="Q28">
        <v>11</v>
      </c>
      <c r="R28">
        <f t="shared" si="8"/>
        <v>0.24545738293452046</v>
      </c>
      <c r="S28">
        <f t="shared" si="9"/>
        <v>2.8393579991788709E-2</v>
      </c>
      <c r="T28">
        <f t="shared" si="10"/>
        <v>39.096958340402736</v>
      </c>
      <c r="U28">
        <f t="shared" si="11"/>
        <v>71.119094217852918</v>
      </c>
      <c r="V28">
        <f t="shared" si="12"/>
        <v>369.11909421785293</v>
      </c>
      <c r="W28">
        <f t="shared" si="13"/>
        <v>306.48854282075439</v>
      </c>
    </row>
    <row r="29" spans="1:29" x14ac:dyDescent="0.25">
      <c r="A29">
        <v>-335</v>
      </c>
      <c r="B29">
        <v>63.28</v>
      </c>
      <c r="C29">
        <v>0.86899999999999999</v>
      </c>
      <c r="D29">
        <v>0.82</v>
      </c>
      <c r="E29">
        <v>0.80800000000000005</v>
      </c>
      <c r="F29">
        <v>0.82899999999999996</v>
      </c>
      <c r="G29">
        <v>1.0209999999999999</v>
      </c>
      <c r="I29">
        <f t="shared" si="0"/>
        <v>1.9000000000000057</v>
      </c>
      <c r="J29">
        <f t="shared" si="1"/>
        <v>1.0000000000000009E-3</v>
      </c>
      <c r="K29">
        <f t="shared" si="2"/>
        <v>1.8012664704896202</v>
      </c>
      <c r="L29">
        <f t="shared" si="3"/>
        <v>-6.0980223551333534E-2</v>
      </c>
      <c r="M29">
        <f t="shared" si="4"/>
        <v>3.8876137597009967E-2</v>
      </c>
      <c r="N29">
        <f t="shared" si="5"/>
        <v>4.0409094742643826E-3</v>
      </c>
      <c r="O29">
        <f t="shared" si="6"/>
        <v>1697.7413361685053</v>
      </c>
      <c r="P29">
        <f t="shared" si="7"/>
        <v>1.6511000000000118</v>
      </c>
      <c r="Q29">
        <v>12</v>
      </c>
      <c r="R29">
        <f t="shared" si="8"/>
        <v>0.27385096292630917</v>
      </c>
      <c r="S29">
        <f t="shared" si="9"/>
        <v>2.9650659256894585E-2</v>
      </c>
      <c r="T29">
        <f t="shared" si="10"/>
        <v>40.827912157168427</v>
      </c>
      <c r="U29">
        <f t="shared" si="11"/>
        <v>74.267775670499219</v>
      </c>
      <c r="V29">
        <f t="shared" si="12"/>
        <v>372.26777567049919</v>
      </c>
      <c r="W29">
        <f t="shared" si="13"/>
        <v>305.5181814385262</v>
      </c>
    </row>
    <row r="30" spans="1:29" x14ac:dyDescent="0.25">
      <c r="A30">
        <v>-334</v>
      </c>
      <c r="B30">
        <v>65.180000000000007</v>
      </c>
      <c r="C30">
        <v>0.87</v>
      </c>
      <c r="D30">
        <v>0.82299999999999995</v>
      </c>
      <c r="E30">
        <v>0.81</v>
      </c>
      <c r="F30">
        <v>0.83199999999999996</v>
      </c>
      <c r="G30">
        <v>1.014</v>
      </c>
      <c r="I30">
        <f t="shared" si="0"/>
        <v>1.9699999999999989</v>
      </c>
      <c r="J30">
        <f t="shared" si="1"/>
        <v>-2.0000000000000018E-3</v>
      </c>
      <c r="K30">
        <f t="shared" si="2"/>
        <v>1.8141143561291255</v>
      </c>
      <c r="L30">
        <f t="shared" si="3"/>
        <v>-6.0480747381381476E-2</v>
      </c>
      <c r="M30">
        <f t="shared" si="4"/>
        <v>-7.7293044701775643E-2</v>
      </c>
      <c r="N30">
        <f t="shared" si="5"/>
        <v>4.3552882559820547E-3</v>
      </c>
      <c r="O30">
        <f t="shared" si="6"/>
        <v>1761.0228196940279</v>
      </c>
      <c r="P30">
        <f t="shared" si="7"/>
        <v>1.7138999999999898</v>
      </c>
      <c r="Q30">
        <v>13</v>
      </c>
      <c r="R30">
        <f t="shared" si="8"/>
        <v>0.30350162218320376</v>
      </c>
      <c r="S30">
        <f t="shared" si="9"/>
        <v>3.0755566256058242E-2</v>
      </c>
      <c r="T30">
        <f t="shared" si="10"/>
        <v>42.349330130133218</v>
      </c>
      <c r="U30">
        <f t="shared" si="11"/>
        <v>77.035302167623229</v>
      </c>
      <c r="V30">
        <f t="shared" si="12"/>
        <v>375.03530216762323</v>
      </c>
      <c r="W30">
        <f t="shared" si="13"/>
        <v>307.30075402361729</v>
      </c>
    </row>
    <row r="31" spans="1:29" x14ac:dyDescent="0.25">
      <c r="A31">
        <v>-333</v>
      </c>
      <c r="B31">
        <v>67.150000000000006</v>
      </c>
      <c r="C31">
        <v>0.86799999999999999</v>
      </c>
      <c r="D31">
        <v>0.82399999999999995</v>
      </c>
      <c r="E31">
        <v>0.80300000000000005</v>
      </c>
      <c r="F31">
        <v>0.82899999999999996</v>
      </c>
      <c r="G31">
        <v>1.016</v>
      </c>
      <c r="I31">
        <f t="shared" si="0"/>
        <v>2.039999999999992</v>
      </c>
      <c r="J31">
        <f t="shared" si="1"/>
        <v>6.0000000000000053E-3</v>
      </c>
      <c r="K31">
        <f t="shared" si="2"/>
        <v>1.8270460170047342</v>
      </c>
      <c r="L31">
        <f t="shared" si="3"/>
        <v>-6.1480274823508103E-2</v>
      </c>
      <c r="M31">
        <f t="shared" si="4"/>
        <v>0.23017890852434381</v>
      </c>
      <c r="N31">
        <f t="shared" si="5"/>
        <v>4.6807434188954281E-3</v>
      </c>
      <c r="O31">
        <f t="shared" si="6"/>
        <v>1823.7677716553007</v>
      </c>
      <c r="P31">
        <f t="shared" si="7"/>
        <v>1.7707199999999961</v>
      </c>
      <c r="Q31">
        <v>14</v>
      </c>
      <c r="R31">
        <f t="shared" si="8"/>
        <v>0.334257188439262</v>
      </c>
      <c r="S31">
        <f t="shared" si="9"/>
        <v>3.1691249702670454E-2</v>
      </c>
      <c r="T31">
        <f t="shared" si="10"/>
        <v>43.637733238955057</v>
      </c>
      <c r="U31">
        <f t="shared" si="11"/>
        <v>79.378964334103955</v>
      </c>
      <c r="V31">
        <f t="shared" si="12"/>
        <v>377.37896433410396</v>
      </c>
      <c r="W31">
        <f t="shared" si="13"/>
        <v>306.30098789206198</v>
      </c>
    </row>
    <row r="32" spans="1:29" x14ac:dyDescent="0.25">
      <c r="A32">
        <v>-332</v>
      </c>
      <c r="B32">
        <v>69.19</v>
      </c>
      <c r="C32">
        <v>0.874</v>
      </c>
      <c r="D32">
        <v>0.82599999999999996</v>
      </c>
      <c r="E32">
        <v>0.80600000000000005</v>
      </c>
      <c r="F32">
        <v>0.82599999999999996</v>
      </c>
      <c r="G32">
        <v>1.0389999999999999</v>
      </c>
      <c r="I32">
        <f t="shared" si="0"/>
        <v>2.1000000000000085</v>
      </c>
      <c r="J32">
        <f t="shared" si="1"/>
        <v>7.0000000000000062E-3</v>
      </c>
      <c r="K32">
        <f t="shared" si="2"/>
        <v>1.840043330603494</v>
      </c>
      <c r="L32">
        <f t="shared" si="3"/>
        <v>-5.8488567365596968E-2</v>
      </c>
      <c r="M32">
        <f t="shared" si="4"/>
        <v>0.26680015226708964</v>
      </c>
      <c r="N32">
        <f t="shared" si="5"/>
        <v>5.0171756800919563E-3</v>
      </c>
      <c r="O32">
        <f t="shared" si="6"/>
        <v>1885.957076481031</v>
      </c>
      <c r="P32">
        <f t="shared" si="7"/>
        <v>1.8354000000000068</v>
      </c>
      <c r="Q32">
        <v>15</v>
      </c>
      <c r="R32">
        <f t="shared" si="8"/>
        <v>0.36594843814193245</v>
      </c>
      <c r="S32">
        <f t="shared" si="9"/>
        <v>3.2442923903922338E-2</v>
      </c>
      <c r="T32">
        <f t="shared" si="10"/>
        <v>44.672762106058094</v>
      </c>
      <c r="U32">
        <f t="shared" si="11"/>
        <v>81.261727562813476</v>
      </c>
      <c r="V32">
        <f t="shared" si="12"/>
        <v>379.26172756281346</v>
      </c>
      <c r="W32">
        <f t="shared" si="13"/>
        <v>309.17565186956767</v>
      </c>
    </row>
    <row r="33" spans="1:23" x14ac:dyDescent="0.25">
      <c r="A33">
        <v>-331</v>
      </c>
      <c r="B33">
        <v>71.290000000000006</v>
      </c>
      <c r="C33">
        <v>0.88100000000000001</v>
      </c>
      <c r="D33">
        <v>0.83</v>
      </c>
      <c r="E33">
        <v>0.81299999999999994</v>
      </c>
      <c r="F33">
        <v>0.83399999999999996</v>
      </c>
      <c r="G33">
        <v>1.0469999999999999</v>
      </c>
      <c r="I33">
        <f t="shared" si="0"/>
        <v>2.1599999999999966</v>
      </c>
      <c r="J33">
        <f t="shared" si="1"/>
        <v>-1.0000000000000009E-3</v>
      </c>
      <c r="K33">
        <f t="shared" si="2"/>
        <v>1.8530286147129897</v>
      </c>
      <c r="L33">
        <f t="shared" si="3"/>
        <v>-5.5024091587952087E-2</v>
      </c>
      <c r="M33">
        <f t="shared" si="4"/>
        <v>-3.8049001549709895E-2</v>
      </c>
      <c r="N33">
        <f t="shared" si="5"/>
        <v>5.3644824081872065E-3</v>
      </c>
      <c r="O33">
        <f t="shared" si="6"/>
        <v>1947.5717879892047</v>
      </c>
      <c r="P33">
        <f t="shared" si="7"/>
        <v>1.9029599999999984</v>
      </c>
      <c r="Q33">
        <v>16</v>
      </c>
      <c r="R33">
        <f t="shared" si="8"/>
        <v>0.39839136204585479</v>
      </c>
      <c r="S33">
        <f t="shared" si="9"/>
        <v>3.29984630048894E-2</v>
      </c>
      <c r="T33">
        <f t="shared" si="10"/>
        <v>45.437719856833283</v>
      </c>
      <c r="U33">
        <f t="shared" si="11"/>
        <v>82.653219501301109</v>
      </c>
      <c r="V33">
        <f t="shared" si="12"/>
        <v>380.65321950130112</v>
      </c>
      <c r="W33">
        <f t="shared" si="13"/>
        <v>309.50382738739182</v>
      </c>
    </row>
    <row r="34" spans="1:23" x14ac:dyDescent="0.25">
      <c r="A34">
        <v>-330</v>
      </c>
      <c r="B34">
        <v>73.45</v>
      </c>
      <c r="C34">
        <v>0.88</v>
      </c>
      <c r="D34">
        <v>0.83399999999999996</v>
      </c>
      <c r="E34">
        <v>0.80500000000000005</v>
      </c>
      <c r="F34">
        <v>0.83299999999999996</v>
      </c>
      <c r="G34">
        <v>1.0469999999999999</v>
      </c>
      <c r="I34">
        <f t="shared" si="0"/>
        <v>2.2199999999999989</v>
      </c>
      <c r="J34">
        <f t="shared" si="1"/>
        <v>-1.0000000000000009E-3</v>
      </c>
      <c r="K34">
        <f t="shared" si="2"/>
        <v>1.8659918001262754</v>
      </c>
      <c r="L34">
        <f t="shared" si="3"/>
        <v>-5.551732784983137E-2</v>
      </c>
      <c r="M34">
        <f t="shared" si="4"/>
        <v>-3.8184318173669525E-2</v>
      </c>
      <c r="N34">
        <f t="shared" si="5"/>
        <v>5.7225576547636596E-3</v>
      </c>
      <c r="O34">
        <f t="shared" si="6"/>
        <v>2008.5931351615916</v>
      </c>
      <c r="P34">
        <f t="shared" si="7"/>
        <v>1.9535999999999998</v>
      </c>
      <c r="Q34">
        <v>17</v>
      </c>
      <c r="R34">
        <f t="shared" si="8"/>
        <v>0.43138982505074419</v>
      </c>
      <c r="S34">
        <f t="shared" si="9"/>
        <v>3.334874643026553E-2</v>
      </c>
      <c r="T34">
        <f t="shared" si="10"/>
        <v>45.920047780723984</v>
      </c>
      <c r="U34">
        <f t="shared" si="11"/>
        <v>83.530595300319106</v>
      </c>
      <c r="V34">
        <f t="shared" si="12"/>
        <v>381.53059530031908</v>
      </c>
      <c r="W34">
        <f t="shared" si="13"/>
        <v>306.68053572170646</v>
      </c>
    </row>
    <row r="35" spans="1:23" x14ac:dyDescent="0.25">
      <c r="A35">
        <v>-329</v>
      </c>
      <c r="B35">
        <v>75.67</v>
      </c>
      <c r="C35">
        <v>0.879</v>
      </c>
      <c r="D35">
        <v>0.83699999999999997</v>
      </c>
      <c r="E35">
        <v>0.81100000000000005</v>
      </c>
      <c r="F35">
        <v>0.83099999999999996</v>
      </c>
      <c r="G35">
        <v>1.038</v>
      </c>
      <c r="I35">
        <f t="shared" si="0"/>
        <v>2.289999999999992</v>
      </c>
      <c r="J35">
        <f t="shared" si="1"/>
        <v>-2.0000000000000018E-3</v>
      </c>
      <c r="K35">
        <f t="shared" si="2"/>
        <v>1.8789237339675673</v>
      </c>
      <c r="L35">
        <f t="shared" si="3"/>
        <v>-5.6011124926228104E-2</v>
      </c>
      <c r="M35">
        <f t="shared" si="4"/>
        <v>-7.6403640443288345E-2</v>
      </c>
      <c r="N35">
        <f t="shared" si="5"/>
        <v>6.0912921868267128E-3</v>
      </c>
      <c r="O35">
        <f t="shared" si="6"/>
        <v>2069.0025278647126</v>
      </c>
      <c r="P35">
        <f t="shared" si="7"/>
        <v>2.0129099999999966</v>
      </c>
      <c r="Q35">
        <v>18</v>
      </c>
      <c r="R35">
        <f t="shared" si="8"/>
        <v>0.46473857148100972</v>
      </c>
      <c r="S35">
        <f t="shared" si="9"/>
        <v>3.3487941139978217E-2</v>
      </c>
      <c r="T35">
        <f t="shared" si="10"/>
        <v>46.111713987254305</v>
      </c>
      <c r="U35">
        <f t="shared" si="11"/>
        <v>83.879244596305952</v>
      </c>
      <c r="V35">
        <f t="shared" si="12"/>
        <v>381.87924459630597</v>
      </c>
      <c r="W35">
        <f t="shared" si="13"/>
        <v>306.65807197227548</v>
      </c>
    </row>
    <row r="36" spans="1:23" x14ac:dyDescent="0.25">
      <c r="A36">
        <v>-328</v>
      </c>
      <c r="B36">
        <v>77.959999999999994</v>
      </c>
      <c r="C36">
        <v>0.877</v>
      </c>
      <c r="D36">
        <v>0.84</v>
      </c>
      <c r="E36">
        <v>0.81200000000000006</v>
      </c>
      <c r="F36">
        <v>0.83299999999999996</v>
      </c>
      <c r="G36">
        <v>1.022</v>
      </c>
      <c r="I36">
        <f t="shared" si="0"/>
        <v>2.3500000000000085</v>
      </c>
      <c r="J36">
        <f t="shared" si="1"/>
        <v>-8.0000000000000071E-3</v>
      </c>
      <c r="K36">
        <f t="shared" si="2"/>
        <v>1.8918718304455837</v>
      </c>
      <c r="L36">
        <f t="shared" si="3"/>
        <v>-5.7000406633959479E-2</v>
      </c>
      <c r="M36">
        <f t="shared" si="4"/>
        <v>-0.30856567150600167</v>
      </c>
      <c r="N36">
        <f t="shared" si="5"/>
        <v>6.4705735202681804E-3</v>
      </c>
      <c r="O36">
        <f t="shared" si="6"/>
        <v>2128.7815625155649</v>
      </c>
      <c r="P36">
        <f t="shared" si="7"/>
        <v>2.0609500000000072</v>
      </c>
      <c r="Q36">
        <v>19</v>
      </c>
      <c r="R36">
        <f t="shared" si="8"/>
        <v>0.49822651262098794</v>
      </c>
      <c r="S36">
        <f t="shared" si="9"/>
        <v>3.3413707750257982E-2</v>
      </c>
      <c r="T36">
        <f t="shared" si="10"/>
        <v>46.00949722747275</v>
      </c>
      <c r="U36">
        <f t="shared" si="11"/>
        <v>83.693307795129385</v>
      </c>
      <c r="V36">
        <f t="shared" si="12"/>
        <v>381.69330779512939</v>
      </c>
      <c r="W36">
        <f t="shared" si="13"/>
        <v>306.3198063924354</v>
      </c>
    </row>
    <row r="37" spans="1:23" x14ac:dyDescent="0.25">
      <c r="A37">
        <v>-327</v>
      </c>
      <c r="B37">
        <v>80.31</v>
      </c>
      <c r="C37">
        <v>0.86899999999999999</v>
      </c>
      <c r="D37">
        <v>0.83699999999999997</v>
      </c>
      <c r="E37">
        <v>0.81200000000000006</v>
      </c>
      <c r="F37">
        <v>0.83199999999999996</v>
      </c>
      <c r="G37">
        <v>0.99299999999999999</v>
      </c>
      <c r="I37">
        <f t="shared" si="0"/>
        <v>2.3999999999999915</v>
      </c>
      <c r="J37">
        <f t="shared" si="1"/>
        <v>-6.0000000000000053E-3</v>
      </c>
      <c r="K37">
        <f t="shared" si="2"/>
        <v>1.9047696259065952</v>
      </c>
      <c r="L37">
        <f t="shared" si="3"/>
        <v>-6.0980223551333534E-2</v>
      </c>
      <c r="M37">
        <f t="shared" si="4"/>
        <v>-0.23528994471571871</v>
      </c>
      <c r="N37">
        <f t="shared" si="5"/>
        <v>6.8602859543264814E-3</v>
      </c>
      <c r="O37">
        <f t="shared" si="6"/>
        <v>2187.9120276903168</v>
      </c>
      <c r="P37">
        <f t="shared" si="7"/>
        <v>2.0855999999999848</v>
      </c>
      <c r="Q37">
        <v>20</v>
      </c>
      <c r="R37">
        <f t="shared" si="8"/>
        <v>0.53164022037124592</v>
      </c>
      <c r="S37">
        <f t="shared" si="9"/>
        <v>3.3127319705018921E-2</v>
      </c>
      <c r="T37">
        <f t="shared" si="10"/>
        <v>45.615150988740652</v>
      </c>
      <c r="U37">
        <f t="shared" si="11"/>
        <v>82.975974567754974</v>
      </c>
      <c r="V37">
        <f t="shared" si="12"/>
        <v>380.97597456775497</v>
      </c>
      <c r="W37">
        <f t="shared" si="13"/>
        <v>304.18251238977041</v>
      </c>
    </row>
    <row r="38" spans="1:23" x14ac:dyDescent="0.25">
      <c r="A38">
        <v>-326</v>
      </c>
      <c r="B38">
        <v>82.71</v>
      </c>
      <c r="C38">
        <v>0.86299999999999999</v>
      </c>
      <c r="D38">
        <v>0.84</v>
      </c>
      <c r="E38">
        <v>0.82099999999999995</v>
      </c>
      <c r="F38">
        <v>0.81799999999999995</v>
      </c>
      <c r="G38">
        <v>0.97299999999999998</v>
      </c>
      <c r="I38">
        <f t="shared" si="0"/>
        <v>2.460000000000008</v>
      </c>
      <c r="J38">
        <f t="shared" si="1"/>
        <v>4.0000000000000036E-3</v>
      </c>
      <c r="K38">
        <f t="shared" si="2"/>
        <v>1.9175580208254361</v>
      </c>
      <c r="L38">
        <f t="shared" si="3"/>
        <v>-6.3989204284790407E-2</v>
      </c>
      <c r="M38">
        <f t="shared" si="4"/>
        <v>0.15777835680933852</v>
      </c>
      <c r="N38">
        <f t="shared" si="5"/>
        <v>7.2603106070330469E-3</v>
      </c>
      <c r="O38">
        <f t="shared" si="6"/>
        <v>2246.3759096743092</v>
      </c>
      <c r="P38">
        <f t="shared" si="7"/>
        <v>2.1229800000000143</v>
      </c>
      <c r="Q38">
        <v>21</v>
      </c>
      <c r="R38">
        <f t="shared" si="8"/>
        <v>0.56476754007626484</v>
      </c>
      <c r="S38">
        <f t="shared" si="9"/>
        <v>3.2633687464710959E-2</v>
      </c>
      <c r="T38">
        <f t="shared" si="10"/>
        <v>44.93543680192866</v>
      </c>
      <c r="U38">
        <f t="shared" si="11"/>
        <v>81.739544437507774</v>
      </c>
      <c r="V38">
        <f t="shared" si="12"/>
        <v>379.73954443750779</v>
      </c>
      <c r="W38">
        <f t="shared" si="13"/>
        <v>304.78646596567182</v>
      </c>
    </row>
    <row r="39" spans="1:23" x14ac:dyDescent="0.25">
      <c r="A39">
        <v>-325</v>
      </c>
      <c r="B39">
        <v>85.17</v>
      </c>
      <c r="C39">
        <v>0.86699999999999999</v>
      </c>
      <c r="D39">
        <v>0.83799999999999997</v>
      </c>
      <c r="E39">
        <v>0.82599999999999996</v>
      </c>
      <c r="F39">
        <v>0.82099999999999995</v>
      </c>
      <c r="G39">
        <v>0.98399999999999999</v>
      </c>
      <c r="I39">
        <f t="shared" si="0"/>
        <v>2.519999999999996</v>
      </c>
      <c r="J39">
        <f t="shared" si="1"/>
        <v>1.5000000000000013E-2</v>
      </c>
      <c r="K39">
        <f t="shared" si="2"/>
        <v>1.9302866472455196</v>
      </c>
      <c r="L39">
        <f t="shared" si="3"/>
        <v>-6.198090252378971E-2</v>
      </c>
      <c r="M39">
        <f t="shared" si="4"/>
        <v>0.58826809739246999</v>
      </c>
      <c r="N39">
        <f t="shared" si="5"/>
        <v>7.6705254516339187E-3</v>
      </c>
      <c r="O39">
        <f t="shared" si="6"/>
        <v>2304.1553979516489</v>
      </c>
      <c r="P39">
        <f t="shared" si="7"/>
        <v>2.1848399999999968</v>
      </c>
      <c r="Q39">
        <v>22</v>
      </c>
      <c r="R39">
        <f t="shared" si="8"/>
        <v>0.5974012275409758</v>
      </c>
      <c r="S39">
        <f t="shared" si="9"/>
        <v>3.1941283019244815E-2</v>
      </c>
      <c r="T39">
        <f t="shared" si="10"/>
        <v>43.982020298376504</v>
      </c>
      <c r="U39">
        <f t="shared" si="11"/>
        <v>80.005237703090771</v>
      </c>
      <c r="V39">
        <f t="shared" si="12"/>
        <v>378.00523770309076</v>
      </c>
      <c r="W39">
        <f t="shared" si="13"/>
        <v>308.28556658265006</v>
      </c>
    </row>
    <row r="40" spans="1:23" x14ac:dyDescent="0.25">
      <c r="A40">
        <v>-324</v>
      </c>
      <c r="B40">
        <v>87.69</v>
      </c>
      <c r="C40">
        <v>0.88200000000000001</v>
      </c>
      <c r="D40">
        <v>0.84099999999999997</v>
      </c>
      <c r="E40">
        <v>0.82499999999999996</v>
      </c>
      <c r="F40">
        <v>0.872</v>
      </c>
      <c r="G40">
        <v>0.98899999999999999</v>
      </c>
      <c r="I40">
        <f t="shared" si="0"/>
        <v>2.5700000000000074</v>
      </c>
      <c r="J40">
        <f t="shared" si="1"/>
        <v>-1.3000000000000012E-2</v>
      </c>
      <c r="K40">
        <f t="shared" si="2"/>
        <v>1.9429500700770987</v>
      </c>
      <c r="L40">
        <f t="shared" si="3"/>
        <v>-5.4531414868180264E-2</v>
      </c>
      <c r="M40">
        <f t="shared" si="4"/>
        <v>-0.51404348273208766</v>
      </c>
      <c r="N40">
        <f t="shared" si="5"/>
        <v>8.0908053539749756E-3</v>
      </c>
      <c r="O40">
        <f t="shared" si="6"/>
        <v>2361.2328906327052</v>
      </c>
      <c r="P40">
        <f t="shared" si="7"/>
        <v>2.2667400000000026</v>
      </c>
      <c r="Q40">
        <v>23</v>
      </c>
      <c r="R40">
        <f t="shared" si="8"/>
        <v>0.62934251056022061</v>
      </c>
      <c r="S40">
        <f t="shared" si="9"/>
        <v>3.1061963794840275E-2</v>
      </c>
      <c r="T40">
        <f t="shared" si="10"/>
        <v>42.771228735833077</v>
      </c>
      <c r="U40">
        <f t="shared" si="11"/>
        <v>77.802754367559245</v>
      </c>
      <c r="V40">
        <f t="shared" si="12"/>
        <v>375.80275436755926</v>
      </c>
      <c r="W40">
        <f t="shared" si="13"/>
        <v>312.12544501877585</v>
      </c>
    </row>
    <row r="41" spans="1:23" x14ac:dyDescent="0.25">
      <c r="A41">
        <v>-323</v>
      </c>
      <c r="B41">
        <v>90.26</v>
      </c>
      <c r="C41">
        <v>0.86899999999999999</v>
      </c>
      <c r="D41">
        <v>0.84399999999999997</v>
      </c>
      <c r="E41">
        <v>0.83199999999999996</v>
      </c>
      <c r="F41">
        <v>0.81799999999999995</v>
      </c>
      <c r="G41">
        <v>0.98299999999999998</v>
      </c>
      <c r="I41">
        <f t="shared" si="0"/>
        <v>2.6299999999999955</v>
      </c>
      <c r="J41">
        <f t="shared" si="1"/>
        <v>6.0000000000000053E-3</v>
      </c>
      <c r="K41">
        <f t="shared" si="2"/>
        <v>1.9554953291841271</v>
      </c>
      <c r="L41">
        <f t="shared" si="3"/>
        <v>-6.0980223551333534E-2</v>
      </c>
      <c r="M41">
        <f t="shared" si="4"/>
        <v>0.23956744656922038</v>
      </c>
      <c r="N41">
        <f t="shared" si="5"/>
        <v>8.5210221108395472E-3</v>
      </c>
      <c r="O41">
        <f t="shared" si="6"/>
        <v>2417.5909998179068</v>
      </c>
      <c r="P41">
        <f t="shared" si="7"/>
        <v>2.2854699999999943</v>
      </c>
      <c r="Q41">
        <v>24</v>
      </c>
      <c r="R41">
        <f t="shared" si="8"/>
        <v>0.66040447435506089</v>
      </c>
      <c r="S41">
        <f t="shared" si="9"/>
        <v>3.0010699042043565E-2</v>
      </c>
      <c r="T41">
        <f t="shared" si="10"/>
        <v>41.323674244405339</v>
      </c>
      <c r="U41">
        <f t="shared" si="11"/>
        <v>75.169588806059835</v>
      </c>
      <c r="V41">
        <f t="shared" si="12"/>
        <v>373.16958880605983</v>
      </c>
      <c r="W41">
        <f t="shared" si="13"/>
        <v>302.21270249841677</v>
      </c>
    </row>
    <row r="42" spans="1:23" x14ac:dyDescent="0.25">
      <c r="A42">
        <v>-322</v>
      </c>
      <c r="B42">
        <v>92.89</v>
      </c>
      <c r="C42">
        <v>0.875</v>
      </c>
      <c r="D42">
        <v>0.84399999999999997</v>
      </c>
      <c r="E42">
        <v>0.83099999999999996</v>
      </c>
      <c r="F42">
        <v>0.84799999999999998</v>
      </c>
      <c r="G42">
        <v>0.97599999999999998</v>
      </c>
      <c r="I42">
        <f t="shared" si="0"/>
        <v>2.6799999999999926</v>
      </c>
      <c r="J42">
        <f t="shared" si="1"/>
        <v>-6.0000000000000053E-3</v>
      </c>
      <c r="K42">
        <f t="shared" si="2"/>
        <v>1.9679689628786923</v>
      </c>
      <c r="L42">
        <f t="shared" si="3"/>
        <v>-5.7991946977686754E-2</v>
      </c>
      <c r="M42">
        <f t="shared" si="4"/>
        <v>-0.24191433205582352</v>
      </c>
      <c r="N42">
        <f t="shared" si="5"/>
        <v>8.9610444892259996E-3</v>
      </c>
      <c r="O42">
        <f t="shared" si="6"/>
        <v>2473.2125568961305</v>
      </c>
      <c r="P42">
        <f t="shared" si="7"/>
        <v>2.3450000000000002</v>
      </c>
      <c r="Q42">
        <v>25</v>
      </c>
      <c r="R42">
        <f t="shared" si="8"/>
        <v>0.69041517339710445</v>
      </c>
      <c r="S42">
        <f t="shared" si="9"/>
        <v>2.8805205865340855E-2</v>
      </c>
      <c r="T42">
        <f t="shared" si="10"/>
        <v>39.66375265217161</v>
      </c>
      <c r="U42">
        <f t="shared" si="11"/>
        <v>72.150118107483166</v>
      </c>
      <c r="V42">
        <f t="shared" si="12"/>
        <v>370.15011810748319</v>
      </c>
      <c r="W42">
        <f t="shared" si="13"/>
        <v>308.80062762045054</v>
      </c>
    </row>
    <row r="43" spans="1:23" x14ac:dyDescent="0.25">
      <c r="A43">
        <v>-321</v>
      </c>
      <c r="B43">
        <v>95.57</v>
      </c>
      <c r="C43">
        <v>0.86899999999999999</v>
      </c>
      <c r="D43">
        <v>0.84499999999999997</v>
      </c>
      <c r="E43">
        <v>0.83699999999999997</v>
      </c>
      <c r="F43">
        <v>0.83699999999999997</v>
      </c>
      <c r="G43">
        <v>0.95499999999999996</v>
      </c>
      <c r="I43">
        <f t="shared" si="0"/>
        <v>2.730000000000004</v>
      </c>
      <c r="J43">
        <f t="shared" si="1"/>
        <v>-7.0000000000000062E-3</v>
      </c>
      <c r="K43">
        <f t="shared" si="2"/>
        <v>1.9803215860087564</v>
      </c>
      <c r="L43">
        <f t="shared" si="3"/>
        <v>-6.0980223551333534E-2</v>
      </c>
      <c r="M43">
        <f t="shared" si="4"/>
        <v>-0.28715910738156003</v>
      </c>
      <c r="N43">
        <f t="shared" si="5"/>
        <v>9.4107382665534201E-3</v>
      </c>
      <c r="O43">
        <f t="shared" si="6"/>
        <v>2528.080617776116</v>
      </c>
      <c r="P43">
        <f t="shared" si="7"/>
        <v>2.3723699999999965</v>
      </c>
      <c r="Q43">
        <v>26</v>
      </c>
      <c r="R43">
        <f t="shared" si="8"/>
        <v>0.71922037926244531</v>
      </c>
      <c r="S43">
        <f t="shared" si="9"/>
        <v>2.7465505968164217E-2</v>
      </c>
      <c r="T43">
        <f t="shared" si="10"/>
        <v>37.819033138686365</v>
      </c>
      <c r="U43">
        <f t="shared" si="11"/>
        <v>68.794491827228711</v>
      </c>
      <c r="V43">
        <f t="shared" si="12"/>
        <v>366.79449182722874</v>
      </c>
      <c r="W43">
        <f t="shared" si="13"/>
        <v>304.49531199729324</v>
      </c>
    </row>
    <row r="44" spans="1:23" x14ac:dyDescent="0.25">
      <c r="A44">
        <v>-320</v>
      </c>
      <c r="B44">
        <v>98.3</v>
      </c>
      <c r="C44">
        <v>0.86199999999999999</v>
      </c>
      <c r="D44">
        <v>0.84499999999999997</v>
      </c>
      <c r="E44">
        <v>0.84399999999999997</v>
      </c>
      <c r="F44">
        <v>0.82099999999999995</v>
      </c>
      <c r="G44">
        <v>0.93799999999999994</v>
      </c>
      <c r="I44">
        <f t="shared" si="0"/>
        <v>2.7900000000000063</v>
      </c>
      <c r="J44">
        <f t="shared" si="1"/>
        <v>4.0000000000000036E-3</v>
      </c>
      <c r="K44">
        <f t="shared" si="2"/>
        <v>1.9925535178321356</v>
      </c>
      <c r="L44">
        <f t="shared" si="3"/>
        <v>-6.4492734175287211E-2</v>
      </c>
      <c r="M44">
        <f t="shared" si="4"/>
        <v>0.16541993747770684</v>
      </c>
      <c r="N44">
        <f t="shared" si="5"/>
        <v>9.8699662717825921E-3</v>
      </c>
      <c r="O44">
        <f t="shared" si="6"/>
        <v>2582.1784680492879</v>
      </c>
      <c r="P44">
        <f t="shared" si="7"/>
        <v>2.4049800000000165</v>
      </c>
      <c r="Q44">
        <v>27</v>
      </c>
      <c r="R44">
        <f t="shared" si="8"/>
        <v>0.74668588523060953</v>
      </c>
      <c r="S44">
        <f t="shared" si="9"/>
        <v>2.6013417720559096E-2</v>
      </c>
      <c r="T44">
        <f t="shared" si="10"/>
        <v>35.819558830070676</v>
      </c>
      <c r="U44">
        <f t="shared" si="11"/>
        <v>65.157359738780144</v>
      </c>
      <c r="V44">
        <f t="shared" si="12"/>
        <v>363.15735973878014</v>
      </c>
      <c r="W44">
        <f t="shared" si="13"/>
        <v>304.04347339739655</v>
      </c>
    </row>
    <row r="45" spans="1:23" x14ac:dyDescent="0.25">
      <c r="A45">
        <v>-319</v>
      </c>
      <c r="B45">
        <v>101.09</v>
      </c>
      <c r="C45">
        <v>0.86599999999999999</v>
      </c>
      <c r="D45">
        <v>0.84899999999999998</v>
      </c>
      <c r="E45">
        <v>0.82399999999999995</v>
      </c>
      <c r="F45">
        <v>0.85</v>
      </c>
      <c r="G45">
        <v>0.94199999999999995</v>
      </c>
      <c r="I45">
        <f t="shared" si="0"/>
        <v>2.8299999999999983</v>
      </c>
      <c r="J45">
        <f t="shared" si="1"/>
        <v>-2.0000000000000018E-3</v>
      </c>
      <c r="K45">
        <f t="shared" si="2"/>
        <v>2.0047081965443363</v>
      </c>
      <c r="L45">
        <f t="shared" si="3"/>
        <v>-6.2482107982653363E-2</v>
      </c>
      <c r="M45">
        <f t="shared" si="4"/>
        <v>-8.3742343061661659E-2</v>
      </c>
      <c r="N45">
        <f t="shared" si="5"/>
        <v>1.0338588427439767E-2</v>
      </c>
      <c r="O45">
        <f t="shared" si="6"/>
        <v>2635.4896280824387</v>
      </c>
      <c r="P45">
        <f t="shared" si="7"/>
        <v>2.4507799999999986</v>
      </c>
      <c r="Q45">
        <v>28</v>
      </c>
      <c r="R45">
        <f t="shared" si="8"/>
        <v>0.77269930295116862</v>
      </c>
      <c r="S45">
        <f t="shared" si="9"/>
        <v>2.4472001100993901E-2</v>
      </c>
      <c r="T45">
        <f t="shared" si="10"/>
        <v>33.697082503458354</v>
      </c>
      <c r="U45">
        <f t="shared" si="11"/>
        <v>61.296481546332267</v>
      </c>
      <c r="V45">
        <f t="shared" si="12"/>
        <v>359.29648154633225</v>
      </c>
      <c r="W45">
        <f t="shared" si="13"/>
        <v>307.88006457810627</v>
      </c>
    </row>
    <row r="46" spans="1:23" x14ac:dyDescent="0.25">
      <c r="A46">
        <v>-318</v>
      </c>
      <c r="B46">
        <v>103.92</v>
      </c>
      <c r="C46">
        <v>0.86399999999999999</v>
      </c>
      <c r="D46">
        <v>0.84399999999999997</v>
      </c>
      <c r="E46">
        <v>0.84699999999999998</v>
      </c>
      <c r="F46">
        <v>0.82899999999999996</v>
      </c>
      <c r="G46">
        <v>0.93500000000000005</v>
      </c>
      <c r="I46">
        <f t="shared" si="0"/>
        <v>2.8799999999999955</v>
      </c>
      <c r="J46">
        <f t="shared" si="1"/>
        <v>0</v>
      </c>
      <c r="K46">
        <f t="shared" si="2"/>
        <v>2.0166991380649715</v>
      </c>
      <c r="L46">
        <f t="shared" si="3"/>
        <v>-6.3486257521106718E-2</v>
      </c>
      <c r="M46">
        <f t="shared" si="4"/>
        <v>0</v>
      </c>
      <c r="N46">
        <f t="shared" si="5"/>
        <v>1.0816461792529725E-2</v>
      </c>
      <c r="O46">
        <f t="shared" si="6"/>
        <v>2687.9978580386755</v>
      </c>
      <c r="P46">
        <f t="shared" si="7"/>
        <v>2.4883199999999857</v>
      </c>
      <c r="Q46">
        <v>29</v>
      </c>
      <c r="R46">
        <f t="shared" si="8"/>
        <v>0.79717130405216252</v>
      </c>
      <c r="S46">
        <f t="shared" si="9"/>
        <v>2.2864975234725193E-2</v>
      </c>
      <c r="T46">
        <f t="shared" si="10"/>
        <v>31.484264557865462</v>
      </c>
      <c r="U46">
        <f t="shared" si="11"/>
        <v>57.271267958375297</v>
      </c>
      <c r="V46">
        <f t="shared" si="12"/>
        <v>355.27126795837529</v>
      </c>
      <c r="W46">
        <f t="shared" si="13"/>
        <v>305.63497873182308</v>
      </c>
    </row>
    <row r="47" spans="1:23" x14ac:dyDescent="0.25">
      <c r="A47">
        <v>-317</v>
      </c>
      <c r="B47">
        <v>106.8</v>
      </c>
      <c r="C47">
        <v>0.86399999999999999</v>
      </c>
      <c r="D47">
        <v>0.84599999999999997</v>
      </c>
      <c r="E47">
        <v>0.83899999999999997</v>
      </c>
      <c r="F47">
        <v>0.83699999999999997</v>
      </c>
      <c r="G47">
        <v>0.93500000000000005</v>
      </c>
      <c r="I47">
        <f t="shared" si="0"/>
        <v>2.9200000000000017</v>
      </c>
      <c r="J47">
        <f t="shared" si="1"/>
        <v>3.0000000000000027E-3</v>
      </c>
      <c r="K47">
        <f t="shared" si="2"/>
        <v>2.0285712526925375</v>
      </c>
      <c r="L47">
        <f t="shared" si="3"/>
        <v>-6.3486257521106718E-2</v>
      </c>
      <c r="M47">
        <f t="shared" si="4"/>
        <v>0.12850305649763671</v>
      </c>
      <c r="N47">
        <f t="shared" si="5"/>
        <v>1.1303440606325019E-2</v>
      </c>
      <c r="O47">
        <f t="shared" si="6"/>
        <v>2739.6871628251388</v>
      </c>
      <c r="P47">
        <f t="shared" si="7"/>
        <v>2.5228800000000051</v>
      </c>
      <c r="Q47">
        <v>30</v>
      </c>
      <c r="R47">
        <f t="shared" si="8"/>
        <v>0.82003627928688771</v>
      </c>
      <c r="S47">
        <f t="shared" si="9"/>
        <v>2.1216129504706971E-2</v>
      </c>
      <c r="T47">
        <f t="shared" si="10"/>
        <v>29.213862134679786</v>
      </c>
      <c r="U47">
        <f t="shared" si="11"/>
        <v>53.141305662046946</v>
      </c>
      <c r="V47">
        <f t="shared" si="12"/>
        <v>351.14130566204693</v>
      </c>
      <c r="W47">
        <f t="shared" si="13"/>
        <v>306.25866050808315</v>
      </c>
    </row>
    <row r="48" spans="1:23" x14ac:dyDescent="0.25">
      <c r="A48">
        <v>-316</v>
      </c>
      <c r="B48">
        <v>109.72</v>
      </c>
      <c r="C48">
        <v>0.86699999999999999</v>
      </c>
      <c r="D48">
        <v>0.84499999999999997</v>
      </c>
      <c r="E48">
        <v>0.84699999999999998</v>
      </c>
      <c r="F48">
        <v>0.83599999999999997</v>
      </c>
      <c r="G48">
        <v>0.93899999999999995</v>
      </c>
      <c r="I48">
        <f t="shared" si="0"/>
        <v>2.9699999999999989</v>
      </c>
      <c r="J48">
        <f t="shared" si="1"/>
        <v>-2.0000000000000018E-3</v>
      </c>
      <c r="K48">
        <f t="shared" si="2"/>
        <v>2.0402857989324916</v>
      </c>
      <c r="L48">
        <f t="shared" si="3"/>
        <v>-6.198090252378971E-2</v>
      </c>
      <c r="M48">
        <f t="shared" si="4"/>
        <v>-8.6467787202752916E-2</v>
      </c>
      <c r="N48">
        <f t="shared" si="5"/>
        <v>1.1799376333017675E-2</v>
      </c>
      <c r="O48">
        <f t="shared" si="6"/>
        <v>2790.5417969659661</v>
      </c>
      <c r="P48">
        <f t="shared" si="7"/>
        <v>2.5749899999999921</v>
      </c>
      <c r="Q48">
        <v>31</v>
      </c>
      <c r="R48">
        <f t="shared" si="8"/>
        <v>0.84125240879159469</v>
      </c>
      <c r="S48">
        <f t="shared" si="9"/>
        <v>1.9548749454775249E-2</v>
      </c>
      <c r="T48">
        <f t="shared" si="10"/>
        <v>26.91793860659169</v>
      </c>
      <c r="U48">
        <f t="shared" si="11"/>
        <v>48.964919348579045</v>
      </c>
      <c r="V48">
        <f t="shared" si="12"/>
        <v>346.96491934857903</v>
      </c>
      <c r="W48">
        <f t="shared" si="13"/>
        <v>307.21057792342907</v>
      </c>
    </row>
    <row r="49" spans="1:23" x14ac:dyDescent="0.25">
      <c r="A49">
        <v>-315</v>
      </c>
      <c r="B49">
        <v>112.69</v>
      </c>
      <c r="C49">
        <v>0.86499999999999999</v>
      </c>
      <c r="D49">
        <v>0.84699999999999998</v>
      </c>
      <c r="E49">
        <v>0.83199999999999996</v>
      </c>
      <c r="F49">
        <v>0.82599999999999996</v>
      </c>
      <c r="G49">
        <v>0.95699999999999996</v>
      </c>
      <c r="I49">
        <f t="shared" si="0"/>
        <v>3.0100000000000051</v>
      </c>
      <c r="J49">
        <f t="shared" si="1"/>
        <v>1.0000000000000009E-2</v>
      </c>
      <c r="K49">
        <f t="shared" si="2"/>
        <v>2.0518853788898719</v>
      </c>
      <c r="L49">
        <f t="shared" si="3"/>
        <v>-6.2983892535185784E-2</v>
      </c>
      <c r="M49">
        <f t="shared" si="4"/>
        <v>0.43605470401912816</v>
      </c>
      <c r="N49">
        <f t="shared" si="5"/>
        <v>1.2304117707219217E-2</v>
      </c>
      <c r="O49">
        <f t="shared" si="6"/>
        <v>2840.5462693990103</v>
      </c>
      <c r="P49">
        <f t="shared" si="7"/>
        <v>2.6036500000000116</v>
      </c>
      <c r="Q49">
        <v>32</v>
      </c>
      <c r="R49">
        <f t="shared" si="8"/>
        <v>0.86080115824636994</v>
      </c>
      <c r="S49">
        <f t="shared" si="9"/>
        <v>1.7885077907003222E-2</v>
      </c>
      <c r="T49">
        <f t="shared" si="10"/>
        <v>24.62712155519603</v>
      </c>
      <c r="U49">
        <f t="shared" si="11"/>
        <v>44.797821941778736</v>
      </c>
      <c r="V49">
        <f t="shared" si="12"/>
        <v>342.79782194177875</v>
      </c>
      <c r="W49">
        <f t="shared" si="13"/>
        <v>305.36049716148602</v>
      </c>
    </row>
    <row r="50" spans="1:23" x14ac:dyDescent="0.25">
      <c r="A50">
        <v>-314</v>
      </c>
      <c r="B50">
        <v>115.7</v>
      </c>
      <c r="C50">
        <v>0.875</v>
      </c>
      <c r="D50">
        <v>0.84099999999999997</v>
      </c>
      <c r="E50">
        <v>0.84899999999999998</v>
      </c>
      <c r="F50">
        <v>0.83499999999999996</v>
      </c>
      <c r="G50">
        <v>0.97599999999999998</v>
      </c>
      <c r="I50">
        <f t="shared" si="0"/>
        <v>3.0600000000000023</v>
      </c>
      <c r="J50">
        <f t="shared" si="1"/>
        <v>-5.0000000000000044E-3</v>
      </c>
      <c r="K50">
        <f t="shared" si="2"/>
        <v>2.0633333589517497</v>
      </c>
      <c r="L50">
        <f t="shared" si="3"/>
        <v>-5.7991946977686754E-2</v>
      </c>
      <c r="M50">
        <f t="shared" si="4"/>
        <v>-0.21953230398490348</v>
      </c>
      <c r="N50">
        <f t="shared" si="5"/>
        <v>1.2817510780295268E-2</v>
      </c>
      <c r="O50">
        <f t="shared" si="6"/>
        <v>2889.685348194887</v>
      </c>
      <c r="P50">
        <f t="shared" si="7"/>
        <v>2.6774999999999989</v>
      </c>
      <c r="Q50">
        <v>33</v>
      </c>
      <c r="R50">
        <f t="shared" si="8"/>
        <v>0.87868623615337316</v>
      </c>
      <c r="S50">
        <f t="shared" si="9"/>
        <v>1.6245829908787091E-2</v>
      </c>
      <c r="T50">
        <f t="shared" si="10"/>
        <v>22.369934870234882</v>
      </c>
      <c r="U50">
        <f t="shared" si="11"/>
        <v>40.69189965704836</v>
      </c>
      <c r="V50">
        <f t="shared" si="12"/>
        <v>338.69189965704834</v>
      </c>
      <c r="W50">
        <f t="shared" si="13"/>
        <v>309.49681898830335</v>
      </c>
    </row>
    <row r="51" spans="1:23" x14ac:dyDescent="0.25">
      <c r="A51">
        <v>-313</v>
      </c>
      <c r="B51">
        <v>118.76</v>
      </c>
      <c r="C51">
        <v>0.87</v>
      </c>
      <c r="D51">
        <v>0.83599999999999997</v>
      </c>
      <c r="E51">
        <v>0.83799999999999997</v>
      </c>
      <c r="F51">
        <v>0.83199999999999996</v>
      </c>
      <c r="G51">
        <v>0.97199999999999998</v>
      </c>
      <c r="I51">
        <f t="shared" si="0"/>
        <v>3.0899999999999892</v>
      </c>
      <c r="J51">
        <f t="shared" si="1"/>
        <v>1.2000000000000011E-2</v>
      </c>
      <c r="K51">
        <f t="shared" si="2"/>
        <v>2.0746701889240069</v>
      </c>
      <c r="L51">
        <f t="shared" si="3"/>
        <v>-6.0480747381381476E-2</v>
      </c>
      <c r="M51">
        <f t="shared" si="4"/>
        <v>0.53331678475821587</v>
      </c>
      <c r="N51">
        <f t="shared" si="5"/>
        <v>1.333939896751968E-2</v>
      </c>
      <c r="O51">
        <f t="shared" si="6"/>
        <v>2937.9440651968534</v>
      </c>
      <c r="P51">
        <f t="shared" si="7"/>
        <v>2.6882999999999946</v>
      </c>
      <c r="Q51">
        <v>34</v>
      </c>
      <c r="R51">
        <f t="shared" si="8"/>
        <v>0.89493206606216025</v>
      </c>
      <c r="S51">
        <f t="shared" si="9"/>
        <v>1.4649777408292097E-2</v>
      </c>
      <c r="T51">
        <f t="shared" si="10"/>
        <v>20.172226862333293</v>
      </c>
      <c r="U51">
        <f t="shared" si="11"/>
        <v>36.694171713190286</v>
      </c>
      <c r="V51">
        <f t="shared" si="12"/>
        <v>334.69417171319026</v>
      </c>
      <c r="W51">
        <f t="shared" si="13"/>
        <v>304.13352364489447</v>
      </c>
    </row>
    <row r="52" spans="1:23" x14ac:dyDescent="0.25">
      <c r="A52">
        <v>-312</v>
      </c>
      <c r="B52">
        <v>121.85</v>
      </c>
      <c r="C52">
        <v>0.88200000000000001</v>
      </c>
      <c r="D52">
        <v>0.83299999999999996</v>
      </c>
      <c r="E52">
        <v>0.84899999999999998</v>
      </c>
      <c r="F52">
        <v>0.82599999999999996</v>
      </c>
      <c r="G52">
        <v>1.02</v>
      </c>
      <c r="I52">
        <f t="shared" si="0"/>
        <v>3.1400000000000006</v>
      </c>
      <c r="J52">
        <f t="shared" si="1"/>
        <v>-5.0000000000000044E-3</v>
      </c>
      <c r="K52">
        <f t="shared" si="2"/>
        <v>2.085825533520743</v>
      </c>
      <c r="L52">
        <f t="shared" si="3"/>
        <v>-5.4531414868180264E-2</v>
      </c>
      <c r="M52">
        <f t="shared" si="4"/>
        <v>-0.22344353677251572</v>
      </c>
      <c r="N52">
        <f t="shared" si="5"/>
        <v>1.3869623096033925E-2</v>
      </c>
      <c r="O52">
        <f t="shared" si="6"/>
        <v>2985.3077205801637</v>
      </c>
      <c r="P52">
        <f t="shared" si="7"/>
        <v>2.7694800000000002</v>
      </c>
      <c r="Q52">
        <v>35</v>
      </c>
      <c r="R52">
        <f t="shared" si="8"/>
        <v>0.90958184347045234</v>
      </c>
      <c r="S52">
        <f t="shared" si="9"/>
        <v>1.3113416086247942E-2</v>
      </c>
      <c r="T52">
        <f t="shared" si="10"/>
        <v>18.056711502130828</v>
      </c>
      <c r="U52">
        <f t="shared" si="11"/>
        <v>32.845955826122776</v>
      </c>
      <c r="V52">
        <f t="shared" si="12"/>
        <v>330.8459558261228</v>
      </c>
      <c r="W52">
        <f t="shared" si="13"/>
        <v>309.97091206838479</v>
      </c>
    </row>
    <row r="53" spans="1:23" x14ac:dyDescent="0.25">
      <c r="A53">
        <v>-311</v>
      </c>
      <c r="B53">
        <v>124.99</v>
      </c>
      <c r="C53">
        <v>0.877</v>
      </c>
      <c r="D53">
        <v>0.85599999999999998</v>
      </c>
      <c r="E53">
        <v>0.84899999999999998</v>
      </c>
      <c r="F53">
        <v>0.83299999999999996</v>
      </c>
      <c r="G53">
        <v>0.97099999999999997</v>
      </c>
      <c r="I53">
        <f t="shared" si="0"/>
        <v>3.1700000000000017</v>
      </c>
      <c r="J53">
        <f t="shared" si="1"/>
        <v>-3.7000000000000033E-2</v>
      </c>
      <c r="K53">
        <f t="shared" si="2"/>
        <v>2.0968752680596876</v>
      </c>
      <c r="L53">
        <f t="shared" si="3"/>
        <v>-5.7000406633959479E-2</v>
      </c>
      <c r="M53">
        <f t="shared" si="4"/>
        <v>-1.7210545454149941</v>
      </c>
      <c r="N53">
        <f t="shared" si="5"/>
        <v>1.4408021453596452E-2</v>
      </c>
      <c r="O53">
        <f t="shared" si="6"/>
        <v>3031.7618873294628</v>
      </c>
      <c r="P53">
        <f t="shared" si="7"/>
        <v>2.7800899999999964</v>
      </c>
      <c r="Q53">
        <v>36</v>
      </c>
      <c r="R53">
        <f t="shared" si="8"/>
        <v>0.92269525955670029</v>
      </c>
      <c r="S53">
        <f t="shared" si="9"/>
        <v>1.1650722753607234E-2</v>
      </c>
      <c r="T53">
        <f t="shared" si="10"/>
        <v>16.042634365412713</v>
      </c>
      <c r="U53">
        <f t="shared" si="11"/>
        <v>29.182260548317608</v>
      </c>
      <c r="V53">
        <f t="shared" si="12"/>
        <v>327.18226054831763</v>
      </c>
      <c r="W53">
        <f t="shared" si="13"/>
        <v>303.94640207608143</v>
      </c>
    </row>
    <row r="54" spans="1:23" x14ac:dyDescent="0.25">
      <c r="A54">
        <v>-310</v>
      </c>
      <c r="B54">
        <v>128.16</v>
      </c>
      <c r="C54">
        <v>0.84</v>
      </c>
      <c r="D54">
        <v>0.84</v>
      </c>
      <c r="E54">
        <v>0.84299999999999997</v>
      </c>
      <c r="F54">
        <v>0.82499999999999996</v>
      </c>
      <c r="G54">
        <v>0.85399999999999998</v>
      </c>
      <c r="I54">
        <f t="shared" si="0"/>
        <v>3.210000000000008</v>
      </c>
      <c r="J54">
        <f t="shared" si="1"/>
        <v>1.0000000000000009E-2</v>
      </c>
      <c r="K54">
        <f t="shared" si="2"/>
        <v>2.1077524987401626</v>
      </c>
      <c r="L54">
        <f t="shared" si="3"/>
        <v>-7.5720713938118356E-2</v>
      </c>
      <c r="M54">
        <f t="shared" si="4"/>
        <v>0.47838631867247977</v>
      </c>
      <c r="N54">
        <f t="shared" si="5"/>
        <v>1.4954429838107177E-2</v>
      </c>
      <c r="O54">
        <f t="shared" si="6"/>
        <v>3077.2924156329054</v>
      </c>
      <c r="P54">
        <f t="shared" si="7"/>
        <v>2.6964000000000157</v>
      </c>
      <c r="Q54">
        <v>37</v>
      </c>
      <c r="R54">
        <f t="shared" si="8"/>
        <v>0.93434598231030752</v>
      </c>
      <c r="S54">
        <f t="shared" si="9"/>
        <v>1.0273007398599265E-2</v>
      </c>
      <c r="T54">
        <f t="shared" si="10"/>
        <v>14.145568907120483</v>
      </c>
      <c r="U54">
        <f t="shared" si="11"/>
        <v>25.731414682226387</v>
      </c>
      <c r="V54">
        <f t="shared" si="12"/>
        <v>323.73141468222639</v>
      </c>
      <c r="W54">
        <f t="shared" si="13"/>
        <v>292.66661697816096</v>
      </c>
    </row>
    <row r="55" spans="1:23" x14ac:dyDescent="0.25">
      <c r="A55">
        <v>-309</v>
      </c>
      <c r="B55">
        <v>131.37</v>
      </c>
      <c r="C55">
        <v>0.85</v>
      </c>
      <c r="D55">
        <v>0.85099999999999998</v>
      </c>
      <c r="E55">
        <v>0.84799999999999998</v>
      </c>
      <c r="F55">
        <v>0.82399999999999995</v>
      </c>
      <c r="G55">
        <v>0.876</v>
      </c>
      <c r="I55">
        <f t="shared" si="0"/>
        <v>3.2400000000000091</v>
      </c>
      <c r="J55">
        <f t="shared" si="1"/>
        <v>-2.0000000000000018E-3</v>
      </c>
      <c r="K55">
        <f t="shared" si="2"/>
        <v>2.1184961999117879</v>
      </c>
      <c r="L55">
        <f t="shared" si="3"/>
        <v>-7.0581074285707285E-2</v>
      </c>
      <c r="M55">
        <f t="shared" si="4"/>
        <v>-9.6688539385141034E-2</v>
      </c>
      <c r="N55">
        <f t="shared" si="5"/>
        <v>1.5508681607891145E-2</v>
      </c>
      <c r="O55">
        <f t="shared" si="6"/>
        <v>3121.8854371916159</v>
      </c>
      <c r="P55">
        <f t="shared" si="7"/>
        <v>2.7539999999999933</v>
      </c>
      <c r="Q55">
        <v>38</v>
      </c>
      <c r="R55">
        <f t="shared" si="8"/>
        <v>0.94461898970890679</v>
      </c>
      <c r="S55">
        <f t="shared" si="9"/>
        <v>8.988859590704612E-3</v>
      </c>
      <c r="T55">
        <f t="shared" si="10"/>
        <v>12.377342661515096</v>
      </c>
      <c r="U55">
        <f t="shared" si="11"/>
        <v>22.514933035117405</v>
      </c>
      <c r="V55">
        <f t="shared" si="12"/>
        <v>320.51493303511739</v>
      </c>
      <c r="W55">
        <f t="shared" si="13"/>
        <v>309.10042692170504</v>
      </c>
    </row>
    <row r="56" spans="1:23" x14ac:dyDescent="0.25">
      <c r="A56">
        <v>-308</v>
      </c>
      <c r="B56">
        <v>134.61000000000001</v>
      </c>
      <c r="C56">
        <v>0.84799999999999998</v>
      </c>
      <c r="D56">
        <v>0.84</v>
      </c>
      <c r="E56">
        <v>0.84799999999999998</v>
      </c>
      <c r="F56">
        <v>0.81799999999999995</v>
      </c>
      <c r="G56">
        <v>0.88600000000000001</v>
      </c>
      <c r="I56">
        <f t="shared" si="0"/>
        <v>3.2799999999999727</v>
      </c>
      <c r="J56">
        <f t="shared" si="1"/>
        <v>7.0000000000000062E-3</v>
      </c>
      <c r="K56">
        <f t="shared" si="2"/>
        <v>2.1290773242527368</v>
      </c>
      <c r="L56">
        <f t="shared" si="3"/>
        <v>-7.1604147743286189E-2</v>
      </c>
      <c r="M56">
        <f t="shared" si="4"/>
        <v>0.34147390863165972</v>
      </c>
      <c r="N56">
        <f t="shared" si="5"/>
        <v>1.6070607732726047E-2</v>
      </c>
      <c r="O56">
        <f t="shared" si="6"/>
        <v>3165.5273694432058</v>
      </c>
      <c r="P56">
        <f t="shared" si="7"/>
        <v>2.7814399999999941</v>
      </c>
      <c r="Q56">
        <v>39</v>
      </c>
      <c r="R56">
        <f t="shared" si="8"/>
        <v>0.9536078492996114</v>
      </c>
      <c r="S56">
        <f t="shared" si="9"/>
        <v>7.8041847790178975E-3</v>
      </c>
      <c r="T56">
        <f t="shared" si="10"/>
        <v>10.746087223742379</v>
      </c>
      <c r="U56">
        <f t="shared" si="11"/>
        <v>19.54760733775095</v>
      </c>
      <c r="V56">
        <f t="shared" si="12"/>
        <v>317.54760733775095</v>
      </c>
      <c r="W56">
        <f t="shared" si="13"/>
        <v>304.63115349999333</v>
      </c>
    </row>
    <row r="57" spans="1:23" x14ac:dyDescent="0.25">
      <c r="A57">
        <v>-307</v>
      </c>
      <c r="B57">
        <v>137.88999999999999</v>
      </c>
      <c r="C57">
        <v>0.85499999999999998</v>
      </c>
      <c r="D57">
        <v>0.84</v>
      </c>
      <c r="E57">
        <v>0.84799999999999998</v>
      </c>
      <c r="F57">
        <v>0.83699999999999997</v>
      </c>
      <c r="G57">
        <v>0.89500000000000002</v>
      </c>
      <c r="I57">
        <f t="shared" si="0"/>
        <v>3.3000000000000114</v>
      </c>
      <c r="J57">
        <f t="shared" si="1"/>
        <v>8.0000000000000071E-3</v>
      </c>
      <c r="K57">
        <f t="shared" si="2"/>
        <v>2.1395327715979393</v>
      </c>
      <c r="L57">
        <f t="shared" si="3"/>
        <v>-6.8033885271827368E-2</v>
      </c>
      <c r="M57">
        <f t="shared" si="4"/>
        <v>0.39378983255752198</v>
      </c>
      <c r="N57">
        <f t="shared" si="5"/>
        <v>1.6640036845597551E-2</v>
      </c>
      <c r="O57">
        <f t="shared" si="6"/>
        <v>3208.2049196980511</v>
      </c>
      <c r="P57">
        <f t="shared" si="7"/>
        <v>2.8215000000000039</v>
      </c>
      <c r="Q57">
        <v>40</v>
      </c>
      <c r="R57">
        <f t="shared" si="8"/>
        <v>0.9614120340786293</v>
      </c>
      <c r="S57">
        <f t="shared" si="9"/>
        <v>6.7223222940008265E-3</v>
      </c>
      <c r="T57">
        <f t="shared" si="10"/>
        <v>9.2564007340855881</v>
      </c>
      <c r="U57">
        <f t="shared" si="11"/>
        <v>16.837801810412003</v>
      </c>
      <c r="V57">
        <f t="shared" si="12"/>
        <v>314.83780181041197</v>
      </c>
      <c r="W57">
        <f t="shared" si="13"/>
        <v>307.78111872453326</v>
      </c>
    </row>
    <row r="58" spans="1:23" x14ac:dyDescent="0.25">
      <c r="A58">
        <v>-306</v>
      </c>
      <c r="B58">
        <v>141.19</v>
      </c>
      <c r="C58">
        <v>0.86299999999999999</v>
      </c>
      <c r="D58">
        <v>0.85399999999999998</v>
      </c>
      <c r="E58">
        <v>0.85299999999999998</v>
      </c>
      <c r="F58">
        <v>0.82</v>
      </c>
      <c r="G58">
        <v>0.92300000000000004</v>
      </c>
      <c r="I58">
        <f t="shared" si="0"/>
        <v>3.3400000000000034</v>
      </c>
      <c r="J58">
        <f t="shared" si="1"/>
        <v>9.000000000000008E-3</v>
      </c>
      <c r="K58">
        <f t="shared" si="2"/>
        <v>2.1498039382270222</v>
      </c>
      <c r="L58">
        <f t="shared" si="3"/>
        <v>-6.3989204284790407E-2</v>
      </c>
      <c r="M58">
        <f t="shared" si="4"/>
        <v>0.44373258007964916</v>
      </c>
      <c r="N58">
        <f t="shared" si="5"/>
        <v>1.7216795295166076E-2</v>
      </c>
      <c r="O58">
        <f t="shared" si="6"/>
        <v>3249.9050891870716</v>
      </c>
      <c r="P58">
        <f t="shared" si="7"/>
        <v>2.8824200000000046</v>
      </c>
      <c r="Q58">
        <v>41</v>
      </c>
      <c r="R58">
        <f t="shared" si="8"/>
        <v>0.96813435637263012</v>
      </c>
      <c r="S58">
        <f t="shared" si="9"/>
        <v>5.7442337734516791E-3</v>
      </c>
      <c r="T58">
        <f t="shared" si="10"/>
        <v>7.909607333880504</v>
      </c>
      <c r="U58">
        <f t="shared" si="11"/>
        <v>14.387925124680516</v>
      </c>
      <c r="V58">
        <f t="shared" si="12"/>
        <v>312.38792512468052</v>
      </c>
      <c r="W58">
        <f t="shared" si="13"/>
        <v>307.98680582327052</v>
      </c>
    </row>
    <row r="59" spans="1:23" x14ac:dyDescent="0.25">
      <c r="A59">
        <v>-305</v>
      </c>
      <c r="B59">
        <v>144.53</v>
      </c>
      <c r="C59">
        <v>0.872</v>
      </c>
      <c r="D59">
        <v>0.84199999999999997</v>
      </c>
      <c r="E59">
        <v>0.85099999999999998</v>
      </c>
      <c r="F59">
        <v>0.83799999999999997</v>
      </c>
      <c r="G59">
        <v>0.95799999999999996</v>
      </c>
      <c r="I59">
        <f t="shared" si="0"/>
        <v>3.3700000000000045</v>
      </c>
      <c r="J59">
        <f t="shared" si="1"/>
        <v>-2.0000000000000018E-3</v>
      </c>
      <c r="K59">
        <f t="shared" si="2"/>
        <v>2.1599580026785188</v>
      </c>
      <c r="L59">
        <f t="shared" si="3"/>
        <v>-5.9483515067432782E-2</v>
      </c>
      <c r="M59">
        <f t="shared" si="4"/>
        <v>-9.9621902785847927E-2</v>
      </c>
      <c r="N59">
        <f t="shared" si="5"/>
        <v>1.7800707198929167E-2</v>
      </c>
      <c r="O59">
        <f t="shared" si="6"/>
        <v>3290.6151770197966</v>
      </c>
      <c r="P59">
        <f t="shared" si="7"/>
        <v>2.9386400000000004</v>
      </c>
      <c r="Q59">
        <v>42</v>
      </c>
      <c r="R59">
        <f t="shared" si="8"/>
        <v>0.9738785901460818</v>
      </c>
      <c r="S59">
        <f t="shared" si="9"/>
        <v>4.8687484336689124E-3</v>
      </c>
      <c r="T59">
        <f t="shared" si="10"/>
        <v>6.7040948952581472</v>
      </c>
      <c r="U59">
        <f t="shared" si="11"/>
        <v>12.195044748751664</v>
      </c>
      <c r="V59">
        <f t="shared" si="12"/>
        <v>310.19504474875168</v>
      </c>
      <c r="W59">
        <f t="shared" si="13"/>
        <v>308.23078883291066</v>
      </c>
    </row>
    <row r="60" spans="1:23" x14ac:dyDescent="0.25">
      <c r="A60">
        <v>-304</v>
      </c>
      <c r="B60">
        <v>147.9</v>
      </c>
      <c r="C60">
        <v>0.87</v>
      </c>
      <c r="D60">
        <v>0.85099999999999998</v>
      </c>
      <c r="E60">
        <v>0.85399999999999998</v>
      </c>
      <c r="F60">
        <v>0.82399999999999995</v>
      </c>
      <c r="G60">
        <v>0.95</v>
      </c>
      <c r="I60">
        <f t="shared" si="0"/>
        <v>3.4000000000000057</v>
      </c>
      <c r="J60">
        <f t="shared" si="1"/>
        <v>6.0000000000000053E-3</v>
      </c>
      <c r="K60">
        <f t="shared" si="2"/>
        <v>2.1699681739968923</v>
      </c>
      <c r="L60">
        <f t="shared" si="3"/>
        <v>-6.0480747381381476E-2</v>
      </c>
      <c r="M60">
        <f t="shared" si="4"/>
        <v>0.30239367139642009</v>
      </c>
      <c r="N60">
        <f t="shared" si="5"/>
        <v>1.8391594497062229E-2</v>
      </c>
      <c r="O60">
        <f t="shared" si="6"/>
        <v>3330.3227840514874</v>
      </c>
      <c r="P60">
        <f t="shared" si="7"/>
        <v>2.9579999999999966</v>
      </c>
      <c r="Q60">
        <v>43</v>
      </c>
      <c r="R60">
        <f t="shared" si="8"/>
        <v>0.97874733857975071</v>
      </c>
      <c r="S60">
        <f t="shared" si="9"/>
        <v>4.0928501837218523E-3</v>
      </c>
      <c r="T60">
        <f t="shared" si="10"/>
        <v>5.6357103673703497</v>
      </c>
      <c r="U60">
        <f t="shared" si="11"/>
        <v>10.25160609968345</v>
      </c>
      <c r="V60">
        <f t="shared" si="12"/>
        <v>308.25160609968344</v>
      </c>
      <c r="W60">
        <f t="shared" si="13"/>
        <v>304.24903054951295</v>
      </c>
    </row>
    <row r="61" spans="1:23" x14ac:dyDescent="0.25">
      <c r="A61">
        <v>-303</v>
      </c>
      <c r="B61">
        <v>151.30000000000001</v>
      </c>
      <c r="C61">
        <v>0.876</v>
      </c>
      <c r="D61">
        <v>0.85799999999999998</v>
      </c>
      <c r="E61">
        <v>0.85899999999999999</v>
      </c>
      <c r="F61">
        <v>0.84199999999999997</v>
      </c>
      <c r="G61">
        <v>0.94499999999999995</v>
      </c>
      <c r="I61">
        <f t="shared" si="0"/>
        <v>3.4199999999999875</v>
      </c>
      <c r="J61">
        <f t="shared" si="1"/>
        <v>7.0000000000000062E-3</v>
      </c>
      <c r="K61">
        <f t="shared" si="2"/>
        <v>2.1798389280231869</v>
      </c>
      <c r="L61">
        <f t="shared" si="3"/>
        <v>-5.7495893831919269E-2</v>
      </c>
      <c r="M61">
        <f t="shared" si="4"/>
        <v>0.35607387942961627</v>
      </c>
      <c r="N61">
        <f t="shared" si="5"/>
        <v>1.8989277006921254E-2</v>
      </c>
      <c r="O61">
        <f t="shared" si="6"/>
        <v>3369.0158166581591</v>
      </c>
      <c r="P61">
        <f t="shared" si="7"/>
        <v>2.9959200000000061</v>
      </c>
      <c r="Q61">
        <v>44</v>
      </c>
      <c r="R61">
        <f t="shared" si="8"/>
        <v>0.98284018876347257</v>
      </c>
      <c r="S61">
        <f t="shared" si="9"/>
        <v>3.4119910592662617E-3</v>
      </c>
      <c r="T61">
        <f t="shared" si="10"/>
        <v>4.6981913637004515</v>
      </c>
      <c r="U61">
        <f t="shared" si="11"/>
        <v>8.5462176197789983</v>
      </c>
      <c r="V61">
        <f t="shared" si="12"/>
        <v>306.54621761977899</v>
      </c>
      <c r="W61">
        <f t="shared" si="13"/>
        <v>306.95299246928261</v>
      </c>
    </row>
    <row r="62" spans="1:23" x14ac:dyDescent="0.25">
      <c r="A62">
        <v>-302</v>
      </c>
      <c r="B62">
        <v>154.72</v>
      </c>
      <c r="C62">
        <v>0.88300000000000001</v>
      </c>
      <c r="D62">
        <v>0.85199999999999998</v>
      </c>
      <c r="E62">
        <v>0.85899999999999999</v>
      </c>
      <c r="F62">
        <v>0.83899999999999997</v>
      </c>
      <c r="G62">
        <v>0.98499999999999999</v>
      </c>
      <c r="I62">
        <f t="shared" si="0"/>
        <v>3.4399999999999977</v>
      </c>
      <c r="J62">
        <f t="shared" si="1"/>
        <v>1.0000000000000009E-3</v>
      </c>
      <c r="K62">
        <f t="shared" si="2"/>
        <v>2.1895464567389267</v>
      </c>
      <c r="L62">
        <f t="shared" si="3"/>
        <v>-5.403929642243141E-2</v>
      </c>
      <c r="M62">
        <f t="shared" si="4"/>
        <v>5.1471326025379162E-2</v>
      </c>
      <c r="N62">
        <f t="shared" si="5"/>
        <v>1.9593572478190314E-2</v>
      </c>
      <c r="O62">
        <f t="shared" si="6"/>
        <v>3406.6824904183409</v>
      </c>
      <c r="P62">
        <f t="shared" si="7"/>
        <v>3.0375199999999971</v>
      </c>
      <c r="Q62">
        <v>45</v>
      </c>
      <c r="R62">
        <f t="shared" si="8"/>
        <v>0.98625217982273883</v>
      </c>
      <c r="S62">
        <f t="shared" si="9"/>
        <v>2.8204157952508302E-3</v>
      </c>
      <c r="T62">
        <f t="shared" si="10"/>
        <v>3.8836130872339822</v>
      </c>
      <c r="U62">
        <f t="shared" si="11"/>
        <v>7.0644637532136754</v>
      </c>
      <c r="V62">
        <f t="shared" si="12"/>
        <v>305.06446375321366</v>
      </c>
      <c r="W62">
        <f t="shared" si="13"/>
        <v>307.17112634187117</v>
      </c>
    </row>
    <row r="63" spans="1:23" x14ac:dyDescent="0.25">
      <c r="A63">
        <v>-301</v>
      </c>
      <c r="B63">
        <v>158.16</v>
      </c>
      <c r="C63">
        <v>0.88400000000000001</v>
      </c>
      <c r="D63">
        <v>0.85899999999999999</v>
      </c>
      <c r="E63">
        <v>0.86299999999999999</v>
      </c>
      <c r="F63">
        <v>0.83599999999999997</v>
      </c>
      <c r="G63">
        <v>0.97899999999999998</v>
      </c>
      <c r="I63">
        <f t="shared" si="0"/>
        <v>3.4699999999999989</v>
      </c>
      <c r="J63">
        <f t="shared" si="1"/>
        <v>1.2000000000000011E-2</v>
      </c>
      <c r="K63">
        <f t="shared" si="2"/>
        <v>2.199096656305616</v>
      </c>
      <c r="L63">
        <f t="shared" si="3"/>
        <v>-5.3547734986926908E-2</v>
      </c>
      <c r="M63">
        <f t="shared" si="4"/>
        <v>0.62127829562906656</v>
      </c>
      <c r="N63">
        <f t="shared" si="5"/>
        <v>2.0204296648656934E-2</v>
      </c>
      <c r="O63">
        <f t="shared" si="6"/>
        <v>3443.3113337004784</v>
      </c>
      <c r="P63">
        <f t="shared" si="7"/>
        <v>3.0674799999999931</v>
      </c>
      <c r="Q63">
        <v>46</v>
      </c>
      <c r="R63">
        <f t="shared" si="8"/>
        <v>0.98907259561798966</v>
      </c>
      <c r="S63">
        <f t="shared" si="9"/>
        <v>2.3114834712756327E-3</v>
      </c>
      <c r="T63">
        <f t="shared" si="10"/>
        <v>3.1828312247743358</v>
      </c>
      <c r="U63">
        <f t="shared" si="11"/>
        <v>5.7897105903588937</v>
      </c>
      <c r="V63">
        <f t="shared" si="12"/>
        <v>303.78971059035888</v>
      </c>
      <c r="W63">
        <f t="shared" si="13"/>
        <v>304.970635735793</v>
      </c>
    </row>
    <row r="64" spans="1:23" x14ac:dyDescent="0.25">
      <c r="A64">
        <v>-300</v>
      </c>
      <c r="B64">
        <v>161.63</v>
      </c>
      <c r="C64">
        <v>0.89600000000000002</v>
      </c>
      <c r="D64">
        <v>0.85699999999999998</v>
      </c>
      <c r="E64">
        <v>0.86799999999999999</v>
      </c>
      <c r="F64">
        <v>0.84599999999999997</v>
      </c>
      <c r="G64">
        <v>1.014</v>
      </c>
      <c r="I64">
        <f t="shared" si="0"/>
        <v>3.4900000000000091</v>
      </c>
      <c r="J64">
        <f t="shared" si="1"/>
        <v>-7.0000000000000062E-3</v>
      </c>
      <c r="K64">
        <f t="shared" si="2"/>
        <v>2.2085219729314334</v>
      </c>
      <c r="L64">
        <f t="shared" si="3"/>
        <v>-4.7691990337874794E-2</v>
      </c>
      <c r="M64">
        <f t="shared" si="4"/>
        <v>-0.36714337779295259</v>
      </c>
      <c r="N64">
        <f t="shared" si="5"/>
        <v>2.0821263300597533E-2</v>
      </c>
      <c r="O64">
        <f t="shared" si="6"/>
        <v>3478.8911911548616</v>
      </c>
      <c r="P64">
        <f t="shared" si="7"/>
        <v>3.1270400000000032</v>
      </c>
      <c r="Q64">
        <v>47</v>
      </c>
      <c r="R64">
        <f t="shared" si="8"/>
        <v>0.99138407908926529</v>
      </c>
      <c r="S64">
        <f t="shared" si="9"/>
        <v>1.8779739116492333E-3</v>
      </c>
      <c r="T64">
        <f t="shared" si="10"/>
        <v>2.5859038490161108</v>
      </c>
      <c r="U64">
        <f t="shared" si="11"/>
        <v>4.703873326289834</v>
      </c>
      <c r="V64">
        <f t="shared" si="12"/>
        <v>302.70387332628985</v>
      </c>
      <c r="W64">
        <f t="shared" si="13"/>
        <v>308.67206357271522</v>
      </c>
    </row>
    <row r="65" spans="1:38" x14ac:dyDescent="0.25">
      <c r="A65">
        <v>-299</v>
      </c>
      <c r="B65">
        <v>165.12</v>
      </c>
      <c r="C65">
        <v>0.88900000000000001</v>
      </c>
      <c r="D65">
        <v>0.86199999999999999</v>
      </c>
      <c r="E65">
        <v>0.86699999999999999</v>
      </c>
      <c r="F65">
        <v>0.84099999999999997</v>
      </c>
      <c r="G65">
        <v>0.98599999999999999</v>
      </c>
      <c r="I65">
        <f t="shared" si="0"/>
        <v>3.5099999999999909</v>
      </c>
      <c r="J65">
        <f t="shared" si="1"/>
        <v>-3.0000000000000027E-3</v>
      </c>
      <c r="K65">
        <f t="shared" si="2"/>
        <v>2.2177996799471171</v>
      </c>
      <c r="L65">
        <f t="shared" si="3"/>
        <v>-5.1098239029786302E-2</v>
      </c>
      <c r="M65">
        <f t="shared" si="4"/>
        <v>-0.16070206462061451</v>
      </c>
      <c r="N65">
        <f t="shared" si="5"/>
        <v>2.1444284317755597E-2</v>
      </c>
      <c r="O65">
        <f t="shared" si="6"/>
        <v>3513.4112271090294</v>
      </c>
      <c r="P65">
        <f t="shared" si="7"/>
        <v>3.1203899999999938</v>
      </c>
      <c r="Q65">
        <v>48</v>
      </c>
      <c r="R65">
        <f t="shared" si="8"/>
        <v>0.99326205300091452</v>
      </c>
      <c r="S65">
        <f t="shared" si="9"/>
        <v>1.5123687355854676E-3</v>
      </c>
      <c r="T65">
        <f t="shared" si="10"/>
        <v>2.082478414754759</v>
      </c>
      <c r="U65">
        <f t="shared" si="11"/>
        <v>3.7881202239852576</v>
      </c>
      <c r="V65">
        <f t="shared" si="12"/>
        <v>301.78812022398523</v>
      </c>
      <c r="W65">
        <f t="shared" si="13"/>
        <v>302.05617768978533</v>
      </c>
    </row>
    <row r="66" spans="1:38" x14ac:dyDescent="0.25">
      <c r="A66">
        <v>-298</v>
      </c>
      <c r="B66">
        <v>168.63</v>
      </c>
      <c r="C66">
        <v>0.88600000000000001</v>
      </c>
      <c r="D66">
        <v>0.86699999999999999</v>
      </c>
      <c r="E66">
        <v>0.873</v>
      </c>
      <c r="F66">
        <v>0.84899999999999998</v>
      </c>
      <c r="G66">
        <v>0.95299999999999996</v>
      </c>
      <c r="I66">
        <f t="shared" si="0"/>
        <v>3.5300000000000011</v>
      </c>
      <c r="J66">
        <f t="shared" si="1"/>
        <v>1.7000000000000015E-2</v>
      </c>
      <c r="K66">
        <f t="shared" si="2"/>
        <v>2.2269348400126003</v>
      </c>
      <c r="L66">
        <f t="shared" si="3"/>
        <v>-5.2566278112949241E-2</v>
      </c>
      <c r="M66">
        <f t="shared" si="4"/>
        <v>0.91737786552745659</v>
      </c>
      <c r="N66">
        <f t="shared" si="5"/>
        <v>2.2073169742894898E-2</v>
      </c>
      <c r="O66">
        <f t="shared" si="6"/>
        <v>3546.8609288656257</v>
      </c>
      <c r="P66">
        <f t="shared" si="7"/>
        <v>3.127580000000004</v>
      </c>
      <c r="Q66">
        <v>49</v>
      </c>
      <c r="R66">
        <f t="shared" si="8"/>
        <v>0.99477442173649999</v>
      </c>
      <c r="S66">
        <f t="shared" si="9"/>
        <v>1.2070994471290453E-3</v>
      </c>
      <c r="T66">
        <f t="shared" si="10"/>
        <v>1.6621333699651724</v>
      </c>
      <c r="U66">
        <f t="shared" si="11"/>
        <v>3.0234940199691454</v>
      </c>
      <c r="V66">
        <f t="shared" si="12"/>
        <v>301.02349401996912</v>
      </c>
      <c r="W66">
        <f t="shared" si="13"/>
        <v>303.30766457608496</v>
      </c>
    </row>
    <row r="67" spans="1:38" x14ac:dyDescent="0.25">
      <c r="A67">
        <v>-297</v>
      </c>
      <c r="B67">
        <v>172.16</v>
      </c>
      <c r="C67">
        <v>0.90300000000000002</v>
      </c>
      <c r="D67">
        <v>0.86899999999999999</v>
      </c>
      <c r="E67">
        <v>0.88</v>
      </c>
      <c r="F67">
        <v>0.85599999999999998</v>
      </c>
      <c r="G67">
        <v>1.0069999999999999</v>
      </c>
      <c r="I67">
        <f t="shared" si="0"/>
        <v>3.539999999999992</v>
      </c>
      <c r="J67">
        <f t="shared" si="1"/>
        <v>1.2000000000000011E-2</v>
      </c>
      <c r="K67">
        <f t="shared" si="2"/>
        <v>2.2359322539862951</v>
      </c>
      <c r="L67">
        <f t="shared" si="3"/>
        <v>-4.4312249686494193E-2</v>
      </c>
      <c r="M67">
        <f t="shared" si="4"/>
        <v>0.64860443266835921</v>
      </c>
      <c r="N67">
        <f t="shared" si="5"/>
        <v>2.270772783590954E-2</v>
      </c>
      <c r="O67">
        <f t="shared" si="6"/>
        <v>3579.2301099016904</v>
      </c>
      <c r="P67">
        <f t="shared" si="7"/>
        <v>3.1966199999999896</v>
      </c>
      <c r="Q67">
        <v>50</v>
      </c>
      <c r="R67">
        <f t="shared" si="8"/>
        <v>0.99598152118362904</v>
      </c>
      <c r="S67">
        <f t="shared" si="9"/>
        <v>9.5475754464635632E-4</v>
      </c>
      <c r="T67">
        <f t="shared" si="10"/>
        <v>1.3146674691609483</v>
      </c>
      <c r="U67">
        <f t="shared" si="11"/>
        <v>2.3914381980907984</v>
      </c>
      <c r="V67">
        <f t="shared" si="12"/>
        <v>300.39143819809078</v>
      </c>
      <c r="W67">
        <f t="shared" si="13"/>
        <v>310.07568120676132</v>
      </c>
    </row>
    <row r="68" spans="1:38" x14ac:dyDescent="0.25">
      <c r="A68">
        <v>-296</v>
      </c>
      <c r="B68">
        <v>175.7</v>
      </c>
      <c r="C68">
        <v>0.91500000000000004</v>
      </c>
      <c r="D68">
        <v>0.872</v>
      </c>
      <c r="E68">
        <v>0.88200000000000001</v>
      </c>
      <c r="F68">
        <v>0.85499999999999998</v>
      </c>
      <c r="G68">
        <v>1.05</v>
      </c>
      <c r="I68">
        <f t="shared" si="0"/>
        <v>3.5600000000000023</v>
      </c>
      <c r="J68">
        <f t="shared" si="1"/>
        <v>9.000000000000008E-3</v>
      </c>
      <c r="K68">
        <f t="shared" si="2"/>
        <v>2.2447717614952949</v>
      </c>
      <c r="L68">
        <f t="shared" si="3"/>
        <v>-3.8578905933551705E-2</v>
      </c>
      <c r="M68">
        <f t="shared" si="4"/>
        <v>0.48795424793366027</v>
      </c>
      <c r="N68">
        <f t="shared" si="5"/>
        <v>2.3347765132473223E-2</v>
      </c>
      <c r="O68">
        <f t="shared" si="6"/>
        <v>3610.5089129684379</v>
      </c>
      <c r="P68">
        <f t="shared" si="7"/>
        <v>3.2573999999999996</v>
      </c>
      <c r="Q68">
        <v>51</v>
      </c>
      <c r="R68">
        <f t="shared" si="8"/>
        <v>0.99693627872827539</v>
      </c>
      <c r="S68">
        <f t="shared" si="9"/>
        <v>7.4826414536810493E-4</v>
      </c>
      <c r="T68">
        <f t="shared" si="10"/>
        <v>1.0303333404077339</v>
      </c>
      <c r="U68">
        <f t="shared" si="11"/>
        <v>1.8742218582392651</v>
      </c>
      <c r="V68">
        <f t="shared" si="12"/>
        <v>299.87422185823925</v>
      </c>
      <c r="W68">
        <f t="shared" si="13"/>
        <v>308.16911796490018</v>
      </c>
    </row>
    <row r="69" spans="1:38" x14ac:dyDescent="0.25">
      <c r="A69">
        <v>-295</v>
      </c>
      <c r="B69">
        <v>179.26</v>
      </c>
      <c r="C69">
        <v>0.92400000000000004</v>
      </c>
      <c r="D69">
        <v>0.877</v>
      </c>
      <c r="E69">
        <v>0.89</v>
      </c>
      <c r="F69">
        <v>0.86099999999999999</v>
      </c>
      <c r="G69">
        <v>1.0660000000000001</v>
      </c>
      <c r="I69">
        <f t="shared" ref="I69:I132" si="14">B70-B69</f>
        <v>3.5700000000000216</v>
      </c>
      <c r="J69">
        <f t="shared" ref="J69:J132" si="15">C70-C69</f>
        <v>7.0000000000000062E-3</v>
      </c>
      <c r="K69">
        <f t="shared" ref="K69:K132" si="16">LOG(B69)</f>
        <v>2.2534833920870145</v>
      </c>
      <c r="L69">
        <f t="shared" ref="L69:L132" si="17">LOG(C69)</f>
        <v>-3.4328028779893278E-2</v>
      </c>
      <c r="M69">
        <f t="shared" ref="M69:M132" si="18">(L70-L69)/(K70-K69)</f>
        <v>0.38272817044565749</v>
      </c>
      <c r="N69">
        <f t="shared" ref="N69:N132" si="19">$L$2*((1-COS(RADIANS(A69))+($L$2/$O$2)*(1-SQRT(1-(($L$2/$O$2)^2)*SIN(RADIANS(A69))))))</f>
        <v>2.3993086503208919E-2</v>
      </c>
      <c r="O69">
        <f t="shared" ref="O69:O132" si="20">$L$2*($J$1^2)*((SIN(RADIANS(A69))))+($H$1/2)*(SIN(2*RADIANS(A69)))</f>
        <v>3640.6878130905525</v>
      </c>
      <c r="P69">
        <f t="shared" ref="P69:P132" si="21">(C69*100000)*((B70/100000)-(B69/100000))</f>
        <v>3.2986800000000249</v>
      </c>
      <c r="Q69">
        <v>52</v>
      </c>
      <c r="R69">
        <f t="shared" si="8"/>
        <v>0.9976845428736435</v>
      </c>
      <c r="S69">
        <f t="shared" si="9"/>
        <v>5.8099891625551514E-4</v>
      </c>
      <c r="T69">
        <f t="shared" si="10"/>
        <v>0.80001501857920598</v>
      </c>
      <c r="U69">
        <f t="shared" si="11"/>
        <v>1.4552626571779961</v>
      </c>
      <c r="V69">
        <f t="shared" si="12"/>
        <v>299.45526265717797</v>
      </c>
      <c r="W69">
        <f t="shared" si="13"/>
        <v>307.0285572464241</v>
      </c>
    </row>
    <row r="70" spans="1:38" x14ac:dyDescent="0.25">
      <c r="A70">
        <v>-294</v>
      </c>
      <c r="B70">
        <v>182.83</v>
      </c>
      <c r="C70">
        <v>0.93100000000000005</v>
      </c>
      <c r="D70">
        <v>0.88100000000000001</v>
      </c>
      <c r="E70">
        <v>0.89300000000000002</v>
      </c>
      <c r="F70">
        <v>0.873</v>
      </c>
      <c r="G70">
        <v>1.0760000000000001</v>
      </c>
      <c r="I70">
        <f t="shared" si="14"/>
        <v>3.589999999999975</v>
      </c>
      <c r="J70">
        <f t="shared" si="15"/>
        <v>-2.0000000000000018E-3</v>
      </c>
      <c r="K70">
        <f t="shared" si="16"/>
        <v>2.2620474592614253</v>
      </c>
      <c r="L70">
        <f t="shared" si="17"/>
        <v>-3.1050319018657353E-2</v>
      </c>
      <c r="M70">
        <f t="shared" si="18"/>
        <v>-0.1105934967284728</v>
      </c>
      <c r="N70">
        <f t="shared" si="19"/>
        <v>2.4643495213360966E-2</v>
      </c>
      <c r="O70">
        <f t="shared" si="20"/>
        <v>3669.75762046412</v>
      </c>
      <c r="P70">
        <f t="shared" si="21"/>
        <v>3.3422899999999753</v>
      </c>
      <c r="Q70">
        <v>53</v>
      </c>
      <c r="R70">
        <f t="shared" ref="R70:R106" si="22">1-EXP((-$AB$5)*((Q70-$AB$7)/$AB$8)^($AB$6+1))</f>
        <v>0.99826554178989901</v>
      </c>
      <c r="S70">
        <f t="shared" ref="S70:S105" si="23">R71-R70</f>
        <v>4.4689006681131183E-4</v>
      </c>
      <c r="T70">
        <f t="shared" ref="T70:T106" si="24">S70*$AB$13*$AB$14*$AB$16</f>
        <v>0.61535186228416727</v>
      </c>
      <c r="U70">
        <f t="shared" ref="U70:U106" si="25">T70/(($AB$11+$AB$13)*1007)</f>
        <v>1.1193522189089082</v>
      </c>
      <c r="V70">
        <f t="shared" ref="V70:V106" si="26">$AB$15+U70</f>
        <v>299.11935221890889</v>
      </c>
      <c r="W70">
        <f t="shared" ref="W70:W106" si="27">(B70*C70*$AB$15)/(B69*C69)</f>
        <v>306.23726752068274</v>
      </c>
    </row>
    <row r="71" spans="1:38" x14ac:dyDescent="0.25">
      <c r="A71">
        <v>-293</v>
      </c>
      <c r="B71">
        <v>186.42</v>
      </c>
      <c r="C71">
        <v>0.92900000000000005</v>
      </c>
      <c r="D71">
        <v>0.88300000000000001</v>
      </c>
      <c r="E71">
        <v>0.89700000000000002</v>
      </c>
      <c r="F71">
        <v>0.873</v>
      </c>
      <c r="G71">
        <v>1.0640000000000001</v>
      </c>
      <c r="I71">
        <f t="shared" si="14"/>
        <v>3.6000000000000227</v>
      </c>
      <c r="J71">
        <f t="shared" si="15"/>
        <v>1.0000000000000009E-3</v>
      </c>
      <c r="K71">
        <f t="shared" si="16"/>
        <v>2.2704925036386179</v>
      </c>
      <c r="L71">
        <f t="shared" si="17"/>
        <v>-3.1984286006358213E-2</v>
      </c>
      <c r="M71">
        <f t="shared" si="18"/>
        <v>5.6247169938392329E-2</v>
      </c>
      <c r="N71">
        <f t="shared" si="19"/>
        <v>2.5298792982950707E-2</v>
      </c>
      <c r="O71">
        <f t="shared" si="20"/>
        <v>3697.7094832522926</v>
      </c>
      <c r="P71">
        <f t="shared" si="21"/>
        <v>3.3444000000000207</v>
      </c>
      <c r="Q71">
        <v>54</v>
      </c>
      <c r="R71">
        <f t="shared" si="22"/>
        <v>0.99871243185671033</v>
      </c>
      <c r="S71">
        <f t="shared" si="23"/>
        <v>3.4046871888882002E-4</v>
      </c>
      <c r="T71">
        <f t="shared" si="24"/>
        <v>0.46881341917630853</v>
      </c>
      <c r="U71">
        <f t="shared" si="25"/>
        <v>0.8527923179778033</v>
      </c>
      <c r="V71">
        <f t="shared" si="26"/>
        <v>298.85279231797779</v>
      </c>
      <c r="W71">
        <f t="shared" si="27"/>
        <v>303.19870460094722</v>
      </c>
    </row>
    <row r="72" spans="1:38" x14ac:dyDescent="0.25">
      <c r="A72">
        <v>-292</v>
      </c>
      <c r="B72">
        <v>190.02</v>
      </c>
      <c r="C72">
        <v>0.93</v>
      </c>
      <c r="D72">
        <v>0.89</v>
      </c>
      <c r="E72">
        <v>0.90700000000000003</v>
      </c>
      <c r="F72">
        <v>0.877</v>
      </c>
      <c r="G72">
        <v>1.0469999999999999</v>
      </c>
      <c r="I72">
        <f t="shared" si="14"/>
        <v>3.5999999999999943</v>
      </c>
      <c r="J72">
        <f t="shared" si="15"/>
        <v>0</v>
      </c>
      <c r="K72">
        <f t="shared" si="16"/>
        <v>2.2787993137555556</v>
      </c>
      <c r="L72">
        <f t="shared" si="17"/>
        <v>-3.1517051446064863E-2</v>
      </c>
      <c r="M72">
        <f t="shared" si="18"/>
        <v>0</v>
      </c>
      <c r="N72">
        <f t="shared" si="19"/>
        <v>2.59587800473975E-2</v>
      </c>
      <c r="O72">
        <f t="shared" si="20"/>
        <v>3724.5348902778624</v>
      </c>
      <c r="P72">
        <f t="shared" si="21"/>
        <v>3.3480000000000008</v>
      </c>
      <c r="Q72">
        <v>55</v>
      </c>
      <c r="R72">
        <f t="shared" si="22"/>
        <v>0.99905290057559915</v>
      </c>
      <c r="S72">
        <f t="shared" si="23"/>
        <v>2.568920883766479E-4</v>
      </c>
      <c r="T72">
        <f t="shared" si="24"/>
        <v>0.35373134631650721</v>
      </c>
      <c r="U72">
        <f t="shared" si="25"/>
        <v>0.64345294402338138</v>
      </c>
      <c r="V72">
        <f t="shared" si="26"/>
        <v>298.64345294402341</v>
      </c>
      <c r="W72">
        <f t="shared" si="27"/>
        <v>304.08171693280531</v>
      </c>
    </row>
    <row r="73" spans="1:38" x14ac:dyDescent="0.25">
      <c r="A73">
        <v>-291</v>
      </c>
      <c r="B73">
        <v>193.62</v>
      </c>
      <c r="C73">
        <v>0.93</v>
      </c>
      <c r="D73">
        <v>0.89</v>
      </c>
      <c r="E73">
        <v>0.91100000000000003</v>
      </c>
      <c r="F73">
        <v>0.88700000000000001</v>
      </c>
      <c r="G73">
        <v>1.032</v>
      </c>
      <c r="I73">
        <f t="shared" si="14"/>
        <v>3.6200000000000045</v>
      </c>
      <c r="J73">
        <f t="shared" si="15"/>
        <v>-3.0000000000000027E-3</v>
      </c>
      <c r="K73">
        <f t="shared" si="16"/>
        <v>2.2869502157875488</v>
      </c>
      <c r="L73">
        <f t="shared" si="17"/>
        <v>-3.1517051446064863E-2</v>
      </c>
      <c r="M73">
        <f t="shared" si="18"/>
        <v>-0.17442549650936548</v>
      </c>
      <c r="N73">
        <f t="shared" si="19"/>
        <v>2.6623255218585554E-2</v>
      </c>
      <c r="O73">
        <f t="shared" si="20"/>
        <v>3750.2256736119111</v>
      </c>
      <c r="P73">
        <f t="shared" si="21"/>
        <v>3.3665999999999912</v>
      </c>
      <c r="Q73">
        <v>56</v>
      </c>
      <c r="R73">
        <f t="shared" si="22"/>
        <v>0.99930979266397579</v>
      </c>
      <c r="S73">
        <f t="shared" si="23"/>
        <v>1.9194059510529993E-4</v>
      </c>
      <c r="T73">
        <f t="shared" si="24"/>
        <v>0.26429543061615435</v>
      </c>
      <c r="U73">
        <f t="shared" si="25"/>
        <v>0.48076506278786568</v>
      </c>
      <c r="V73">
        <f t="shared" si="26"/>
        <v>298.48076506278784</v>
      </c>
      <c r="W73">
        <f t="shared" si="27"/>
        <v>303.64572150299972</v>
      </c>
    </row>
    <row r="74" spans="1:38" x14ac:dyDescent="0.25">
      <c r="A74">
        <v>-290</v>
      </c>
      <c r="B74">
        <v>197.24</v>
      </c>
      <c r="C74">
        <v>0.92700000000000005</v>
      </c>
      <c r="D74">
        <v>0.89400000000000002</v>
      </c>
      <c r="E74">
        <v>0.91200000000000003</v>
      </c>
      <c r="F74">
        <v>0.88400000000000001</v>
      </c>
      <c r="G74">
        <v>1.018</v>
      </c>
      <c r="I74">
        <f t="shared" si="14"/>
        <v>3.6200000000000045</v>
      </c>
      <c r="J74">
        <f t="shared" si="15"/>
        <v>9.000000000000008E-3</v>
      </c>
      <c r="K74">
        <f t="shared" si="16"/>
        <v>2.2949949938591003</v>
      </c>
      <c r="L74">
        <f t="shared" si="17"/>
        <v>-3.2920265855502902E-2</v>
      </c>
      <c r="M74">
        <f t="shared" si="18"/>
        <v>0.53125700507823992</v>
      </c>
      <c r="N74">
        <f t="shared" si="19"/>
        <v>2.729201594635822E-2</v>
      </c>
      <c r="O74">
        <f t="shared" si="20"/>
        <v>3774.774011057757</v>
      </c>
      <c r="P74">
        <f t="shared" si="21"/>
        <v>3.355740000000011</v>
      </c>
      <c r="Q74">
        <v>57</v>
      </c>
      <c r="R74">
        <f t="shared" si="22"/>
        <v>0.99950173325908109</v>
      </c>
      <c r="S74">
        <f t="shared" si="23"/>
        <v>1.4199429234107441E-4</v>
      </c>
      <c r="T74">
        <f t="shared" si="24"/>
        <v>0.19552113308147248</v>
      </c>
      <c r="U74">
        <f t="shared" si="25"/>
        <v>0.35566157766377698</v>
      </c>
      <c r="V74">
        <f t="shared" si="26"/>
        <v>298.3556615776638</v>
      </c>
      <c r="W74">
        <f t="shared" si="27"/>
        <v>302.59226886052159</v>
      </c>
    </row>
    <row r="75" spans="1:38" x14ac:dyDescent="0.25">
      <c r="A75">
        <v>-289</v>
      </c>
      <c r="B75">
        <v>200.86</v>
      </c>
      <c r="C75">
        <v>0.93600000000000005</v>
      </c>
      <c r="D75">
        <v>0.90100000000000002</v>
      </c>
      <c r="E75">
        <v>0.92200000000000004</v>
      </c>
      <c r="F75">
        <v>0.89600000000000002</v>
      </c>
      <c r="G75">
        <v>1.0249999999999999</v>
      </c>
      <c r="I75">
        <f t="shared" si="14"/>
        <v>3.6299999999999955</v>
      </c>
      <c r="J75">
        <f t="shared" si="15"/>
        <v>8.999999999999897E-3</v>
      </c>
      <c r="K75">
        <f t="shared" si="16"/>
        <v>2.3028934583565053</v>
      </c>
      <c r="L75">
        <f t="shared" si="17"/>
        <v>-2.8724151261894745E-2</v>
      </c>
      <c r="M75">
        <f t="shared" si="18"/>
        <v>0.53428006533357197</v>
      </c>
      <c r="N75">
        <f t="shared" si="19"/>
        <v>2.796485838042043E-2</v>
      </c>
      <c r="O75">
        <f t="shared" si="20"/>
        <v>3798.172428529454</v>
      </c>
      <c r="P75">
        <f t="shared" si="21"/>
        <v>3.3976799999999963</v>
      </c>
      <c r="Q75">
        <v>58</v>
      </c>
      <c r="R75">
        <f t="shared" si="22"/>
        <v>0.99964372755142217</v>
      </c>
      <c r="S75">
        <f t="shared" si="23"/>
        <v>1.039939308907778E-4</v>
      </c>
      <c r="T75">
        <f t="shared" si="24"/>
        <v>0.14319597545879331</v>
      </c>
      <c r="U75">
        <f t="shared" si="25"/>
        <v>0.26047980463347653</v>
      </c>
      <c r="V75">
        <f t="shared" si="26"/>
        <v>298.26047980463346</v>
      </c>
      <c r="W75">
        <f t="shared" si="27"/>
        <v>306.41557965949517</v>
      </c>
    </row>
    <row r="76" spans="1:38" x14ac:dyDescent="0.25">
      <c r="A76">
        <v>-288</v>
      </c>
      <c r="B76">
        <v>204.49</v>
      </c>
      <c r="C76">
        <v>0.94499999999999995</v>
      </c>
      <c r="D76">
        <v>0.90500000000000003</v>
      </c>
      <c r="E76">
        <v>0.92300000000000004</v>
      </c>
      <c r="F76">
        <v>0.90100000000000002</v>
      </c>
      <c r="G76">
        <v>1.0489999999999999</v>
      </c>
      <c r="I76">
        <f t="shared" si="14"/>
        <v>3.6299999999999955</v>
      </c>
      <c r="J76">
        <f t="shared" si="15"/>
        <v>1.0000000000000009E-2</v>
      </c>
      <c r="K76">
        <f t="shared" si="16"/>
        <v>2.3106720749301237</v>
      </c>
      <c r="L76">
        <f t="shared" si="17"/>
        <v>-2.4568191490737076E-2</v>
      </c>
      <c r="M76">
        <f t="shared" si="18"/>
        <v>0.59823570315207242</v>
      </c>
      <c r="N76">
        <f t="shared" si="19"/>
        <v>2.8641577432629933E-2</v>
      </c>
      <c r="O76">
        <f t="shared" si="20"/>
        <v>3820.413802324108</v>
      </c>
      <c r="P76">
        <f t="shared" si="21"/>
        <v>3.4303499999999962</v>
      </c>
      <c r="Q76">
        <v>59</v>
      </c>
      <c r="R76">
        <f t="shared" si="22"/>
        <v>0.99974772148231295</v>
      </c>
      <c r="S76">
        <f t="shared" si="23"/>
        <v>7.5391615444453386E-5</v>
      </c>
      <c r="T76">
        <f t="shared" si="24"/>
        <v>0.10381159575861461</v>
      </c>
      <c r="U76">
        <f t="shared" si="25"/>
        <v>0.18883787826617207</v>
      </c>
      <c r="V76">
        <f t="shared" si="26"/>
        <v>298.18883787826616</v>
      </c>
      <c r="W76">
        <f t="shared" si="27"/>
        <v>306.30271084337352</v>
      </c>
      <c r="AL76" t="s">
        <v>335</v>
      </c>
    </row>
    <row r="77" spans="1:38" x14ac:dyDescent="0.25">
      <c r="A77">
        <v>-287</v>
      </c>
      <c r="B77">
        <v>208.12</v>
      </c>
      <c r="C77">
        <v>0.95499999999999996</v>
      </c>
      <c r="D77">
        <v>0.91100000000000003</v>
      </c>
      <c r="E77">
        <v>0.92800000000000005</v>
      </c>
      <c r="F77">
        <v>0.90300000000000002</v>
      </c>
      <c r="G77">
        <v>1.077</v>
      </c>
      <c r="I77">
        <f t="shared" si="14"/>
        <v>3.6299999999999955</v>
      </c>
      <c r="J77">
        <f t="shared" si="15"/>
        <v>2.0000000000000018E-3</v>
      </c>
      <c r="K77">
        <f t="shared" si="16"/>
        <v>2.318313817223999</v>
      </c>
      <c r="L77">
        <f t="shared" si="17"/>
        <v>-1.9996628416253676E-2</v>
      </c>
      <c r="M77">
        <f t="shared" si="18"/>
        <v>0.1209872666841967</v>
      </c>
      <c r="N77">
        <f t="shared" si="19"/>
        <v>2.9321966839658594E-2</v>
      </c>
      <c r="O77">
        <f t="shared" si="20"/>
        <v>3841.4913612873479</v>
      </c>
      <c r="P77">
        <f t="shared" si="21"/>
        <v>3.4666499999999965</v>
      </c>
      <c r="Q77">
        <v>60</v>
      </c>
      <c r="R77">
        <f t="shared" si="22"/>
        <v>0.9998231130977574</v>
      </c>
      <c r="S77">
        <f t="shared" si="23"/>
        <v>5.4095449549262931E-5</v>
      </c>
      <c r="T77">
        <f t="shared" si="24"/>
        <v>7.4487526336746893E-2</v>
      </c>
      <c r="U77">
        <f t="shared" si="25"/>
        <v>0.13549610068063758</v>
      </c>
      <c r="V77">
        <f t="shared" si="26"/>
        <v>298.13549610068065</v>
      </c>
      <c r="W77">
        <f t="shared" si="27"/>
        <v>306.49935819166586</v>
      </c>
    </row>
    <row r="78" spans="1:38" x14ac:dyDescent="0.25">
      <c r="A78">
        <v>-286</v>
      </c>
      <c r="B78">
        <v>211.75</v>
      </c>
      <c r="C78">
        <v>0.95699999999999996</v>
      </c>
      <c r="D78">
        <v>0.91400000000000003</v>
      </c>
      <c r="E78">
        <v>0.93700000000000006</v>
      </c>
      <c r="F78">
        <v>0.90900000000000003</v>
      </c>
      <c r="G78">
        <v>1.069</v>
      </c>
      <c r="I78">
        <f t="shared" si="14"/>
        <v>3.6299999999999955</v>
      </c>
      <c r="J78">
        <f t="shared" si="15"/>
        <v>1.0000000000000009E-3</v>
      </c>
      <c r="K78">
        <f t="shared" si="16"/>
        <v>2.3258234190027447</v>
      </c>
      <c r="L78">
        <f t="shared" si="17"/>
        <v>-1.9088062223156451E-2</v>
      </c>
      <c r="M78">
        <f t="shared" si="18"/>
        <v>6.1443260807312605E-2</v>
      </c>
      <c r="N78">
        <f t="shared" si="19"/>
        <v>3.0005819226003573E-2</v>
      </c>
      <c r="O78">
        <f t="shared" si="20"/>
        <v>3861.3986888712711</v>
      </c>
      <c r="P78">
        <f t="shared" si="21"/>
        <v>3.4739099999999961</v>
      </c>
      <c r="Q78">
        <v>61</v>
      </c>
      <c r="R78">
        <f t="shared" si="22"/>
        <v>0.99987720854730666</v>
      </c>
      <c r="S78">
        <f t="shared" si="23"/>
        <v>3.8411877454236354E-5</v>
      </c>
      <c r="T78">
        <f t="shared" si="24"/>
        <v>5.2891800647866312E-2</v>
      </c>
      <c r="U78">
        <f t="shared" si="25"/>
        <v>9.6212521722955857E-2</v>
      </c>
      <c r="V78">
        <f t="shared" si="26"/>
        <v>298.09621252172298</v>
      </c>
      <c r="W78">
        <f t="shared" si="27"/>
        <v>303.83264337026668</v>
      </c>
    </row>
    <row r="79" spans="1:38" x14ac:dyDescent="0.25">
      <c r="A79">
        <v>-285</v>
      </c>
      <c r="B79">
        <v>215.38</v>
      </c>
      <c r="C79">
        <v>0.95799999999999996</v>
      </c>
      <c r="D79">
        <v>0.91900000000000004</v>
      </c>
      <c r="E79">
        <v>0.93700000000000006</v>
      </c>
      <c r="F79">
        <v>0.91300000000000003</v>
      </c>
      <c r="G79">
        <v>1.0609999999999999</v>
      </c>
      <c r="I79">
        <f t="shared" si="14"/>
        <v>3.6400000000000148</v>
      </c>
      <c r="J79">
        <f t="shared" si="15"/>
        <v>2.0000000000000018E-3</v>
      </c>
      <c r="K79">
        <f t="shared" si="16"/>
        <v>2.3332053726253439</v>
      </c>
      <c r="L79">
        <f t="shared" si="17"/>
        <v>-1.8634490921455603E-2</v>
      </c>
      <c r="M79">
        <f t="shared" si="18"/>
        <v>0.12443994725456058</v>
      </c>
      <c r="N79">
        <f t="shared" si="19"/>
        <v>3.0692926167329534E-2</v>
      </c>
      <c r="O79">
        <f t="shared" si="20"/>
        <v>3880.1297250842581</v>
      </c>
      <c r="P79">
        <f t="shared" si="21"/>
        <v>3.4871200000000226</v>
      </c>
      <c r="Q79">
        <v>62</v>
      </c>
      <c r="R79">
        <f t="shared" si="22"/>
        <v>0.9999156204247609</v>
      </c>
      <c r="S79">
        <f t="shared" si="23"/>
        <v>2.698868649964048E-5</v>
      </c>
      <c r="T79">
        <f t="shared" si="24"/>
        <v>3.71624695457137E-2</v>
      </c>
      <c r="U79">
        <f t="shared" si="25"/>
        <v>6.7600173649786724E-2</v>
      </c>
      <c r="V79">
        <f t="shared" si="26"/>
        <v>298.06760017364979</v>
      </c>
      <c r="W79">
        <f t="shared" si="27"/>
        <v>303.42529929840276</v>
      </c>
    </row>
    <row r="80" spans="1:38" x14ac:dyDescent="0.25">
      <c r="A80">
        <v>-284</v>
      </c>
      <c r="B80">
        <v>219.02</v>
      </c>
      <c r="C80">
        <v>0.96</v>
      </c>
      <c r="D80">
        <v>0.92400000000000004</v>
      </c>
      <c r="E80">
        <v>0.94099999999999995</v>
      </c>
      <c r="F80">
        <v>0.91600000000000004</v>
      </c>
      <c r="G80">
        <v>1.0580000000000001</v>
      </c>
      <c r="I80">
        <f t="shared" si="14"/>
        <v>3.6299999999999955</v>
      </c>
      <c r="J80">
        <f t="shared" si="15"/>
        <v>1.0000000000000009E-3</v>
      </c>
      <c r="K80">
        <f t="shared" si="16"/>
        <v>2.3404837746257177</v>
      </c>
      <c r="L80">
        <f t="shared" si="17"/>
        <v>-1.7728766960431602E-2</v>
      </c>
      <c r="M80">
        <f t="shared" si="18"/>
        <v>6.3336516214171856E-2</v>
      </c>
      <c r="N80">
        <f t="shared" si="19"/>
        <v>3.1383078254121823E-2</v>
      </c>
      <c r="O80">
        <f t="shared" si="20"/>
        <v>3897.6787683320636</v>
      </c>
      <c r="P80">
        <f t="shared" si="21"/>
        <v>3.4847999999999963</v>
      </c>
      <c r="Q80">
        <v>63</v>
      </c>
      <c r="R80">
        <f t="shared" si="22"/>
        <v>0.99994260911126054</v>
      </c>
      <c r="S80">
        <f t="shared" si="23"/>
        <v>1.8760892609992474E-5</v>
      </c>
      <c r="T80">
        <f t="shared" si="24"/>
        <v>2.583308751533862E-2</v>
      </c>
      <c r="U80">
        <f t="shared" si="25"/>
        <v>4.6991527293385918E-2</v>
      </c>
      <c r="V80">
        <f t="shared" si="26"/>
        <v>298.04699152729336</v>
      </c>
      <c r="W80">
        <f t="shared" si="27"/>
        <v>303.66895156998817</v>
      </c>
    </row>
    <row r="81" spans="1:23" x14ac:dyDescent="0.25">
      <c r="A81">
        <v>-283</v>
      </c>
      <c r="B81">
        <v>222.65</v>
      </c>
      <c r="C81">
        <v>0.96099999999999997</v>
      </c>
      <c r="D81">
        <v>0.93</v>
      </c>
      <c r="E81">
        <v>0.94799999999999995</v>
      </c>
      <c r="F81">
        <v>0.92</v>
      </c>
      <c r="G81">
        <v>1.048</v>
      </c>
      <c r="I81">
        <f t="shared" si="14"/>
        <v>3.6200000000000045</v>
      </c>
      <c r="J81">
        <f t="shared" si="15"/>
        <v>0</v>
      </c>
      <c r="K81">
        <f t="shared" si="16"/>
        <v>2.3476226994672418</v>
      </c>
      <c r="L81">
        <f t="shared" si="17"/>
        <v>-1.7276612331454656E-2</v>
      </c>
      <c r="M81">
        <f t="shared" si="18"/>
        <v>0</v>
      </c>
      <c r="N81">
        <f t="shared" si="19"/>
        <v>3.207606515563155E-2</v>
      </c>
      <c r="O81">
        <f t="shared" si="20"/>
        <v>3914.040477149631</v>
      </c>
      <c r="P81">
        <f t="shared" si="21"/>
        <v>3.4788200000000118</v>
      </c>
      <c r="Q81">
        <v>64</v>
      </c>
      <c r="R81">
        <f t="shared" si="22"/>
        <v>0.99996137000387053</v>
      </c>
      <c r="S81">
        <f t="shared" si="23"/>
        <v>1.2901040407853337E-5</v>
      </c>
      <c r="T81">
        <f t="shared" si="24"/>
        <v>1.7764277682474766E-2</v>
      </c>
      <c r="U81">
        <f t="shared" si="25"/>
        <v>3.2314005790738218E-2</v>
      </c>
      <c r="V81">
        <f t="shared" si="26"/>
        <v>298.03231400579074</v>
      </c>
      <c r="W81">
        <f t="shared" si="27"/>
        <v>303.25456246385414</v>
      </c>
    </row>
    <row r="82" spans="1:23" x14ac:dyDescent="0.25">
      <c r="A82">
        <v>-282</v>
      </c>
      <c r="B82">
        <v>226.27</v>
      </c>
      <c r="C82">
        <v>0.96099999999999997</v>
      </c>
      <c r="D82">
        <v>0.93100000000000005</v>
      </c>
      <c r="E82">
        <v>0.94799999999999995</v>
      </c>
      <c r="F82">
        <v>0.92600000000000005</v>
      </c>
      <c r="G82">
        <v>1.0409999999999999</v>
      </c>
      <c r="I82">
        <f t="shared" si="14"/>
        <v>3.6299999999999955</v>
      </c>
      <c r="J82">
        <f t="shared" si="15"/>
        <v>-1.0000000000000009E-3</v>
      </c>
      <c r="K82">
        <f t="shared" si="16"/>
        <v>2.3546269768529489</v>
      </c>
      <c r="L82">
        <f t="shared" si="17"/>
        <v>-1.7276612331454656E-2</v>
      </c>
      <c r="M82">
        <f t="shared" si="18"/>
        <v>-6.5415942453409107E-2</v>
      </c>
      <c r="N82">
        <f t="shared" si="19"/>
        <v>3.2771675684092047E-2</v>
      </c>
      <c r="O82">
        <f t="shared" si="20"/>
        <v>3929.2098718231077</v>
      </c>
      <c r="P82">
        <f t="shared" si="21"/>
        <v>3.4884299999999961</v>
      </c>
      <c r="Q82">
        <v>65</v>
      </c>
      <c r="R82">
        <f t="shared" si="22"/>
        <v>0.99997427104427838</v>
      </c>
      <c r="S82">
        <f t="shared" si="23"/>
        <v>8.7748410481092165E-6</v>
      </c>
      <c r="T82">
        <f t="shared" si="24"/>
        <v>1.2082646675790657E-2</v>
      </c>
      <c r="U82">
        <f t="shared" si="25"/>
        <v>2.1978868019729727E-2</v>
      </c>
      <c r="V82">
        <f t="shared" si="26"/>
        <v>298.02197886801974</v>
      </c>
      <c r="W82">
        <f t="shared" si="27"/>
        <v>302.84509319559851</v>
      </c>
    </row>
    <row r="83" spans="1:23" x14ac:dyDescent="0.25">
      <c r="A83">
        <v>-281</v>
      </c>
      <c r="B83">
        <v>229.9</v>
      </c>
      <c r="C83">
        <v>0.96</v>
      </c>
      <c r="D83">
        <v>0.93200000000000005</v>
      </c>
      <c r="E83">
        <v>0.95399999999999996</v>
      </c>
      <c r="F83">
        <v>0.92900000000000005</v>
      </c>
      <c r="G83">
        <v>1.0249999999999999</v>
      </c>
      <c r="I83">
        <f t="shared" si="14"/>
        <v>3.6099999999999852</v>
      </c>
      <c r="J83">
        <f t="shared" si="15"/>
        <v>-2.0000000000000018E-3</v>
      </c>
      <c r="K83">
        <f t="shared" si="16"/>
        <v>2.3615389712692791</v>
      </c>
      <c r="L83">
        <f t="shared" si="17"/>
        <v>-1.7728766960431602E-2</v>
      </c>
      <c r="M83">
        <f t="shared" si="18"/>
        <v>-0.13385387992022293</v>
      </c>
      <c r="N83">
        <f t="shared" si="19"/>
        <v>3.3469697859187596E-2</v>
      </c>
      <c r="O83">
        <f t="shared" si="20"/>
        <v>3943.1823359015671</v>
      </c>
      <c r="P83">
        <f t="shared" si="21"/>
        <v>3.4655999999999851</v>
      </c>
      <c r="Q83">
        <v>66</v>
      </c>
      <c r="R83">
        <f t="shared" si="22"/>
        <v>0.99998304588532649</v>
      </c>
      <c r="S83">
        <f t="shared" si="23"/>
        <v>5.9025640819498904E-6</v>
      </c>
      <c r="T83">
        <f t="shared" si="24"/>
        <v>8.1276225851157451E-3</v>
      </c>
      <c r="U83">
        <f t="shared" si="25"/>
        <v>1.4784504496879533E-2</v>
      </c>
      <c r="V83">
        <f t="shared" si="26"/>
        <v>298.0147845044969</v>
      </c>
      <c r="W83">
        <f t="shared" si="27"/>
        <v>302.46568024617852</v>
      </c>
    </row>
    <row r="84" spans="1:23" x14ac:dyDescent="0.25">
      <c r="A84">
        <v>-280</v>
      </c>
      <c r="B84">
        <v>233.51</v>
      </c>
      <c r="C84">
        <v>0.95799999999999996</v>
      </c>
      <c r="D84">
        <v>0.93799999999999994</v>
      </c>
      <c r="E84">
        <v>0.96099999999999997</v>
      </c>
      <c r="F84">
        <v>0.93400000000000005</v>
      </c>
      <c r="G84">
        <v>0.999</v>
      </c>
      <c r="I84">
        <f t="shared" si="14"/>
        <v>3.6100000000000136</v>
      </c>
      <c r="J84">
        <f t="shared" si="15"/>
        <v>-4.0000000000000036E-3</v>
      </c>
      <c r="K84">
        <f t="shared" si="16"/>
        <v>2.3683054838392832</v>
      </c>
      <c r="L84">
        <f t="shared" si="17"/>
        <v>-1.8634490921455603E-2</v>
      </c>
      <c r="M84">
        <f t="shared" si="18"/>
        <v>-0.27273233126827218</v>
      </c>
      <c r="N84">
        <f t="shared" si="19"/>
        <v>3.4169918972754135E-2</v>
      </c>
      <c r="O84">
        <f t="shared" si="20"/>
        <v>3955.9536175979979</v>
      </c>
      <c r="P84">
        <f t="shared" si="21"/>
        <v>3.4583799999999854</v>
      </c>
      <c r="Q84">
        <v>67</v>
      </c>
      <c r="R84">
        <f t="shared" si="22"/>
        <v>0.99998894844940844</v>
      </c>
      <c r="S84">
        <f t="shared" si="23"/>
        <v>3.9262016008345668E-6</v>
      </c>
      <c r="T84">
        <f t="shared" si="24"/>
        <v>5.4062411456478479E-3</v>
      </c>
      <c r="U84">
        <f t="shared" si="25"/>
        <v>9.8341914492216173E-3</v>
      </c>
      <c r="V84">
        <f t="shared" si="26"/>
        <v>298.00983419144922</v>
      </c>
      <c r="W84">
        <f t="shared" si="27"/>
        <v>302.04875688705232</v>
      </c>
    </row>
    <row r="85" spans="1:23" x14ac:dyDescent="0.25">
      <c r="A85">
        <v>-279</v>
      </c>
      <c r="B85">
        <v>237.12</v>
      </c>
      <c r="C85">
        <v>0.95399999999999996</v>
      </c>
      <c r="D85">
        <v>0.94299999999999995</v>
      </c>
      <c r="E85">
        <v>0.96099999999999997</v>
      </c>
      <c r="F85">
        <v>0.93400000000000005</v>
      </c>
      <c r="G85">
        <v>0.97599999999999998</v>
      </c>
      <c r="I85">
        <f t="shared" si="14"/>
        <v>3.6099999999999852</v>
      </c>
      <c r="J85">
        <f t="shared" si="15"/>
        <v>-7.0000000000000062E-3</v>
      </c>
      <c r="K85">
        <f t="shared" si="16"/>
        <v>2.3749681862992342</v>
      </c>
      <c r="L85">
        <f t="shared" si="17"/>
        <v>-2.0451625295904902E-2</v>
      </c>
      <c r="M85">
        <f t="shared" si="18"/>
        <v>-0.48740952517356828</v>
      </c>
      <c r="N85">
        <f t="shared" si="19"/>
        <v>3.487212565369207E-2</v>
      </c>
      <c r="O85">
        <f t="shared" si="20"/>
        <v>3967.5198310791206</v>
      </c>
      <c r="P85">
        <f t="shared" si="21"/>
        <v>3.4439399999999853</v>
      </c>
      <c r="Q85">
        <v>68</v>
      </c>
      <c r="R85">
        <f t="shared" si="22"/>
        <v>0.99999287465100928</v>
      </c>
      <c r="S85">
        <f t="shared" si="23"/>
        <v>2.5821310524198893E-6</v>
      </c>
      <c r="T85">
        <f t="shared" si="24"/>
        <v>3.5555033995401763E-3</v>
      </c>
      <c r="U85">
        <f t="shared" si="25"/>
        <v>6.4676177379887042E-3</v>
      </c>
      <c r="V85">
        <f t="shared" si="26"/>
        <v>298.006467617738</v>
      </c>
      <c r="W85">
        <f t="shared" si="27"/>
        <v>301.34350278838986</v>
      </c>
    </row>
    <row r="86" spans="1:23" x14ac:dyDescent="0.25">
      <c r="A86">
        <v>-278</v>
      </c>
      <c r="B86">
        <v>240.73</v>
      </c>
      <c r="C86">
        <v>0.94699999999999995</v>
      </c>
      <c r="D86">
        <v>0.94599999999999995</v>
      </c>
      <c r="E86">
        <v>0.96799999999999997</v>
      </c>
      <c r="F86">
        <v>0.93600000000000005</v>
      </c>
      <c r="G86">
        <v>0.93600000000000005</v>
      </c>
      <c r="I86">
        <f t="shared" si="14"/>
        <v>3.5900000000000034</v>
      </c>
      <c r="J86">
        <f t="shared" si="15"/>
        <v>-9.9999999999998979E-3</v>
      </c>
      <c r="K86">
        <f t="shared" si="16"/>
        <v>2.3815302158362703</v>
      </c>
      <c r="L86">
        <f t="shared" si="17"/>
        <v>-2.3650020996726601E-2</v>
      </c>
      <c r="M86">
        <f t="shared" si="18"/>
        <v>-0.71714555372460476</v>
      </c>
      <c r="N86">
        <f t="shared" si="19"/>
        <v>3.5576103933071618E-2</v>
      </c>
      <c r="O86">
        <f t="shared" si="20"/>
        <v>3977.8774576436681</v>
      </c>
      <c r="P86">
        <f t="shared" si="21"/>
        <v>3.3997300000000159</v>
      </c>
      <c r="Q86">
        <v>69</v>
      </c>
      <c r="R86">
        <f t="shared" si="22"/>
        <v>0.9999954567820617</v>
      </c>
      <c r="S86">
        <f t="shared" si="23"/>
        <v>1.6788078966989417E-6</v>
      </c>
      <c r="T86">
        <f t="shared" si="24"/>
        <v>2.3116592700800449E-3</v>
      </c>
      <c r="U86">
        <f t="shared" si="25"/>
        <v>4.2050103232327898E-3</v>
      </c>
      <c r="V86">
        <f t="shared" si="26"/>
        <v>298.00420501032323</v>
      </c>
      <c r="W86">
        <f t="shared" si="27"/>
        <v>300.31698684351983</v>
      </c>
    </row>
    <row r="87" spans="1:23" x14ac:dyDescent="0.25">
      <c r="A87">
        <v>-277</v>
      </c>
      <c r="B87">
        <v>244.32</v>
      </c>
      <c r="C87">
        <v>0.93700000000000006</v>
      </c>
      <c r="D87">
        <v>0.94599999999999995</v>
      </c>
      <c r="E87">
        <v>0.97199999999999998</v>
      </c>
      <c r="F87">
        <v>0.94199999999999995</v>
      </c>
      <c r="G87">
        <v>0.88700000000000001</v>
      </c>
      <c r="I87">
        <f t="shared" si="14"/>
        <v>3.5800000000000125</v>
      </c>
      <c r="J87">
        <f t="shared" si="15"/>
        <v>-6.0000000000000053E-3</v>
      </c>
      <c r="K87">
        <f t="shared" si="16"/>
        <v>2.3879590197123459</v>
      </c>
      <c r="L87">
        <f t="shared" si="17"/>
        <v>-2.8260409112221711E-2</v>
      </c>
      <c r="M87">
        <f t="shared" si="18"/>
        <v>-0.44161563761413924</v>
      </c>
      <c r="N87">
        <f t="shared" si="19"/>
        <v>3.6281639309409891E-2</v>
      </c>
      <c r="O87">
        <f t="shared" si="20"/>
        <v>3987.0233467887533</v>
      </c>
      <c r="P87">
        <f t="shared" si="21"/>
        <v>3.3544599999999902</v>
      </c>
      <c r="Q87">
        <v>70</v>
      </c>
      <c r="R87">
        <f t="shared" si="22"/>
        <v>0.9999971355899584</v>
      </c>
      <c r="S87">
        <f t="shared" si="23"/>
        <v>1.078906676443836E-6</v>
      </c>
      <c r="T87">
        <f t="shared" si="24"/>
        <v>1.4856164454889402E-3</v>
      </c>
      <c r="U87">
        <f t="shared" si="25"/>
        <v>2.7024019372150301E-3</v>
      </c>
      <c r="V87">
        <f t="shared" si="26"/>
        <v>298.0027024019372</v>
      </c>
      <c r="W87">
        <f t="shared" si="27"/>
        <v>299.2503588280473</v>
      </c>
    </row>
    <row r="88" spans="1:23" x14ac:dyDescent="0.25">
      <c r="A88">
        <v>-276</v>
      </c>
      <c r="B88">
        <v>247.9</v>
      </c>
      <c r="C88">
        <v>0.93100000000000005</v>
      </c>
      <c r="D88">
        <v>0.94599999999999995</v>
      </c>
      <c r="E88">
        <v>0.97</v>
      </c>
      <c r="F88">
        <v>0.94399999999999995</v>
      </c>
      <c r="G88">
        <v>0.86599999999999999</v>
      </c>
      <c r="I88">
        <f t="shared" si="14"/>
        <v>3.5699999999999932</v>
      </c>
      <c r="J88">
        <f t="shared" si="15"/>
        <v>-1.0000000000000009E-3</v>
      </c>
      <c r="K88">
        <f t="shared" si="16"/>
        <v>2.3942765267678214</v>
      </c>
      <c r="L88">
        <f t="shared" si="17"/>
        <v>-3.1050319018657353E-2</v>
      </c>
      <c r="M88">
        <f t="shared" si="18"/>
        <v>-7.5162376275333273E-2</v>
      </c>
      <c r="N88">
        <f t="shared" si="19"/>
        <v>3.6988516814100501E-2</v>
      </c>
      <c r="O88">
        <f t="shared" si="20"/>
        <v>3994.9547171640279</v>
      </c>
      <c r="P88">
        <f t="shared" si="21"/>
        <v>3.3236700000000052</v>
      </c>
      <c r="Q88">
        <v>71</v>
      </c>
      <c r="R88">
        <f t="shared" si="22"/>
        <v>0.99999821449663484</v>
      </c>
      <c r="S88">
        <f t="shared" si="23"/>
        <v>6.852829270709293E-7</v>
      </c>
      <c r="T88">
        <f t="shared" si="24"/>
        <v>9.436104238644662E-4</v>
      </c>
      <c r="U88">
        <f t="shared" si="25"/>
        <v>1.7164690423094897E-3</v>
      </c>
      <c r="V88">
        <f t="shared" si="26"/>
        <v>298.00171646904232</v>
      </c>
      <c r="W88">
        <f t="shared" si="27"/>
        <v>300.43038976823436</v>
      </c>
    </row>
    <row r="89" spans="1:23" x14ac:dyDescent="0.25">
      <c r="A89">
        <v>-275</v>
      </c>
      <c r="B89">
        <v>251.47</v>
      </c>
      <c r="C89">
        <v>0.93</v>
      </c>
      <c r="D89">
        <v>0.95099999999999996</v>
      </c>
      <c r="E89">
        <v>0.97599999999999998</v>
      </c>
      <c r="F89">
        <v>0.94599999999999995</v>
      </c>
      <c r="G89">
        <v>0.84599999999999997</v>
      </c>
      <c r="I89">
        <f t="shared" si="14"/>
        <v>3.5600000000000023</v>
      </c>
      <c r="J89">
        <f t="shared" si="15"/>
        <v>0</v>
      </c>
      <c r="K89">
        <f t="shared" si="16"/>
        <v>2.4004861817912042</v>
      </c>
      <c r="L89">
        <f t="shared" si="17"/>
        <v>-3.1517051446064863E-2</v>
      </c>
      <c r="M89">
        <f t="shared" si="18"/>
        <v>0</v>
      </c>
      <c r="N89">
        <f t="shared" si="19"/>
        <v>3.7696521076974819E-2</v>
      </c>
      <c r="O89">
        <f t="shared" si="20"/>
        <v>4001.6691574133288</v>
      </c>
      <c r="P89">
        <f t="shared" si="21"/>
        <v>3.3108000000000199</v>
      </c>
      <c r="Q89">
        <v>72</v>
      </c>
      <c r="R89">
        <f t="shared" si="22"/>
        <v>0.99999889977956191</v>
      </c>
      <c r="S89">
        <f t="shared" si="23"/>
        <v>4.3013223138821388E-7</v>
      </c>
      <c r="T89">
        <f t="shared" si="24"/>
        <v>5.9227691387675756E-4</v>
      </c>
      <c r="U89">
        <f t="shared" si="25"/>
        <v>1.0773778684857759E-3</v>
      </c>
      <c r="V89">
        <f t="shared" si="26"/>
        <v>298.00107737786851</v>
      </c>
      <c r="W89">
        <f t="shared" si="27"/>
        <v>301.96679302705564</v>
      </c>
    </row>
    <row r="90" spans="1:23" x14ac:dyDescent="0.25">
      <c r="A90">
        <v>-274</v>
      </c>
      <c r="B90">
        <v>255.03</v>
      </c>
      <c r="C90">
        <v>0.93</v>
      </c>
      <c r="D90">
        <v>0.95299999999999996</v>
      </c>
      <c r="E90">
        <v>0.97499999999999998</v>
      </c>
      <c r="F90">
        <v>0.95</v>
      </c>
      <c r="G90">
        <v>0.84099999999999997</v>
      </c>
      <c r="I90">
        <f t="shared" si="14"/>
        <v>3.539999999999992</v>
      </c>
      <c r="J90">
        <f t="shared" si="15"/>
        <v>2.0000000000000018E-3</v>
      </c>
      <c r="K90">
        <f t="shared" si="16"/>
        <v>2.406591270897152</v>
      </c>
      <c r="L90">
        <f t="shared" si="17"/>
        <v>-3.1517051446064863E-2</v>
      </c>
      <c r="M90">
        <f t="shared" si="18"/>
        <v>0.15583512784181142</v>
      </c>
      <c r="N90">
        <f t="shared" si="19"/>
        <v>3.8405436391975654E-2</v>
      </c>
      <c r="O90">
        <f t="shared" si="20"/>
        <v>4007.1646269035796</v>
      </c>
      <c r="P90">
        <f t="shared" si="21"/>
        <v>3.2921999999999692</v>
      </c>
      <c r="Q90">
        <v>73</v>
      </c>
      <c r="R90">
        <f t="shared" si="22"/>
        <v>0.9999993299117933</v>
      </c>
      <c r="S90">
        <f t="shared" si="23"/>
        <v>2.6676133935144009E-7</v>
      </c>
      <c r="T90">
        <f t="shared" si="24"/>
        <v>3.6732095686663928E-4</v>
      </c>
      <c r="U90">
        <f t="shared" si="25"/>
        <v>6.6817304589637057E-4</v>
      </c>
      <c r="V90">
        <f t="shared" si="26"/>
        <v>298.00066817304588</v>
      </c>
      <c r="W90">
        <f t="shared" si="27"/>
        <v>302.21871396190397</v>
      </c>
    </row>
    <row r="91" spans="1:23" x14ac:dyDescent="0.25">
      <c r="A91">
        <v>-273</v>
      </c>
      <c r="B91">
        <v>258.57</v>
      </c>
      <c r="C91">
        <v>0.93200000000000005</v>
      </c>
      <c r="D91">
        <v>0.95599999999999996</v>
      </c>
      <c r="E91">
        <v>0.97599999999999998</v>
      </c>
      <c r="F91">
        <v>0.95099999999999996</v>
      </c>
      <c r="G91">
        <v>0.84699999999999998</v>
      </c>
      <c r="I91">
        <f t="shared" si="14"/>
        <v>3.5199999999999818</v>
      </c>
      <c r="J91">
        <f t="shared" si="15"/>
        <v>1.0000000000000009E-3</v>
      </c>
      <c r="K91">
        <f t="shared" si="16"/>
        <v>2.4125781354312723</v>
      </c>
      <c r="L91">
        <f t="shared" si="17"/>
        <v>-3.0584087646018613E-2</v>
      </c>
      <c r="M91">
        <f t="shared" si="18"/>
        <v>7.930966934312228E-2</v>
      </c>
      <c r="N91">
        <f t="shared" si="19"/>
        <v>3.9115046782922283E-2</v>
      </c>
      <c r="O91">
        <f t="shared" si="20"/>
        <v>4011.4394563407191</v>
      </c>
      <c r="P91">
        <f t="shared" si="21"/>
        <v>3.2806399999999991</v>
      </c>
      <c r="Q91">
        <v>74</v>
      </c>
      <c r="R91">
        <f t="shared" si="22"/>
        <v>0.99999959667313265</v>
      </c>
      <c r="S91">
        <f t="shared" si="23"/>
        <v>1.6344637832066411E-7</v>
      </c>
      <c r="T91">
        <f t="shared" si="24"/>
        <v>2.2505989896098847E-4</v>
      </c>
      <c r="U91">
        <f t="shared" si="25"/>
        <v>4.0939389758937753E-4</v>
      </c>
      <c r="V91">
        <f t="shared" si="26"/>
        <v>298.0004093938976</v>
      </c>
      <c r="W91">
        <f t="shared" si="27"/>
        <v>302.78621035096438</v>
      </c>
    </row>
    <row r="92" spans="1:23" x14ac:dyDescent="0.25">
      <c r="A92">
        <v>-272</v>
      </c>
      <c r="B92">
        <v>262.08999999999997</v>
      </c>
      <c r="C92">
        <v>0.93300000000000005</v>
      </c>
      <c r="D92">
        <v>0.95599999999999996</v>
      </c>
      <c r="E92">
        <v>0.98199999999999998</v>
      </c>
      <c r="F92">
        <v>0.95599999999999996</v>
      </c>
      <c r="G92">
        <v>0.83699999999999997</v>
      </c>
      <c r="I92">
        <f t="shared" si="14"/>
        <v>3.5100000000000477</v>
      </c>
      <c r="J92">
        <f t="shared" si="15"/>
        <v>-3.0000000000000027E-3</v>
      </c>
      <c r="K92">
        <f t="shared" si="16"/>
        <v>2.4184504508295834</v>
      </c>
      <c r="L92">
        <f t="shared" si="17"/>
        <v>-3.0118356253500032E-2</v>
      </c>
      <c r="M92">
        <f t="shared" si="18"/>
        <v>-0.24208847672721287</v>
      </c>
      <c r="N92">
        <f t="shared" si="19"/>
        <v>3.9825136069347462E-2</v>
      </c>
      <c r="O92">
        <f t="shared" si="20"/>
        <v>4014.4923482724862</v>
      </c>
      <c r="P92">
        <f t="shared" si="21"/>
        <v>3.2748300000000543</v>
      </c>
      <c r="Q92">
        <v>75</v>
      </c>
      <c r="R92">
        <f t="shared" si="22"/>
        <v>0.99999976011951097</v>
      </c>
      <c r="S92">
        <f t="shared" si="23"/>
        <v>9.8924032743141765E-8</v>
      </c>
      <c r="T92">
        <f t="shared" si="24"/>
        <v>1.3621490450100869E-4</v>
      </c>
      <c r="U92">
        <f t="shared" si="25"/>
        <v>2.4778092819236137E-4</v>
      </c>
      <c r="V92">
        <f t="shared" si="26"/>
        <v>298.00024778092819</v>
      </c>
      <c r="W92">
        <f t="shared" si="27"/>
        <v>302.38086904518264</v>
      </c>
    </row>
    <row r="93" spans="1:23" x14ac:dyDescent="0.25">
      <c r="A93">
        <v>-271</v>
      </c>
      <c r="B93">
        <v>265.60000000000002</v>
      </c>
      <c r="C93">
        <v>0.93</v>
      </c>
      <c r="D93">
        <v>0.95599999999999996</v>
      </c>
      <c r="E93">
        <v>0.97799999999999998</v>
      </c>
      <c r="F93">
        <v>0.95799999999999996</v>
      </c>
      <c r="G93">
        <v>0.82699999999999996</v>
      </c>
      <c r="I93">
        <f t="shared" si="14"/>
        <v>3.4899999999999523</v>
      </c>
      <c r="J93">
        <f t="shared" si="15"/>
        <v>-2.0000000000000018E-3</v>
      </c>
      <c r="K93">
        <f t="shared" si="16"/>
        <v>2.42422807069598</v>
      </c>
      <c r="L93">
        <f t="shared" si="17"/>
        <v>-3.1517051446064863E-2</v>
      </c>
      <c r="M93">
        <f t="shared" si="18"/>
        <v>-0.16491301093319644</v>
      </c>
      <c r="N93">
        <f t="shared" si="19"/>
        <v>4.0535487932385872E-2</v>
      </c>
      <c r="O93">
        <f t="shared" si="20"/>
        <v>4016.3223774779053</v>
      </c>
      <c r="P93">
        <f t="shared" si="21"/>
        <v>3.2456999999999225</v>
      </c>
      <c r="Q93">
        <v>76</v>
      </c>
      <c r="R93">
        <f t="shared" si="22"/>
        <v>0.99999985904354372</v>
      </c>
      <c r="S93">
        <f t="shared" si="23"/>
        <v>5.9135043084523886E-8</v>
      </c>
      <c r="T93">
        <f t="shared" si="24"/>
        <v>8.1426868911992477E-5</v>
      </c>
      <c r="U93">
        <f t="shared" si="25"/>
        <v>1.4811907135068192E-4</v>
      </c>
      <c r="V93">
        <f t="shared" si="26"/>
        <v>298.00014811907135</v>
      </c>
      <c r="W93">
        <f t="shared" si="27"/>
        <v>301.01988725553764</v>
      </c>
    </row>
    <row r="94" spans="1:23" x14ac:dyDescent="0.25">
      <c r="A94">
        <v>-270</v>
      </c>
      <c r="B94">
        <v>269.08999999999997</v>
      </c>
      <c r="C94">
        <v>0.92800000000000005</v>
      </c>
      <c r="D94">
        <v>0.96099999999999997</v>
      </c>
      <c r="E94">
        <v>0.97799999999999998</v>
      </c>
      <c r="F94">
        <v>0.95599999999999996</v>
      </c>
      <c r="G94">
        <v>0.81699999999999995</v>
      </c>
      <c r="I94">
        <f t="shared" si="14"/>
        <v>3.4800000000000182</v>
      </c>
      <c r="J94">
        <f t="shared" si="15"/>
        <v>-2.0000000000000018E-3</v>
      </c>
      <c r="K94">
        <f t="shared" si="16"/>
        <v>2.4298975586871476</v>
      </c>
      <c r="L94">
        <f t="shared" si="17"/>
        <v>-3.2452023781137915E-2</v>
      </c>
      <c r="M94">
        <f t="shared" si="18"/>
        <v>-0.16790436253993782</v>
      </c>
      <c r="N94">
        <f t="shared" si="19"/>
        <v>4.1245885980693855E-2</v>
      </c>
      <c r="O94">
        <f t="shared" si="20"/>
        <v>4016.9289912433692</v>
      </c>
      <c r="P94">
        <f t="shared" si="21"/>
        <v>3.2294400000000181</v>
      </c>
      <c r="Q94">
        <v>77</v>
      </c>
      <c r="R94">
        <f t="shared" si="22"/>
        <v>0.9999999181785868</v>
      </c>
      <c r="S94">
        <f t="shared" si="23"/>
        <v>3.4909772961277952E-8</v>
      </c>
      <c r="T94">
        <f t="shared" si="24"/>
        <v>4.8069526263849607E-5</v>
      </c>
      <c r="U94">
        <f t="shared" si="25"/>
        <v>8.7440591608207955E-5</v>
      </c>
      <c r="V94">
        <f t="shared" si="26"/>
        <v>298.00008744059159</v>
      </c>
      <c r="W94">
        <f t="shared" si="27"/>
        <v>301.26645679492157</v>
      </c>
    </row>
    <row r="95" spans="1:23" x14ac:dyDescent="0.25">
      <c r="A95">
        <v>-269</v>
      </c>
      <c r="B95">
        <v>272.57</v>
      </c>
      <c r="C95">
        <v>0.92600000000000005</v>
      </c>
      <c r="D95">
        <v>0.96499999999999997</v>
      </c>
      <c r="E95">
        <v>0.98299999999999998</v>
      </c>
      <c r="F95">
        <v>0.96099999999999997</v>
      </c>
      <c r="G95">
        <v>0.79600000000000004</v>
      </c>
      <c r="I95">
        <f t="shared" si="14"/>
        <v>3.4499999999999886</v>
      </c>
      <c r="J95">
        <f t="shared" si="15"/>
        <v>1.0000000000000009E-3</v>
      </c>
      <c r="K95">
        <f t="shared" si="16"/>
        <v>2.4354780541713246</v>
      </c>
      <c r="L95">
        <f t="shared" si="17"/>
        <v>-3.3389013318065645E-2</v>
      </c>
      <c r="M95">
        <f t="shared" si="18"/>
        <v>8.5811933801493809E-2</v>
      </c>
      <c r="N95">
        <f t="shared" si="19"/>
        <v>4.1956113816380737E-2</v>
      </c>
      <c r="O95">
        <f t="shared" si="20"/>
        <v>4016.3120095252352</v>
      </c>
      <c r="P95">
        <f t="shared" si="21"/>
        <v>3.1947000000000223</v>
      </c>
      <c r="Q95">
        <v>78</v>
      </c>
      <c r="R95">
        <f t="shared" si="22"/>
        <v>0.99999995308835976</v>
      </c>
      <c r="S95">
        <f t="shared" si="23"/>
        <v>2.0349346319115114E-8</v>
      </c>
      <c r="T95">
        <f t="shared" si="24"/>
        <v>2.8020332255494184E-5</v>
      </c>
      <c r="U95">
        <f t="shared" si="25"/>
        <v>5.0970222091028953E-5</v>
      </c>
      <c r="V95">
        <f t="shared" si="26"/>
        <v>298.00005097022211</v>
      </c>
      <c r="W95">
        <f t="shared" si="27"/>
        <v>301.20333073410893</v>
      </c>
    </row>
    <row r="96" spans="1:23" x14ac:dyDescent="0.25">
      <c r="A96">
        <v>-268</v>
      </c>
      <c r="B96">
        <v>276.02</v>
      </c>
      <c r="C96">
        <v>0.92700000000000005</v>
      </c>
      <c r="D96">
        <v>0.96399999999999997</v>
      </c>
      <c r="E96">
        <v>0.98</v>
      </c>
      <c r="F96">
        <v>0.96299999999999997</v>
      </c>
      <c r="G96">
        <v>0.79900000000000004</v>
      </c>
      <c r="I96">
        <f t="shared" si="14"/>
        <v>3.4300000000000068</v>
      </c>
      <c r="J96">
        <f t="shared" si="15"/>
        <v>1.0000000000000009E-2</v>
      </c>
      <c r="K96">
        <f t="shared" si="16"/>
        <v>2.4409405515396636</v>
      </c>
      <c r="L96">
        <f t="shared" si="17"/>
        <v>-3.2920265855502902E-2</v>
      </c>
      <c r="M96">
        <f t="shared" si="18"/>
        <v>0.86879882904493366</v>
      </c>
      <c r="N96">
        <f t="shared" si="19"/>
        <v>4.2665955100931047E-2</v>
      </c>
      <c r="O96">
        <f t="shared" si="20"/>
        <v>4014.4716249988996</v>
      </c>
      <c r="P96">
        <f t="shared" si="21"/>
        <v>3.1796099999999718</v>
      </c>
      <c r="Q96">
        <v>79</v>
      </c>
      <c r="R96">
        <f t="shared" si="22"/>
        <v>0.99999997343770608</v>
      </c>
      <c r="S96">
        <f t="shared" si="23"/>
        <v>1.1711094205502093E-8</v>
      </c>
      <c r="T96">
        <f t="shared" si="24"/>
        <v>1.6125763725654199E-5</v>
      </c>
      <c r="U96">
        <f t="shared" si="25"/>
        <v>2.933347652659934E-5</v>
      </c>
      <c r="V96">
        <f t="shared" si="26"/>
        <v>298.0000293334765</v>
      </c>
      <c r="W96">
        <f t="shared" si="27"/>
        <v>302.09776266876895</v>
      </c>
    </row>
    <row r="97" spans="1:23" x14ac:dyDescent="0.25">
      <c r="A97">
        <v>-267</v>
      </c>
      <c r="B97">
        <v>279.45</v>
      </c>
      <c r="C97">
        <v>0.93700000000000006</v>
      </c>
      <c r="D97">
        <v>0.96399999999999997</v>
      </c>
      <c r="E97">
        <v>0.98399999999999999</v>
      </c>
      <c r="F97">
        <v>0.96399999999999997</v>
      </c>
      <c r="G97">
        <v>0.83599999999999997</v>
      </c>
      <c r="I97">
        <f t="shared" si="14"/>
        <v>3.410000000000025</v>
      </c>
      <c r="J97">
        <f t="shared" si="15"/>
        <v>1.2999999999999901E-2</v>
      </c>
      <c r="K97">
        <f t="shared" si="16"/>
        <v>2.4463041139519239</v>
      </c>
      <c r="L97">
        <f t="shared" si="17"/>
        <v>-2.8260409112221711E-2</v>
      </c>
      <c r="M97">
        <f t="shared" si="18"/>
        <v>1.1360421031701784</v>
      </c>
      <c r="N97">
        <f t="shared" si="19"/>
        <v>4.3375193621097943E-2</v>
      </c>
      <c r="O97">
        <f t="shared" si="20"/>
        <v>4011.4084029943319</v>
      </c>
      <c r="P97">
        <f t="shared" si="21"/>
        <v>3.1951700000000423</v>
      </c>
      <c r="Q97">
        <v>80</v>
      </c>
      <c r="R97">
        <f t="shared" si="22"/>
        <v>0.99999998514880029</v>
      </c>
      <c r="S97">
        <f t="shared" si="23"/>
        <v>6.6531946618653137E-9</v>
      </c>
      <c r="T97">
        <f t="shared" si="24"/>
        <v>9.1612144224420966E-6</v>
      </c>
      <c r="U97">
        <f t="shared" si="25"/>
        <v>1.6664653704948572E-5</v>
      </c>
      <c r="V97">
        <f t="shared" si="26"/>
        <v>298.00001666465369</v>
      </c>
      <c r="W97">
        <f t="shared" si="27"/>
        <v>304.95775598081752</v>
      </c>
    </row>
    <row r="98" spans="1:23" x14ac:dyDescent="0.25">
      <c r="A98">
        <v>-266</v>
      </c>
      <c r="B98">
        <v>282.86</v>
      </c>
      <c r="C98">
        <v>0.95</v>
      </c>
      <c r="D98">
        <v>0.96599999999999997</v>
      </c>
      <c r="E98">
        <v>0.98799999999999999</v>
      </c>
      <c r="F98">
        <v>0.96599999999999997</v>
      </c>
      <c r="G98">
        <v>0.879</v>
      </c>
      <c r="I98">
        <f t="shared" si="14"/>
        <v>3.3799999999999955</v>
      </c>
      <c r="J98">
        <f t="shared" si="15"/>
        <v>1.0000000000000009E-2</v>
      </c>
      <c r="K98">
        <f t="shared" si="16"/>
        <v>2.4515715370380673</v>
      </c>
      <c r="L98">
        <f t="shared" si="17"/>
        <v>-2.2276394711152253E-2</v>
      </c>
      <c r="M98">
        <f t="shared" si="18"/>
        <v>0.88153057471938734</v>
      </c>
      <c r="N98">
        <f t="shared" si="19"/>
        <v>4.4083613354747461E-2</v>
      </c>
      <c r="O98">
        <f t="shared" si="20"/>
        <v>4007.1232813181114</v>
      </c>
      <c r="P98">
        <f t="shared" si="21"/>
        <v>3.2110000000000061</v>
      </c>
      <c r="Q98">
        <v>81</v>
      </c>
      <c r="R98">
        <f t="shared" si="22"/>
        <v>0.99999999180199495</v>
      </c>
      <c r="S98">
        <f t="shared" si="23"/>
        <v>3.7307043010414986E-9</v>
      </c>
      <c r="T98">
        <f t="shared" si="24"/>
        <v>5.1370482581049165E-6</v>
      </c>
      <c r="U98">
        <f t="shared" si="25"/>
        <v>9.344517695952749E-6</v>
      </c>
      <c r="V98">
        <f t="shared" si="26"/>
        <v>298.00000934451771</v>
      </c>
      <c r="W98">
        <f t="shared" si="27"/>
        <v>305.82127990776212</v>
      </c>
    </row>
    <row r="99" spans="1:23" x14ac:dyDescent="0.25">
      <c r="A99">
        <v>-265</v>
      </c>
      <c r="B99">
        <v>286.24</v>
      </c>
      <c r="C99">
        <v>0.96</v>
      </c>
      <c r="D99">
        <v>0.96799999999999997</v>
      </c>
      <c r="E99">
        <v>0.98399999999999999</v>
      </c>
      <c r="F99">
        <v>0.96699999999999997</v>
      </c>
      <c r="G99">
        <v>0.91900000000000004</v>
      </c>
      <c r="I99">
        <f t="shared" si="14"/>
        <v>3.3700000000000045</v>
      </c>
      <c r="J99">
        <f t="shared" si="15"/>
        <v>8.0000000000000071E-3</v>
      </c>
      <c r="K99">
        <f t="shared" si="16"/>
        <v>2.4567303232232978</v>
      </c>
      <c r="L99">
        <f t="shared" si="17"/>
        <v>-1.7728766960431602E-2</v>
      </c>
      <c r="M99">
        <f t="shared" si="18"/>
        <v>0.70902241010089218</v>
      </c>
      <c r="N99">
        <f t="shared" si="19"/>
        <v>4.4790998536634187E-2</v>
      </c>
      <c r="O99">
        <f t="shared" si="20"/>
        <v>4001.6175699620076</v>
      </c>
      <c r="P99">
        <f t="shared" si="21"/>
        <v>3.2351999999999799</v>
      </c>
      <c r="Q99">
        <v>82</v>
      </c>
      <c r="R99">
        <f t="shared" si="22"/>
        <v>0.99999999553269925</v>
      </c>
      <c r="S99">
        <f t="shared" si="23"/>
        <v>2.0645305465194497E-9</v>
      </c>
      <c r="T99">
        <f t="shared" si="24"/>
        <v>2.8427857562555606E-6</v>
      </c>
      <c r="U99">
        <f t="shared" si="25"/>
        <v>5.1711528625842164E-6</v>
      </c>
      <c r="V99">
        <f t="shared" si="26"/>
        <v>298.00000517115285</v>
      </c>
      <c r="W99">
        <f t="shared" si="27"/>
        <v>304.73523893166418</v>
      </c>
    </row>
    <row r="100" spans="1:23" x14ac:dyDescent="0.25">
      <c r="A100">
        <v>-264</v>
      </c>
      <c r="B100">
        <v>289.61</v>
      </c>
      <c r="C100">
        <v>0.96799999999999997</v>
      </c>
      <c r="D100">
        <v>0.97</v>
      </c>
      <c r="E100">
        <v>0.98399999999999999</v>
      </c>
      <c r="F100">
        <v>0.96599999999999997</v>
      </c>
      <c r="G100">
        <v>0.95099999999999996</v>
      </c>
      <c r="I100">
        <f t="shared" si="14"/>
        <v>3.339999999999975</v>
      </c>
      <c r="J100">
        <f t="shared" si="15"/>
        <v>5.0000000000000044E-3</v>
      </c>
      <c r="K100">
        <f t="shared" si="16"/>
        <v>2.4618135536226196</v>
      </c>
      <c r="L100">
        <f t="shared" si="17"/>
        <v>-1.4124642691606345E-2</v>
      </c>
      <c r="M100">
        <f t="shared" si="18"/>
        <v>0.4492983934876012</v>
      </c>
      <c r="N100">
        <f t="shared" si="19"/>
        <v>4.5497133724087466E-2</v>
      </c>
      <c r="O100">
        <f t="shared" si="20"/>
        <v>3994.8929506982158</v>
      </c>
      <c r="P100">
        <f t="shared" si="21"/>
        <v>3.233119999999984</v>
      </c>
      <c r="Q100">
        <v>83</v>
      </c>
      <c r="R100">
        <f t="shared" si="22"/>
        <v>0.99999999759722979</v>
      </c>
      <c r="S100">
        <f t="shared" si="23"/>
        <v>1.1273625366570172E-9</v>
      </c>
      <c r="T100">
        <f t="shared" si="24"/>
        <v>1.552338456191747E-6</v>
      </c>
      <c r="U100">
        <f t="shared" si="25"/>
        <v>2.823772221938019E-6</v>
      </c>
      <c r="V100">
        <f t="shared" si="26"/>
        <v>298.00000282377221</v>
      </c>
      <c r="W100">
        <f t="shared" si="27"/>
        <v>304.02102489752195</v>
      </c>
    </row>
    <row r="101" spans="1:23" x14ac:dyDescent="0.25">
      <c r="A101">
        <v>-263</v>
      </c>
      <c r="B101">
        <v>292.95</v>
      </c>
      <c r="C101">
        <v>0.97299999999999998</v>
      </c>
      <c r="D101">
        <v>0.97199999999999998</v>
      </c>
      <c r="E101">
        <v>0.99</v>
      </c>
      <c r="F101">
        <v>0.97299999999999998</v>
      </c>
      <c r="G101">
        <v>0.95699999999999996</v>
      </c>
      <c r="I101">
        <f t="shared" si="14"/>
        <v>3.3100000000000023</v>
      </c>
      <c r="J101">
        <f t="shared" si="15"/>
        <v>-2.0000000000000018E-3</v>
      </c>
      <c r="K101">
        <f t="shared" si="16"/>
        <v>2.4667935023435357</v>
      </c>
      <c r="L101">
        <f t="shared" si="17"/>
        <v>-1.1887159731648099E-2</v>
      </c>
      <c r="M101">
        <f t="shared" si="18"/>
        <v>-0.18313503463791042</v>
      </c>
      <c r="N101">
        <f t="shared" si="19"/>
        <v>4.6201803862588889E-2</v>
      </c>
      <c r="O101">
        <f t="shared" si="20"/>
        <v>3986.9514765613749</v>
      </c>
      <c r="P101">
        <f t="shared" si="21"/>
        <v>3.2206299999999888</v>
      </c>
      <c r="Q101">
        <v>84</v>
      </c>
      <c r="R101">
        <f t="shared" si="22"/>
        <v>0.99999999872459233</v>
      </c>
      <c r="S101">
        <f t="shared" si="23"/>
        <v>6.0737881391048631E-10</v>
      </c>
      <c r="T101">
        <f t="shared" si="24"/>
        <v>8.3633920735493504E-7</v>
      </c>
      <c r="U101">
        <f t="shared" si="25"/>
        <v>1.5213379610785179E-6</v>
      </c>
      <c r="V101">
        <f t="shared" si="26"/>
        <v>298.00000152133794</v>
      </c>
      <c r="W101">
        <f t="shared" si="27"/>
        <v>302.99376783711119</v>
      </c>
    </row>
    <row r="102" spans="1:23" x14ac:dyDescent="0.25">
      <c r="A102">
        <v>-262</v>
      </c>
      <c r="B102">
        <v>296.26</v>
      </c>
      <c r="C102">
        <v>0.97099999999999997</v>
      </c>
      <c r="D102">
        <v>0.97299999999999998</v>
      </c>
      <c r="E102">
        <v>0.98699999999999999</v>
      </c>
      <c r="F102">
        <v>0.97199999999999998</v>
      </c>
      <c r="G102">
        <v>0.95499999999999996</v>
      </c>
      <c r="I102">
        <f t="shared" si="14"/>
        <v>3.2800000000000296</v>
      </c>
      <c r="J102">
        <f t="shared" si="15"/>
        <v>0</v>
      </c>
      <c r="K102">
        <f t="shared" si="16"/>
        <v>2.4716730185000912</v>
      </c>
      <c r="L102">
        <f t="shared" si="17"/>
        <v>-1.2780770091995148E-2</v>
      </c>
      <c r="M102">
        <f t="shared" si="18"/>
        <v>0</v>
      </c>
      <c r="N102">
        <f t="shared" si="19"/>
        <v>4.6904794351220955E-2</v>
      </c>
      <c r="O102">
        <f t="shared" si="20"/>
        <v>3977.795571217523</v>
      </c>
      <c r="P102">
        <f t="shared" si="21"/>
        <v>3.1848800000000352</v>
      </c>
      <c r="Q102">
        <v>85</v>
      </c>
      <c r="R102">
        <f t="shared" si="22"/>
        <v>0.99999999933197115</v>
      </c>
      <c r="S102">
        <f t="shared" si="23"/>
        <v>3.228132205990164E-10</v>
      </c>
      <c r="T102">
        <f t="shared" si="24"/>
        <v>4.445024206578009E-7</v>
      </c>
      <c r="U102">
        <f t="shared" si="25"/>
        <v>8.0856953780359456E-7</v>
      </c>
      <c r="V102">
        <f t="shared" si="26"/>
        <v>298.00000080856955</v>
      </c>
      <c r="W102">
        <f t="shared" si="27"/>
        <v>300.74759969948116</v>
      </c>
    </row>
    <row r="103" spans="1:23" x14ac:dyDescent="0.25">
      <c r="A103">
        <v>-261</v>
      </c>
      <c r="B103">
        <v>299.54000000000002</v>
      </c>
      <c r="C103">
        <v>0.97099999999999997</v>
      </c>
      <c r="D103">
        <v>0.97599999999999998</v>
      </c>
      <c r="E103">
        <v>0.99099999999999999</v>
      </c>
      <c r="F103">
        <v>0.97199999999999998</v>
      </c>
      <c r="G103">
        <v>0.94699999999999995</v>
      </c>
      <c r="I103">
        <f t="shared" si="14"/>
        <v>3.2599999999999909</v>
      </c>
      <c r="J103">
        <f t="shared" si="15"/>
        <v>-2.0000000000000018E-3</v>
      </c>
      <c r="K103">
        <f t="shared" si="16"/>
        <v>2.4764548254543031</v>
      </c>
      <c r="L103">
        <f t="shared" si="17"/>
        <v>-1.2780770091995148E-2</v>
      </c>
      <c r="M103">
        <f t="shared" si="18"/>
        <v>-0.19047951807549468</v>
      </c>
      <c r="N103">
        <f t="shared" si="19"/>
        <v>4.7605891107966862E-2</v>
      </c>
      <c r="O103">
        <f t="shared" si="20"/>
        <v>3967.4280282202071</v>
      </c>
      <c r="P103">
        <f t="shared" si="21"/>
        <v>3.1654600000000244</v>
      </c>
      <c r="Q103">
        <v>86</v>
      </c>
      <c r="R103">
        <f t="shared" si="22"/>
        <v>0.99999999965478437</v>
      </c>
      <c r="S103">
        <f t="shared" si="23"/>
        <v>1.6923107359900769E-10</v>
      </c>
      <c r="T103">
        <f t="shared" si="24"/>
        <v>2.3302522036021772E-7</v>
      </c>
      <c r="U103">
        <f t="shared" si="25"/>
        <v>4.2388316905993739E-7</v>
      </c>
      <c r="V103">
        <f t="shared" si="26"/>
        <v>298.00000042388319</v>
      </c>
      <c r="W103">
        <f t="shared" si="27"/>
        <v>301.2992641598596</v>
      </c>
    </row>
    <row r="104" spans="1:23" x14ac:dyDescent="0.25">
      <c r="A104">
        <v>-260</v>
      </c>
      <c r="B104">
        <v>302.8</v>
      </c>
      <c r="C104">
        <v>0.96899999999999997</v>
      </c>
      <c r="D104">
        <v>0.97899999999999998</v>
      </c>
      <c r="E104">
        <v>0.99299999999999999</v>
      </c>
      <c r="F104">
        <v>0.97599999999999998</v>
      </c>
      <c r="G104">
        <v>0.92700000000000005</v>
      </c>
      <c r="I104">
        <f t="shared" si="14"/>
        <v>3.2299999999999613</v>
      </c>
      <c r="J104">
        <f t="shared" si="15"/>
        <v>-1.0000000000000009E-3</v>
      </c>
      <c r="K104">
        <f t="shared" si="16"/>
        <v>2.4811558708280352</v>
      </c>
      <c r="L104">
        <f t="shared" si="17"/>
        <v>-1.3676222949234686E-2</v>
      </c>
      <c r="M104">
        <f t="shared" si="18"/>
        <v>-9.7310536074015477E-2</v>
      </c>
      <c r="N104">
        <f t="shared" si="19"/>
        <v>4.830488063484225E-2</v>
      </c>
      <c r="O104">
        <f t="shared" si="20"/>
        <v>3955.852010153958</v>
      </c>
      <c r="P104">
        <f t="shared" si="21"/>
        <v>3.1298699999999449</v>
      </c>
      <c r="Q104">
        <v>87</v>
      </c>
      <c r="R104">
        <f t="shared" si="22"/>
        <v>0.99999999982401544</v>
      </c>
      <c r="S104">
        <f t="shared" si="23"/>
        <v>8.7496010436893812E-11</v>
      </c>
      <c r="T104">
        <f t="shared" si="24"/>
        <v>1.2047892079801026E-7</v>
      </c>
      <c r="U104">
        <f t="shared" si="25"/>
        <v>2.1915647874439402E-7</v>
      </c>
      <c r="V104">
        <f t="shared" si="26"/>
        <v>298.0000002191565</v>
      </c>
      <c r="W104">
        <f t="shared" si="27"/>
        <v>300.6227592229128</v>
      </c>
    </row>
    <row r="105" spans="1:23" x14ac:dyDescent="0.25">
      <c r="A105">
        <v>-259</v>
      </c>
      <c r="B105">
        <v>306.02999999999997</v>
      </c>
      <c r="C105">
        <v>0.96799999999999997</v>
      </c>
      <c r="D105">
        <v>0.97799999999999998</v>
      </c>
      <c r="E105">
        <v>0.98899999999999999</v>
      </c>
      <c r="F105">
        <v>0.97699999999999998</v>
      </c>
      <c r="G105">
        <v>0.92600000000000005</v>
      </c>
      <c r="I105">
        <f t="shared" si="14"/>
        <v>3.2000000000000455</v>
      </c>
      <c r="J105">
        <f t="shared" si="15"/>
        <v>5.0000000000000044E-3</v>
      </c>
      <c r="K105">
        <f t="shared" si="16"/>
        <v>2.4857640022849474</v>
      </c>
      <c r="L105">
        <f t="shared" si="17"/>
        <v>-1.4124642691606345E-2</v>
      </c>
      <c r="M105">
        <f t="shared" si="18"/>
        <v>0.49527934462220108</v>
      </c>
      <c r="N105">
        <f t="shared" si="19"/>
        <v>4.9001550082838345E-2</v>
      </c>
      <c r="O105">
        <f t="shared" si="20"/>
        <v>3943.0710476654217</v>
      </c>
      <c r="P105">
        <f t="shared" si="21"/>
        <v>3.0976000000000332</v>
      </c>
      <c r="Q105">
        <v>88</v>
      </c>
      <c r="R105">
        <f t="shared" si="22"/>
        <v>0.99999999991151145</v>
      </c>
      <c r="S105">
        <f t="shared" si="23"/>
        <v>4.4608428062531402E-11</v>
      </c>
      <c r="T105">
        <f t="shared" si="24"/>
        <v>6.1424232312234492E-8</v>
      </c>
      <c r="U105">
        <f t="shared" si="25"/>
        <v>1.1173339181628244E-7</v>
      </c>
      <c r="V105">
        <f t="shared" si="26"/>
        <v>298.00000011173341</v>
      </c>
      <c r="W105">
        <f t="shared" si="27"/>
        <v>300.86798385348715</v>
      </c>
    </row>
    <row r="106" spans="1:23" x14ac:dyDescent="0.25">
      <c r="A106">
        <v>-258</v>
      </c>
      <c r="B106">
        <v>309.23</v>
      </c>
      <c r="C106">
        <v>0.97299999999999998</v>
      </c>
      <c r="D106">
        <v>0.98299999999999998</v>
      </c>
      <c r="E106">
        <v>0.99299999999999999</v>
      </c>
      <c r="F106">
        <v>0.98099999999999998</v>
      </c>
      <c r="G106">
        <v>0.93600000000000005</v>
      </c>
      <c r="I106">
        <f t="shared" si="14"/>
        <v>3.1699999999999591</v>
      </c>
      <c r="J106">
        <f t="shared" si="15"/>
        <v>6.0000000000000053E-3</v>
      </c>
      <c r="K106">
        <f t="shared" si="16"/>
        <v>2.4902816204417575</v>
      </c>
      <c r="L106">
        <f t="shared" si="17"/>
        <v>-1.1887159731648099E-2</v>
      </c>
      <c r="M106">
        <f t="shared" si="18"/>
        <v>0.60275627930490072</v>
      </c>
      <c r="N106">
        <f t="shared" si="19"/>
        <v>4.9695687316657682E-2</v>
      </c>
      <c r="O106">
        <f t="shared" si="20"/>
        <v>3929.0890383824276</v>
      </c>
      <c r="P106">
        <f t="shared" si="21"/>
        <v>3.0844099999999535</v>
      </c>
      <c r="Q106">
        <v>89</v>
      </c>
      <c r="R106">
        <f t="shared" si="22"/>
        <v>0.99999999995611988</v>
      </c>
      <c r="T106">
        <f t="shared" si="24"/>
        <v>0</v>
      </c>
      <c r="U106">
        <f t="shared" si="25"/>
        <v>0</v>
      </c>
      <c r="V106">
        <f t="shared" si="26"/>
        <v>298</v>
      </c>
      <c r="W106">
        <f t="shared" si="27"/>
        <v>302.67138579294476</v>
      </c>
    </row>
    <row r="107" spans="1:23" x14ac:dyDescent="0.25">
      <c r="A107">
        <v>-257</v>
      </c>
      <c r="B107">
        <v>312.39999999999998</v>
      </c>
      <c r="C107">
        <v>0.97899999999999998</v>
      </c>
      <c r="D107">
        <v>0.98499999999999999</v>
      </c>
      <c r="E107">
        <v>0.99299999999999999</v>
      </c>
      <c r="F107">
        <v>0.98299999999999998</v>
      </c>
      <c r="G107">
        <v>0.95599999999999996</v>
      </c>
      <c r="I107">
        <f t="shared" si="14"/>
        <v>3.1400000000000432</v>
      </c>
      <c r="J107">
        <f t="shared" si="15"/>
        <v>7.0000000000000062E-3</v>
      </c>
      <c r="K107">
        <f t="shared" si="16"/>
        <v>2.4947110252052629</v>
      </c>
      <c r="L107">
        <f t="shared" si="17"/>
        <v>-9.2173081968621833E-3</v>
      </c>
      <c r="M107">
        <f t="shared" si="18"/>
        <v>0.71239719884808894</v>
      </c>
      <c r="N107">
        <f t="shared" si="19"/>
        <v>5.0387080979222169E-2</v>
      </c>
      <c r="O107">
        <f t="shared" si="20"/>
        <v>3913.9102457213512</v>
      </c>
      <c r="P107">
        <f t="shared" si="21"/>
        <v>3.0740600000000429</v>
      </c>
    </row>
    <row r="108" spans="1:23" x14ac:dyDescent="0.25">
      <c r="A108">
        <v>-256</v>
      </c>
      <c r="B108">
        <v>315.54000000000002</v>
      </c>
      <c r="C108">
        <v>0.98599999999999999</v>
      </c>
      <c r="D108">
        <v>0.99</v>
      </c>
      <c r="E108">
        <v>0.99199999999999999</v>
      </c>
      <c r="F108">
        <v>0.98399999999999999</v>
      </c>
      <c r="G108">
        <v>0.97799999999999998</v>
      </c>
      <c r="I108">
        <f t="shared" si="14"/>
        <v>3.1099999999999568</v>
      </c>
      <c r="J108">
        <f t="shared" si="15"/>
        <v>6.0000000000000053E-3</v>
      </c>
      <c r="K108">
        <f t="shared" si="16"/>
        <v>2.4990544211971009</v>
      </c>
      <c r="L108">
        <f t="shared" si="17"/>
        <v>-6.1230850587887945E-3</v>
      </c>
      <c r="M108">
        <f t="shared" si="18"/>
        <v>0.61855997456337208</v>
      </c>
      <c r="N108">
        <f t="shared" si="19"/>
        <v>5.107552055593477E-2</v>
      </c>
      <c r="O108">
        <f t="shared" si="20"/>
        <v>3897.5392975831187</v>
      </c>
      <c r="P108">
        <f t="shared" si="21"/>
        <v>3.0664599999999624</v>
      </c>
    </row>
    <row r="109" spans="1:23" x14ac:dyDescent="0.25">
      <c r="A109">
        <v>-255</v>
      </c>
      <c r="B109">
        <v>318.64999999999998</v>
      </c>
      <c r="C109">
        <v>0.99199999999999999</v>
      </c>
      <c r="D109">
        <v>0.99199999999999999</v>
      </c>
      <c r="E109">
        <v>0.995</v>
      </c>
      <c r="F109">
        <v>0.98599999999999999</v>
      </c>
      <c r="G109">
        <v>0.99299999999999999</v>
      </c>
      <c r="I109">
        <f t="shared" si="14"/>
        <v>3.0800000000000409</v>
      </c>
      <c r="J109">
        <f t="shared" si="15"/>
        <v>1.0000000000000009E-3</v>
      </c>
      <c r="K109">
        <f t="shared" si="16"/>
        <v>2.5033139228158845</v>
      </c>
      <c r="L109">
        <f t="shared" si="17"/>
        <v>-3.4883278458213473E-3</v>
      </c>
      <c r="M109">
        <f t="shared" si="18"/>
        <v>0.10474256865488708</v>
      </c>
      <c r="N109">
        <f t="shared" si="19"/>
        <v>5.1760796438674699E-2</v>
      </c>
      <c r="O109">
        <f t="shared" si="20"/>
        <v>3879.9811849382727</v>
      </c>
      <c r="P109">
        <f t="shared" si="21"/>
        <v>3.0553600000000527</v>
      </c>
    </row>
    <row r="110" spans="1:23" x14ac:dyDescent="0.25">
      <c r="A110">
        <v>-254</v>
      </c>
      <c r="B110">
        <v>321.73</v>
      </c>
      <c r="C110">
        <v>0.99299999999999999</v>
      </c>
      <c r="D110">
        <v>0.995</v>
      </c>
      <c r="E110">
        <v>0.99399999999999999</v>
      </c>
      <c r="F110">
        <v>0.98899999999999999</v>
      </c>
      <c r="G110">
        <v>0.99399999999999999</v>
      </c>
      <c r="I110">
        <f t="shared" si="14"/>
        <v>3.0399999999999636</v>
      </c>
      <c r="J110">
        <f t="shared" si="15"/>
        <v>1.0000000000000009E-3</v>
      </c>
      <c r="K110">
        <f t="shared" si="16"/>
        <v>2.507491558965369</v>
      </c>
      <c r="L110">
        <f t="shared" si="17"/>
        <v>-3.0507515046188267E-3</v>
      </c>
      <c r="M110">
        <f t="shared" si="18"/>
        <v>0.10702713850791659</v>
      </c>
      <c r="N110">
        <f t="shared" si="19"/>
        <v>5.2442699989507298E-2</v>
      </c>
      <c r="O110">
        <f t="shared" si="20"/>
        <v>3861.2412603015323</v>
      </c>
      <c r="P110">
        <f t="shared" si="21"/>
        <v>3.0187199999999441</v>
      </c>
    </row>
    <row r="111" spans="1:23" x14ac:dyDescent="0.25">
      <c r="A111">
        <v>-253</v>
      </c>
      <c r="B111">
        <v>324.77</v>
      </c>
      <c r="C111">
        <v>0.99399999999999999</v>
      </c>
      <c r="D111">
        <v>0.997</v>
      </c>
      <c r="E111">
        <v>0.99299999999999999</v>
      </c>
      <c r="F111">
        <v>0.99099999999999999</v>
      </c>
      <c r="G111">
        <v>0.997</v>
      </c>
      <c r="I111">
        <f t="shared" si="14"/>
        <v>3.0200000000000387</v>
      </c>
      <c r="J111">
        <f t="shared" si="15"/>
        <v>6.0000000000000053E-3</v>
      </c>
      <c r="K111">
        <f t="shared" si="16"/>
        <v>2.511575905309916</v>
      </c>
      <c r="L111">
        <f t="shared" si="17"/>
        <v>-2.6136156026866902E-3</v>
      </c>
      <c r="M111">
        <f t="shared" si="18"/>
        <v>0.65018629796951832</v>
      </c>
      <c r="N111">
        <f t="shared" si="19"/>
        <v>5.3121023604089386E-2</v>
      </c>
      <c r="O111">
        <f t="shared" si="20"/>
        <v>3841.3252360963165</v>
      </c>
      <c r="P111">
        <f t="shared" si="21"/>
        <v>3.0018800000000621</v>
      </c>
    </row>
    <row r="112" spans="1:23" x14ac:dyDescent="0.25">
      <c r="A112">
        <v>-252</v>
      </c>
      <c r="B112">
        <v>327.79</v>
      </c>
      <c r="C112">
        <v>1</v>
      </c>
      <c r="D112">
        <v>1.004</v>
      </c>
      <c r="E112">
        <v>1.002</v>
      </c>
      <c r="F112">
        <v>0.99399999999999999</v>
      </c>
      <c r="G112">
        <v>0.999</v>
      </c>
      <c r="I112">
        <f t="shared" si="14"/>
        <v>2.9699999999999704</v>
      </c>
      <c r="J112">
        <f t="shared" si="15"/>
        <v>2.0000000000000018E-3</v>
      </c>
      <c r="K112">
        <f t="shared" si="16"/>
        <v>2.5155957002684515</v>
      </c>
      <c r="L112">
        <f t="shared" si="17"/>
        <v>0</v>
      </c>
      <c r="M112">
        <f t="shared" si="18"/>
        <v>0.22151106612030161</v>
      </c>
      <c r="N112">
        <f t="shared" si="19"/>
        <v>5.3795560774750645E-2</v>
      </c>
      <c r="O112">
        <f t="shared" si="20"/>
        <v>3820.2391829097405</v>
      </c>
      <c r="P112">
        <f t="shared" si="21"/>
        <v>2.9699999999999691</v>
      </c>
    </row>
    <row r="113" spans="1:16" x14ac:dyDescent="0.25">
      <c r="A113">
        <v>-251</v>
      </c>
      <c r="B113">
        <v>330.76</v>
      </c>
      <c r="C113">
        <v>1.002</v>
      </c>
      <c r="D113">
        <v>1.0049999999999999</v>
      </c>
      <c r="E113">
        <v>1.0009999999999999</v>
      </c>
      <c r="F113">
        <v>0.997</v>
      </c>
      <c r="G113">
        <v>1.0049999999999999</v>
      </c>
      <c r="I113">
        <f t="shared" si="14"/>
        <v>2.9499999999999886</v>
      </c>
      <c r="J113">
        <f t="shared" si="15"/>
        <v>4.9999999999998934E-3</v>
      </c>
      <c r="K113">
        <f t="shared" si="16"/>
        <v>2.5195129832576257</v>
      </c>
      <c r="L113">
        <f t="shared" si="17"/>
        <v>8.6772153122691327E-4</v>
      </c>
      <c r="M113">
        <f t="shared" si="18"/>
        <v>0.56058499993721944</v>
      </c>
      <c r="N113">
        <f t="shared" si="19"/>
        <v>5.4466106153232961E-2</v>
      </c>
      <c r="O113">
        <f t="shared" si="20"/>
        <v>3797.9895276386083</v>
      </c>
      <c r="P113">
        <f t="shared" si="21"/>
        <v>2.9559000000000011</v>
      </c>
    </row>
    <row r="114" spans="1:16" x14ac:dyDescent="0.25">
      <c r="A114">
        <v>-250</v>
      </c>
      <c r="B114">
        <v>333.71</v>
      </c>
      <c r="C114">
        <v>1.0069999999999999</v>
      </c>
      <c r="D114">
        <v>1.006</v>
      </c>
      <c r="E114">
        <v>1.0009999999999999</v>
      </c>
      <c r="F114">
        <v>0.997</v>
      </c>
      <c r="G114">
        <v>1.0209999999999999</v>
      </c>
      <c r="I114">
        <f t="shared" si="14"/>
        <v>2.9000000000000341</v>
      </c>
      <c r="J114">
        <f t="shared" si="15"/>
        <v>4.0000000000000036E-3</v>
      </c>
      <c r="K114">
        <f t="shared" si="16"/>
        <v>2.5233692209782803</v>
      </c>
      <c r="L114">
        <f t="shared" si="17"/>
        <v>3.0294705536179621E-3</v>
      </c>
      <c r="M114">
        <f t="shared" si="18"/>
        <v>0.45816390128875217</v>
      </c>
      <c r="N114">
        <f t="shared" si="19"/>
        <v>5.5132455613067649E-2</v>
      </c>
      <c r="O114">
        <f t="shared" si="20"/>
        <v>3774.5830515269968</v>
      </c>
      <c r="P114">
        <f t="shared" si="21"/>
        <v>2.9203000000000379</v>
      </c>
    </row>
    <row r="115" spans="1:16" x14ac:dyDescent="0.25">
      <c r="A115">
        <v>-249</v>
      </c>
      <c r="B115">
        <v>336.61</v>
      </c>
      <c r="C115">
        <v>1.0109999999999999</v>
      </c>
      <c r="D115">
        <v>1.0069999999999999</v>
      </c>
      <c r="E115">
        <v>1.006</v>
      </c>
      <c r="F115">
        <v>1</v>
      </c>
      <c r="G115">
        <v>1.032</v>
      </c>
      <c r="I115">
        <f t="shared" si="14"/>
        <v>2.8799999999999955</v>
      </c>
      <c r="J115">
        <f t="shared" si="15"/>
        <v>4.0000000000000036E-3</v>
      </c>
      <c r="K115">
        <f t="shared" si="16"/>
        <v>2.5271270138391762</v>
      </c>
      <c r="L115">
        <f t="shared" si="17"/>
        <v>4.7511555910010198E-3</v>
      </c>
      <c r="M115">
        <f t="shared" si="18"/>
        <v>0.46348633673276329</v>
      </c>
      <c r="N115">
        <f t="shared" si="19"/>
        <v>5.5794406311573015E-2</v>
      </c>
      <c r="O115">
        <f t="shared" si="20"/>
        <v>3750.0268880960066</v>
      </c>
      <c r="P115">
        <f t="shared" si="21"/>
        <v>2.9116799999999827</v>
      </c>
    </row>
    <row r="116" spans="1:16" x14ac:dyDescent="0.25">
      <c r="A116">
        <v>-248</v>
      </c>
      <c r="B116">
        <v>339.49</v>
      </c>
      <c r="C116">
        <v>1.0149999999999999</v>
      </c>
      <c r="D116">
        <v>1.014</v>
      </c>
      <c r="E116">
        <v>1.0049999999999999</v>
      </c>
      <c r="F116">
        <v>1.0029999999999999</v>
      </c>
      <c r="G116">
        <v>1.038</v>
      </c>
      <c r="I116">
        <f t="shared" si="14"/>
        <v>2.8299999999999841</v>
      </c>
      <c r="J116">
        <f t="shared" si="15"/>
        <v>3.0000000000001137E-3</v>
      </c>
      <c r="K116">
        <f t="shared" si="16"/>
        <v>2.5308269862489765</v>
      </c>
      <c r="L116">
        <f t="shared" si="17"/>
        <v>6.4660422492316813E-3</v>
      </c>
      <c r="M116">
        <f t="shared" si="18"/>
        <v>0.35551557222540653</v>
      </c>
      <c r="N116">
        <f t="shared" si="19"/>
        <v>5.6451756751452746E-2</v>
      </c>
      <c r="O116">
        <f t="shared" si="20"/>
        <v>3724.3285209663459</v>
      </c>
      <c r="P116">
        <f t="shared" si="21"/>
        <v>2.8724499999999757</v>
      </c>
    </row>
    <row r="117" spans="1:16" x14ac:dyDescent="0.25">
      <c r="A117">
        <v>-247</v>
      </c>
      <c r="B117">
        <v>342.32</v>
      </c>
      <c r="C117">
        <v>1.018</v>
      </c>
      <c r="D117">
        <v>1.016</v>
      </c>
      <c r="E117">
        <v>1.0049999999999999</v>
      </c>
      <c r="F117">
        <v>1.0009999999999999</v>
      </c>
      <c r="G117">
        <v>1.0489999999999999</v>
      </c>
      <c r="I117">
        <f t="shared" si="14"/>
        <v>2.8000000000000114</v>
      </c>
      <c r="J117">
        <f t="shared" si="15"/>
        <v>4.9999999999998934E-3</v>
      </c>
      <c r="K117">
        <f t="shared" si="16"/>
        <v>2.5344322734758764</v>
      </c>
      <c r="L117">
        <f t="shared" si="17"/>
        <v>7.7477780007399483E-3</v>
      </c>
      <c r="M117">
        <f t="shared" si="18"/>
        <v>0.60145374609958802</v>
      </c>
      <c r="N117">
        <f t="shared" si="19"/>
        <v>5.7104306841977585E-2</v>
      </c>
      <c r="O117">
        <f t="shared" si="20"/>
        <v>3697.495781574381</v>
      </c>
      <c r="P117">
        <f t="shared" si="21"/>
        <v>2.8504000000000254</v>
      </c>
    </row>
    <row r="118" spans="1:16" x14ac:dyDescent="0.25">
      <c r="A118">
        <v>-246</v>
      </c>
      <c r="B118">
        <v>345.12</v>
      </c>
      <c r="C118">
        <v>1.0229999999999999</v>
      </c>
      <c r="D118">
        <v>1.02</v>
      </c>
      <c r="E118">
        <v>1.0109999999999999</v>
      </c>
      <c r="F118">
        <v>1.0049999999999999</v>
      </c>
      <c r="G118">
        <v>1.056</v>
      </c>
      <c r="I118">
        <f t="shared" si="14"/>
        <v>2.7699999999999818</v>
      </c>
      <c r="J118">
        <f t="shared" si="15"/>
        <v>0</v>
      </c>
      <c r="K118">
        <f t="shared" si="16"/>
        <v>2.5379701277584696</v>
      </c>
      <c r="L118">
        <f t="shared" si="17"/>
        <v>9.8756337121601191E-3</v>
      </c>
      <c r="M118">
        <f t="shared" si="18"/>
        <v>0</v>
      </c>
      <c r="N118">
        <f t="shared" si="19"/>
        <v>5.7751857959731076E-2</v>
      </c>
      <c r="O118">
        <f t="shared" si="20"/>
        <v>3669.5368467823905</v>
      </c>
      <c r="P118">
        <f t="shared" si="21"/>
        <v>2.8337099999999853</v>
      </c>
    </row>
    <row r="119" spans="1:16" x14ac:dyDescent="0.25">
      <c r="A119">
        <v>-245</v>
      </c>
      <c r="B119">
        <v>347.89</v>
      </c>
      <c r="C119">
        <v>1.0229999999999999</v>
      </c>
      <c r="D119">
        <v>1.0189999999999999</v>
      </c>
      <c r="E119">
        <v>1.0109999999999999</v>
      </c>
      <c r="F119">
        <v>1.0049999999999999</v>
      </c>
      <c r="G119">
        <v>1.0569999999999999</v>
      </c>
      <c r="I119">
        <f t="shared" si="14"/>
        <v>2.7200000000000273</v>
      </c>
      <c r="J119">
        <f t="shared" si="15"/>
        <v>0</v>
      </c>
      <c r="K119">
        <f t="shared" si="16"/>
        <v>2.5414419452545256</v>
      </c>
      <c r="L119">
        <f t="shared" si="17"/>
        <v>9.8756337121601191E-3</v>
      </c>
      <c r="M119">
        <f t="shared" si="18"/>
        <v>0</v>
      </c>
      <c r="N119">
        <f t="shared" si="19"/>
        <v>5.8394213008901852E-2</v>
      </c>
      <c r="O119">
        <f t="shared" si="20"/>
        <v>3640.4602363837289</v>
      </c>
      <c r="P119">
        <f t="shared" si="21"/>
        <v>2.7825600000000228</v>
      </c>
    </row>
    <row r="120" spans="1:16" x14ac:dyDescent="0.25">
      <c r="A120">
        <v>-244</v>
      </c>
      <c r="B120">
        <v>350.61</v>
      </c>
      <c r="C120">
        <v>1.0229999999999999</v>
      </c>
      <c r="D120">
        <v>1.0249999999999999</v>
      </c>
      <c r="E120">
        <v>1.014</v>
      </c>
      <c r="F120">
        <v>1.006</v>
      </c>
      <c r="G120">
        <v>1.048</v>
      </c>
      <c r="I120">
        <f t="shared" si="14"/>
        <v>2.6899999999999977</v>
      </c>
      <c r="J120">
        <f t="shared" si="15"/>
        <v>-4.9999999999998934E-3</v>
      </c>
      <c r="K120">
        <f t="shared" si="16"/>
        <v>2.5448242987597278</v>
      </c>
      <c r="L120">
        <f t="shared" si="17"/>
        <v>9.8756337121601191E-3</v>
      </c>
      <c r="M120">
        <f t="shared" si="18"/>
        <v>-0.64104808809387237</v>
      </c>
      <c r="N120">
        <f t="shared" si="19"/>
        <v>5.9031176481104147E-2</v>
      </c>
      <c r="O120">
        <f t="shared" si="20"/>
        <v>3610.2748105036794</v>
      </c>
      <c r="P120">
        <f t="shared" si="21"/>
        <v>2.7518699999999834</v>
      </c>
    </row>
    <row r="121" spans="1:16" x14ac:dyDescent="0.25">
      <c r="A121">
        <v>-243</v>
      </c>
      <c r="B121">
        <v>353.3</v>
      </c>
      <c r="C121">
        <v>1.018</v>
      </c>
      <c r="D121">
        <v>1.028</v>
      </c>
      <c r="E121">
        <v>1.018</v>
      </c>
      <c r="F121">
        <v>1.012</v>
      </c>
      <c r="G121">
        <v>1.0149999999999999</v>
      </c>
      <c r="I121">
        <f t="shared" si="14"/>
        <v>2.6499999999999773</v>
      </c>
      <c r="J121">
        <f t="shared" si="15"/>
        <v>-8.0000000000000071E-3</v>
      </c>
      <c r="K121">
        <f t="shared" si="16"/>
        <v>2.5481436374348454</v>
      </c>
      <c r="L121">
        <f t="shared" si="17"/>
        <v>7.7477780007399483E-3</v>
      </c>
      <c r="M121">
        <f t="shared" si="18"/>
        <v>-1.0557856105177548</v>
      </c>
      <c r="N121">
        <f t="shared" si="19"/>
        <v>5.9662554514708643E-2</v>
      </c>
      <c r="O121">
        <f t="shared" si="20"/>
        <v>3578.9897668967919</v>
      </c>
      <c r="P121">
        <f t="shared" si="21"/>
        <v>2.6976999999999607</v>
      </c>
    </row>
    <row r="122" spans="1:16" x14ac:dyDescent="0.25">
      <c r="A122">
        <v>-242</v>
      </c>
      <c r="B122">
        <v>355.95</v>
      </c>
      <c r="C122">
        <v>1.01</v>
      </c>
      <c r="D122">
        <v>1.0309999999999999</v>
      </c>
      <c r="E122">
        <v>1.0169999999999999</v>
      </c>
      <c r="F122">
        <v>1.0109999999999999</v>
      </c>
      <c r="G122">
        <v>0.98099999999999998</v>
      </c>
      <c r="I122">
        <f t="shared" si="14"/>
        <v>2.6100000000000136</v>
      </c>
      <c r="J122">
        <f t="shared" si="15"/>
        <v>-5.0000000000001155E-3</v>
      </c>
      <c r="K122">
        <f t="shared" si="16"/>
        <v>2.5513889972730204</v>
      </c>
      <c r="L122">
        <f t="shared" si="17"/>
        <v>4.3213737826425782E-3</v>
      </c>
      <c r="M122">
        <f t="shared" si="18"/>
        <v>-0.67930016113655622</v>
      </c>
      <c r="N122">
        <f t="shared" si="19"/>
        <v>6.0288154953666399E-2</v>
      </c>
      <c r="O122">
        <f t="shared" si="20"/>
        <v>3546.6146381415156</v>
      </c>
      <c r="P122">
        <f t="shared" si="21"/>
        <v>2.6361000000000256</v>
      </c>
    </row>
    <row r="123" spans="1:16" x14ac:dyDescent="0.25">
      <c r="A123">
        <v>-241</v>
      </c>
      <c r="B123">
        <v>358.56</v>
      </c>
      <c r="C123">
        <v>1.0049999999999999</v>
      </c>
      <c r="D123">
        <v>1.034</v>
      </c>
      <c r="E123">
        <v>1.02</v>
      </c>
      <c r="F123">
        <v>1.012</v>
      </c>
      <c r="G123">
        <v>0.95199999999999996</v>
      </c>
      <c r="I123">
        <f t="shared" si="14"/>
        <v>2.5699999999999932</v>
      </c>
      <c r="J123">
        <f t="shared" si="15"/>
        <v>0</v>
      </c>
      <c r="K123">
        <f t="shared" si="16"/>
        <v>2.5545618391909861</v>
      </c>
      <c r="L123">
        <f t="shared" si="17"/>
        <v>2.1660617565076304E-3</v>
      </c>
      <c r="M123">
        <f t="shared" si="18"/>
        <v>0</v>
      </c>
      <c r="N123">
        <f t="shared" si="19"/>
        <v>6.0907787405807434E-2</v>
      </c>
      <c r="O123">
        <f t="shared" si="20"/>
        <v>3513.1592887330189</v>
      </c>
      <c r="P123">
        <f t="shared" si="21"/>
        <v>2.5828500000000023</v>
      </c>
    </row>
    <row r="124" spans="1:16" x14ac:dyDescent="0.25">
      <c r="A124">
        <v>-240</v>
      </c>
      <c r="B124">
        <v>361.13</v>
      </c>
      <c r="C124">
        <v>1.0049999999999999</v>
      </c>
      <c r="D124">
        <v>1.034</v>
      </c>
      <c r="E124">
        <v>1.0249999999999999</v>
      </c>
      <c r="F124">
        <v>1.018</v>
      </c>
      <c r="G124">
        <v>0.94399999999999995</v>
      </c>
      <c r="I124">
        <f t="shared" si="14"/>
        <v>2.5300000000000296</v>
      </c>
      <c r="J124">
        <f t="shared" si="15"/>
        <v>5.0000000000001155E-3</v>
      </c>
      <c r="K124">
        <f t="shared" si="16"/>
        <v>2.5576635678875652</v>
      </c>
      <c r="L124">
        <f t="shared" si="17"/>
        <v>2.1660617565076304E-3</v>
      </c>
      <c r="M124">
        <f t="shared" si="18"/>
        <v>0.71086274264800053</v>
      </c>
      <c r="N124">
        <f t="shared" si="19"/>
        <v>6.152126330059756E-2</v>
      </c>
      <c r="O124">
        <f t="shared" si="20"/>
        <v>3478.6339120750504</v>
      </c>
      <c r="P124">
        <f t="shared" si="21"/>
        <v>2.5426500000000232</v>
      </c>
    </row>
    <row r="125" spans="1:16" x14ac:dyDescent="0.25">
      <c r="A125">
        <v>-239</v>
      </c>
      <c r="B125">
        <v>363.66</v>
      </c>
      <c r="C125">
        <v>1.01</v>
      </c>
      <c r="D125">
        <v>1.036</v>
      </c>
      <c r="E125">
        <v>1.024</v>
      </c>
      <c r="F125">
        <v>1.0149999999999999</v>
      </c>
      <c r="G125">
        <v>0.96399999999999997</v>
      </c>
      <c r="I125">
        <f t="shared" si="14"/>
        <v>2.5</v>
      </c>
      <c r="J125">
        <f t="shared" si="15"/>
        <v>1.0000000000000009E-2</v>
      </c>
      <c r="K125">
        <f t="shared" si="16"/>
        <v>2.5606955343936537</v>
      </c>
      <c r="L125">
        <f t="shared" si="17"/>
        <v>4.3213737826425782E-3</v>
      </c>
      <c r="M125">
        <f t="shared" si="18"/>
        <v>1.438074973146285</v>
      </c>
      <c r="N125">
        <f t="shared" si="19"/>
        <v>6.212839594633536E-2</v>
      </c>
      <c r="O125">
        <f t="shared" si="20"/>
        <v>3443.0490273717965</v>
      </c>
      <c r="P125">
        <f t="shared" si="21"/>
        <v>2.5249999999999848</v>
      </c>
    </row>
    <row r="126" spans="1:16" x14ac:dyDescent="0.25">
      <c r="A126">
        <v>-238</v>
      </c>
      <c r="B126">
        <v>366.16</v>
      </c>
      <c r="C126">
        <v>1.02</v>
      </c>
      <c r="D126">
        <v>1.042</v>
      </c>
      <c r="E126">
        <v>1.0289999999999999</v>
      </c>
      <c r="F126">
        <v>1.0169999999999999</v>
      </c>
      <c r="G126">
        <v>0.99299999999999999</v>
      </c>
      <c r="I126">
        <f t="shared" si="14"/>
        <v>2.4499999999999886</v>
      </c>
      <c r="J126">
        <f t="shared" si="15"/>
        <v>2.0000000000000018E-3</v>
      </c>
      <c r="K126">
        <f t="shared" si="16"/>
        <v>2.5636708994192432</v>
      </c>
      <c r="L126">
        <f t="shared" si="17"/>
        <v>8.6001717619175692E-3</v>
      </c>
      <c r="M126">
        <f t="shared" si="18"/>
        <v>0.29373663749771406</v>
      </c>
      <c r="N126">
        <f t="shared" si="19"/>
        <v>6.2729000586773193E-2</v>
      </c>
      <c r="O126">
        <f t="shared" si="20"/>
        <v>3406.4154764206437</v>
      </c>
      <c r="P126">
        <f t="shared" si="21"/>
        <v>2.4990000000000219</v>
      </c>
    </row>
    <row r="127" spans="1:16" x14ac:dyDescent="0.25">
      <c r="A127">
        <v>-237</v>
      </c>
      <c r="B127">
        <v>368.61</v>
      </c>
      <c r="C127">
        <v>1.022</v>
      </c>
      <c r="D127">
        <v>1.0429999999999999</v>
      </c>
      <c r="E127">
        <v>1.03</v>
      </c>
      <c r="F127">
        <v>1.022</v>
      </c>
      <c r="G127">
        <v>0.99199999999999999</v>
      </c>
      <c r="I127">
        <f t="shared" si="14"/>
        <v>2.4099999999999682</v>
      </c>
      <c r="J127">
        <f t="shared" si="15"/>
        <v>-4.0000000000000036E-3</v>
      </c>
      <c r="K127">
        <f t="shared" si="16"/>
        <v>2.5665671129934964</v>
      </c>
      <c r="L127">
        <f t="shared" si="17"/>
        <v>9.4508957986939347E-3</v>
      </c>
      <c r="M127">
        <f t="shared" si="18"/>
        <v>-0.60176416101243413</v>
      </c>
      <c r="N127">
        <f t="shared" si="19"/>
        <v>6.3322894457144438E-2</v>
      </c>
      <c r="O127">
        <f t="shared" si="20"/>
        <v>3368.7444203068731</v>
      </c>
      <c r="P127">
        <f t="shared" si="21"/>
        <v>2.4630199999999545</v>
      </c>
    </row>
    <row r="128" spans="1:16" x14ac:dyDescent="0.25">
      <c r="A128">
        <v>-236</v>
      </c>
      <c r="B128">
        <v>371.02</v>
      </c>
      <c r="C128">
        <v>1.018</v>
      </c>
      <c r="D128">
        <v>1.0449999999999999</v>
      </c>
      <c r="E128">
        <v>1.0289999999999999</v>
      </c>
      <c r="F128">
        <v>1.0209999999999999</v>
      </c>
      <c r="G128">
        <v>0.97599999999999998</v>
      </c>
      <c r="I128">
        <f t="shared" si="14"/>
        <v>2.3700000000000045</v>
      </c>
      <c r="J128">
        <f t="shared" si="15"/>
        <v>-6.0000000000000053E-3</v>
      </c>
      <c r="K128">
        <f t="shared" si="16"/>
        <v>2.5693973210854648</v>
      </c>
      <c r="L128">
        <f t="shared" si="17"/>
        <v>7.7477780007399483E-3</v>
      </c>
      <c r="M128">
        <f t="shared" si="18"/>
        <v>-0.92836522112849962</v>
      </c>
      <c r="N128">
        <f t="shared" si="19"/>
        <v>6.390989683958101E-2</v>
      </c>
      <c r="O128">
        <f t="shared" si="20"/>
        <v>3330.0473360012629</v>
      </c>
      <c r="P128">
        <f t="shared" si="21"/>
        <v>2.4126600000000202</v>
      </c>
    </row>
    <row r="129" spans="1:16" x14ac:dyDescent="0.25">
      <c r="A129">
        <v>-235</v>
      </c>
      <c r="B129">
        <v>373.39</v>
      </c>
      <c r="C129">
        <v>1.012</v>
      </c>
      <c r="D129">
        <v>1.044</v>
      </c>
      <c r="E129">
        <v>1.032</v>
      </c>
      <c r="F129">
        <v>1.024</v>
      </c>
      <c r="G129">
        <v>0.94599999999999995</v>
      </c>
      <c r="I129">
        <f t="shared" si="14"/>
        <v>2.3300000000000409</v>
      </c>
      <c r="J129">
        <f t="shared" si="15"/>
        <v>-4.0000000000000036E-3</v>
      </c>
      <c r="K129">
        <f t="shared" si="16"/>
        <v>2.5721626826463373</v>
      </c>
      <c r="L129">
        <f t="shared" si="17"/>
        <v>5.1805125037803143E-3</v>
      </c>
      <c r="M129">
        <f t="shared" si="18"/>
        <v>-0.63664519051091717</v>
      </c>
      <c r="N129">
        <f t="shared" si="19"/>
        <v>6.4489829117904338E-2</v>
      </c>
      <c r="O129">
        <f t="shared" si="20"/>
        <v>3290.3360128616496</v>
      </c>
      <c r="P129">
        <f t="shared" si="21"/>
        <v>2.3579600000000407</v>
      </c>
    </row>
    <row r="130" spans="1:16" x14ac:dyDescent="0.25">
      <c r="A130">
        <v>-234</v>
      </c>
      <c r="B130">
        <v>375.72</v>
      </c>
      <c r="C130">
        <v>1.008</v>
      </c>
      <c r="D130">
        <v>1.048</v>
      </c>
      <c r="E130">
        <v>1.0329999999999999</v>
      </c>
      <c r="F130">
        <v>1.0289999999999999</v>
      </c>
      <c r="G130">
        <v>0.92300000000000004</v>
      </c>
      <c r="I130">
        <f t="shared" si="14"/>
        <v>2.2899999999999636</v>
      </c>
      <c r="J130">
        <f t="shared" si="15"/>
        <v>2.0000000000000018E-3</v>
      </c>
      <c r="K130">
        <f t="shared" si="16"/>
        <v>2.5748643136645399</v>
      </c>
      <c r="L130">
        <f t="shared" si="17"/>
        <v>3.4605321095064891E-3</v>
      </c>
      <c r="M130">
        <f t="shared" si="18"/>
        <v>0.32620300595856028</v>
      </c>
      <c r="N130">
        <f t="shared" si="19"/>
        <v>6.5062514831773388E-2</v>
      </c>
      <c r="O130">
        <f t="shared" si="20"/>
        <v>3249.6225490395286</v>
      </c>
      <c r="P130">
        <f t="shared" si="21"/>
        <v>2.3083199999999304</v>
      </c>
    </row>
    <row r="131" spans="1:16" x14ac:dyDescent="0.25">
      <c r="A131">
        <v>-233</v>
      </c>
      <c r="B131">
        <v>378.01</v>
      </c>
      <c r="C131">
        <v>1.01</v>
      </c>
      <c r="D131">
        <v>1.05</v>
      </c>
      <c r="E131">
        <v>1.0329999999999999</v>
      </c>
      <c r="F131">
        <v>1.026</v>
      </c>
      <c r="G131">
        <v>0.93200000000000005</v>
      </c>
      <c r="I131">
        <f t="shared" si="14"/>
        <v>2.25</v>
      </c>
      <c r="J131">
        <f t="shared" si="15"/>
        <v>1.0999999999999899E-2</v>
      </c>
      <c r="K131">
        <f t="shared" si="16"/>
        <v>2.5775032889572613</v>
      </c>
      <c r="L131">
        <f t="shared" si="17"/>
        <v>4.3213737826425782E-3</v>
      </c>
      <c r="M131">
        <f t="shared" si="18"/>
        <v>1.8252698895985597</v>
      </c>
      <c r="N131">
        <f t="shared" si="19"/>
        <v>6.5627779730174265E-2</v>
      </c>
      <c r="O131">
        <f t="shared" si="20"/>
        <v>3207.9193477927611</v>
      </c>
      <c r="P131">
        <f t="shared" si="21"/>
        <v>2.2724999999999951</v>
      </c>
    </row>
    <row r="132" spans="1:16" x14ac:dyDescent="0.25">
      <c r="A132">
        <v>-232</v>
      </c>
      <c r="B132">
        <v>380.26</v>
      </c>
      <c r="C132">
        <v>1.0209999999999999</v>
      </c>
      <c r="D132">
        <v>1.054</v>
      </c>
      <c r="E132">
        <v>1.0369999999999999</v>
      </c>
      <c r="F132">
        <v>1.03</v>
      </c>
      <c r="G132">
        <v>0.96499999999999997</v>
      </c>
      <c r="I132">
        <f t="shared" si="14"/>
        <v>2.2100000000000364</v>
      </c>
      <c r="J132">
        <f t="shared" si="15"/>
        <v>9.000000000000119E-3</v>
      </c>
      <c r="K132">
        <f t="shared" si="16"/>
        <v>2.5800806438630075</v>
      </c>
      <c r="L132">
        <f t="shared" si="17"/>
        <v>9.025742086910208E-3</v>
      </c>
      <c r="M132">
        <f t="shared" si="18"/>
        <v>1.5144571018523858</v>
      </c>
      <c r="N132">
        <f t="shared" si="19"/>
        <v>6.6185451824234631E-2</v>
      </c>
      <c r="O132">
        <f t="shared" si="20"/>
        <v>3165.2391137055474</v>
      </c>
      <c r="P132">
        <f t="shared" si="21"/>
        <v>2.2564100000000602</v>
      </c>
    </row>
    <row r="133" spans="1:16" x14ac:dyDescent="0.25">
      <c r="A133">
        <v>-231</v>
      </c>
      <c r="B133">
        <v>382.47</v>
      </c>
      <c r="C133">
        <v>1.03</v>
      </c>
      <c r="D133">
        <v>1.052</v>
      </c>
      <c r="E133">
        <v>1.038</v>
      </c>
      <c r="F133">
        <v>1.0309999999999999</v>
      </c>
      <c r="G133">
        <v>0.997</v>
      </c>
      <c r="I133">
        <f t="shared" ref="I133:I196" si="28">B134-B133</f>
        <v>2.1599999999999682</v>
      </c>
      <c r="J133">
        <f t="shared" ref="J133:J196" si="29">C134-C133</f>
        <v>4.9999999999998934E-3</v>
      </c>
      <c r="K133">
        <f t="shared" ref="K133:K196" si="30">LOG(B133)</f>
        <v>2.5825973758414835</v>
      </c>
      <c r="L133">
        <f t="shared" ref="L133:L196" si="31">LOG(C133)</f>
        <v>1.2837224705172217E-2</v>
      </c>
      <c r="M133">
        <f t="shared" ref="M133:M196" si="32">(L134-L133)/(K134-K133)</f>
        <v>0.85989986517048633</v>
      </c>
      <c r="N133">
        <f t="shared" ref="N133:N196" si="33">$L$2*((1-COS(RADIANS(A133))+($L$2/$O$2)*(1-SQRT(1-(($L$2/$O$2)^2)*SIN(RADIANS(A133))))))</f>
        <v>6.6735361439347926E-2</v>
      </c>
      <c r="O133">
        <f t="shared" ref="O133:O196" si="34">$L$2*($J$1^2)*((SIN(RADIANS(A133))))+($H$1/2)*(SIN(2*RADIANS(A133)))</f>
        <v>3121.5948488167987</v>
      </c>
      <c r="P133">
        <f t="shared" ref="P133:P196" si="35">(C133*100000)*((B134/100000)-(B133/100000))</f>
        <v>2.2247999999999646</v>
      </c>
    </row>
    <row r="134" spans="1:16" x14ac:dyDescent="0.25">
      <c r="A134">
        <v>-230</v>
      </c>
      <c r="B134">
        <v>384.63</v>
      </c>
      <c r="C134">
        <v>1.0349999999999999</v>
      </c>
      <c r="D134">
        <v>1.054</v>
      </c>
      <c r="E134">
        <v>1.0389999999999999</v>
      </c>
      <c r="F134">
        <v>1.0289999999999999</v>
      </c>
      <c r="G134">
        <v>1.0169999999999999</v>
      </c>
      <c r="I134">
        <f t="shared" si="28"/>
        <v>2.1299999999999955</v>
      </c>
      <c r="J134">
        <f t="shared" si="29"/>
        <v>-2.0000000000000018E-3</v>
      </c>
      <c r="K134">
        <f t="shared" si="30"/>
        <v>2.5850431549059416</v>
      </c>
      <c r="L134">
        <f t="shared" si="31"/>
        <v>1.4940349792936524E-2</v>
      </c>
      <c r="M134">
        <f t="shared" si="32"/>
        <v>-0.35024576602408752</v>
      </c>
      <c r="N134">
        <f t="shared" si="33"/>
        <v>6.7277341266591489E-2</v>
      </c>
      <c r="O134">
        <f t="shared" si="34"/>
        <v>3076.9998486581044</v>
      </c>
      <c r="P134">
        <f t="shared" si="35"/>
        <v>2.204550000000014</v>
      </c>
    </row>
    <row r="135" spans="1:16" x14ac:dyDescent="0.25">
      <c r="A135">
        <v>-229</v>
      </c>
      <c r="B135">
        <v>386.76</v>
      </c>
      <c r="C135">
        <v>1.0329999999999999</v>
      </c>
      <c r="D135">
        <v>1.056</v>
      </c>
      <c r="E135">
        <v>1.04</v>
      </c>
      <c r="F135">
        <v>1.032</v>
      </c>
      <c r="G135">
        <v>1.0029999999999999</v>
      </c>
      <c r="I135">
        <f t="shared" si="28"/>
        <v>2.0799999999999841</v>
      </c>
      <c r="J135">
        <f t="shared" si="29"/>
        <v>-4.9999999999998934E-3</v>
      </c>
      <c r="K135">
        <f t="shared" si="30"/>
        <v>2.5874415515599591</v>
      </c>
      <c r="L135">
        <f t="shared" si="31"/>
        <v>1.4100321519620545E-2</v>
      </c>
      <c r="M135">
        <f t="shared" si="32"/>
        <v>-0.90462021589204733</v>
      </c>
      <c r="N135">
        <f t="shared" si="33"/>
        <v>6.7811226413423742E-2</v>
      </c>
      <c r="O135">
        <f t="shared" si="34"/>
        <v>3031.4676982024707</v>
      </c>
      <c r="P135">
        <f t="shared" si="35"/>
        <v>2.1486399999999621</v>
      </c>
    </row>
    <row r="136" spans="1:16" x14ac:dyDescent="0.25">
      <c r="A136">
        <v>-228</v>
      </c>
      <c r="B136">
        <v>388.84</v>
      </c>
      <c r="C136">
        <v>1.028</v>
      </c>
      <c r="D136">
        <v>1.0569999999999999</v>
      </c>
      <c r="E136">
        <v>1.04</v>
      </c>
      <c r="F136">
        <v>1.0349999999999999</v>
      </c>
      <c r="G136">
        <v>0.98199999999999998</v>
      </c>
      <c r="I136">
        <f t="shared" si="28"/>
        <v>2.0400000000000205</v>
      </c>
      <c r="J136">
        <f t="shared" si="29"/>
        <v>-1.0000000000001119E-3</v>
      </c>
      <c r="K136">
        <f t="shared" si="30"/>
        <v>2.5897709344582682</v>
      </c>
      <c r="L136">
        <f t="shared" si="31"/>
        <v>1.1993114659256938E-2</v>
      </c>
      <c r="M136">
        <f t="shared" si="32"/>
        <v>-0.18599262498010721</v>
      </c>
      <c r="N136">
        <f t="shared" si="33"/>
        <v>6.8336854453644971E-2</v>
      </c>
      <c r="O136">
        <f t="shared" si="34"/>
        <v>2985.0122677251156</v>
      </c>
      <c r="P136">
        <f t="shared" si="35"/>
        <v>2.0971199999999839</v>
      </c>
    </row>
    <row r="137" spans="1:16" x14ac:dyDescent="0.25">
      <c r="A137">
        <v>-227</v>
      </c>
      <c r="B137">
        <v>390.88</v>
      </c>
      <c r="C137">
        <v>1.0269999999999999</v>
      </c>
      <c r="D137">
        <v>1.0580000000000001</v>
      </c>
      <c r="E137">
        <v>1.044</v>
      </c>
      <c r="F137">
        <v>1.0349999999999999</v>
      </c>
      <c r="G137">
        <v>0.97099999999999997</v>
      </c>
      <c r="I137">
        <f t="shared" si="28"/>
        <v>1.9900000000000091</v>
      </c>
      <c r="J137">
        <f t="shared" si="29"/>
        <v>2.0000000000000018E-3</v>
      </c>
      <c r="K137">
        <f t="shared" si="30"/>
        <v>2.5920434496293616</v>
      </c>
      <c r="L137">
        <f t="shared" si="31"/>
        <v>1.1570443597278161E-2</v>
      </c>
      <c r="M137">
        <f t="shared" si="32"/>
        <v>0.38311624413704976</v>
      </c>
      <c r="N137">
        <f t="shared" si="33"/>
        <v>6.8854065476607065E-2</v>
      </c>
      <c r="O137">
        <f t="shared" si="34"/>
        <v>2937.6477085775427</v>
      </c>
      <c r="P137">
        <f t="shared" si="35"/>
        <v>2.0437300000000662</v>
      </c>
    </row>
    <row r="138" spans="1:16" x14ac:dyDescent="0.25">
      <c r="A138">
        <v>-226</v>
      </c>
      <c r="B138">
        <v>392.87</v>
      </c>
      <c r="C138">
        <v>1.0289999999999999</v>
      </c>
      <c r="D138">
        <v>1.0580000000000001</v>
      </c>
      <c r="E138">
        <v>1.048</v>
      </c>
      <c r="F138">
        <v>1.0389999999999999</v>
      </c>
      <c r="G138">
        <v>0.97099999999999997</v>
      </c>
      <c r="I138">
        <f t="shared" si="28"/>
        <v>1.9599999999999795</v>
      </c>
      <c r="J138">
        <f t="shared" si="29"/>
        <v>4.0000000000000036E-3</v>
      </c>
      <c r="K138">
        <f t="shared" si="30"/>
        <v>2.5942488668573831</v>
      </c>
      <c r="L138">
        <f t="shared" si="31"/>
        <v>1.2415374762432893E-2</v>
      </c>
      <c r="M138">
        <f t="shared" si="32"/>
        <v>0.77960704130510095</v>
      </c>
      <c r="N138">
        <f t="shared" si="33"/>
        <v>6.9362702135657636E-2</v>
      </c>
      <c r="O138">
        <f t="shared" si="34"/>
        <v>2889.3884488762028</v>
      </c>
      <c r="P138">
        <f t="shared" si="35"/>
        <v>2.016839999999982</v>
      </c>
    </row>
    <row r="139" spans="1:16" x14ac:dyDescent="0.25">
      <c r="A139">
        <v>-225</v>
      </c>
      <c r="B139">
        <v>394.83</v>
      </c>
      <c r="C139">
        <v>1.0329999999999999</v>
      </c>
      <c r="D139">
        <v>1.06</v>
      </c>
      <c r="E139">
        <v>1.046</v>
      </c>
      <c r="F139">
        <v>1.038</v>
      </c>
      <c r="G139">
        <v>0.98699999999999999</v>
      </c>
      <c r="I139">
        <f t="shared" si="28"/>
        <v>1.910000000000025</v>
      </c>
      <c r="J139">
        <f t="shared" si="29"/>
        <v>2.0000000000000018E-3</v>
      </c>
      <c r="K139">
        <f t="shared" si="30"/>
        <v>2.5964101438442699</v>
      </c>
      <c r="L139">
        <f t="shared" si="31"/>
        <v>1.4100321519620545E-2</v>
      </c>
      <c r="M139">
        <f t="shared" si="32"/>
        <v>0.40080646022520777</v>
      </c>
      <c r="N139">
        <f t="shared" si="33"/>
        <v>6.9862609695804184E-2</v>
      </c>
      <c r="O139">
        <f t="shared" si="34"/>
        <v>2840.2491891070385</v>
      </c>
      <c r="P139">
        <f t="shared" si="35"/>
        <v>1.9730300000000196</v>
      </c>
    </row>
    <row r="140" spans="1:16" x14ac:dyDescent="0.25">
      <c r="A140">
        <v>-224</v>
      </c>
      <c r="B140">
        <v>396.74</v>
      </c>
      <c r="C140">
        <v>1.0349999999999999</v>
      </c>
      <c r="D140">
        <v>1.0609999999999999</v>
      </c>
      <c r="E140">
        <v>1.0469999999999999</v>
      </c>
      <c r="F140">
        <v>1.0369999999999999</v>
      </c>
      <c r="G140">
        <v>0.99399999999999999</v>
      </c>
      <c r="I140">
        <f t="shared" si="28"/>
        <v>1.8700000000000045</v>
      </c>
      <c r="J140">
        <f t="shared" si="29"/>
        <v>-4.0000000000000036E-3</v>
      </c>
      <c r="K140">
        <f t="shared" si="30"/>
        <v>2.598505988988193</v>
      </c>
      <c r="L140">
        <f t="shared" si="31"/>
        <v>1.4940349792936524E-2</v>
      </c>
      <c r="M140">
        <f t="shared" si="32"/>
        <v>-0.82346680219305346</v>
      </c>
      <c r="N140">
        <f t="shared" si="33"/>
        <v>7.035363608058387E-2</v>
      </c>
      <c r="O140">
        <f t="shared" si="34"/>
        <v>2790.2448976472811</v>
      </c>
      <c r="P140">
        <f t="shared" si="35"/>
        <v>1.9354499999999963</v>
      </c>
    </row>
    <row r="141" spans="1:16" x14ac:dyDescent="0.25">
      <c r="A141">
        <v>-223</v>
      </c>
      <c r="B141">
        <v>398.61</v>
      </c>
      <c r="C141">
        <v>1.0309999999999999</v>
      </c>
      <c r="D141">
        <v>1.0660000000000001</v>
      </c>
      <c r="E141">
        <v>1.048</v>
      </c>
      <c r="F141">
        <v>1.0409999999999999</v>
      </c>
      <c r="G141">
        <v>0.97</v>
      </c>
      <c r="I141">
        <f t="shared" si="28"/>
        <v>1.8199999999999932</v>
      </c>
      <c r="J141">
        <f t="shared" si="29"/>
        <v>4.0000000000000036E-3</v>
      </c>
      <c r="K141">
        <f t="shared" si="30"/>
        <v>2.6005481897240834</v>
      </c>
      <c r="L141">
        <f t="shared" si="31"/>
        <v>1.3258665283516512E-2</v>
      </c>
      <c r="M141">
        <f t="shared" si="32"/>
        <v>0.85001501715722683</v>
      </c>
      <c r="N141">
        <f t="shared" si="33"/>
        <v>7.0835631918125516E-2</v>
      </c>
      <c r="O141">
        <f t="shared" si="34"/>
        <v>2739.3908062058281</v>
      </c>
      <c r="P141">
        <f t="shared" si="35"/>
        <v>1.8764199999999447</v>
      </c>
    </row>
    <row r="142" spans="1:16" x14ac:dyDescent="0.25">
      <c r="A142">
        <v>-222</v>
      </c>
      <c r="B142">
        <v>400.43</v>
      </c>
      <c r="C142">
        <v>1.0349999999999999</v>
      </c>
      <c r="D142">
        <v>1.0629999999999999</v>
      </c>
      <c r="E142">
        <v>1.0449999999999999</v>
      </c>
      <c r="F142">
        <v>1.04</v>
      </c>
      <c r="G142">
        <v>0.99299999999999999</v>
      </c>
      <c r="I142">
        <f t="shared" si="28"/>
        <v>1.7900000000000205</v>
      </c>
      <c r="J142">
        <f t="shared" si="29"/>
        <v>1.0000000000001119E-3</v>
      </c>
      <c r="K142">
        <f t="shared" si="30"/>
        <v>2.6025266071349242</v>
      </c>
      <c r="L142">
        <f t="shared" si="31"/>
        <v>1.4940349792936524E-2</v>
      </c>
      <c r="M142">
        <f t="shared" si="32"/>
        <v>0.21651719589871479</v>
      </c>
      <c r="N142">
        <f t="shared" si="33"/>
        <v>7.1308450586389613E-2</v>
      </c>
      <c r="O142">
        <f t="shared" si="34"/>
        <v>2687.7024051836288</v>
      </c>
      <c r="P142">
        <f t="shared" si="35"/>
        <v>1.8526500000000392</v>
      </c>
    </row>
    <row r="143" spans="1:16" x14ac:dyDescent="0.25">
      <c r="A143">
        <v>-221</v>
      </c>
      <c r="B143">
        <v>402.22</v>
      </c>
      <c r="C143">
        <v>1.036</v>
      </c>
      <c r="D143">
        <v>1.0649999999999999</v>
      </c>
      <c r="E143">
        <v>1.0509999999999999</v>
      </c>
      <c r="F143">
        <v>1.0429999999999999</v>
      </c>
      <c r="G143">
        <v>0.98499999999999999</v>
      </c>
      <c r="I143">
        <f t="shared" si="28"/>
        <v>1.7399999999999523</v>
      </c>
      <c r="J143">
        <f t="shared" si="29"/>
        <v>2.9999999999998916E-3</v>
      </c>
      <c r="K143">
        <f t="shared" si="30"/>
        <v>2.6044636616701857</v>
      </c>
      <c r="L143">
        <f t="shared" si="31"/>
        <v>1.5359755409214231E-2</v>
      </c>
      <c r="M143">
        <f t="shared" si="32"/>
        <v>0.66986232645204025</v>
      </c>
      <c r="N143">
        <f t="shared" si="33"/>
        <v>7.1771948257573409E-2</v>
      </c>
      <c r="O143">
        <f t="shared" si="34"/>
        <v>2635.1954389554462</v>
      </c>
      <c r="P143">
        <f t="shared" si="35"/>
        <v>1.8026399999999876</v>
      </c>
    </row>
    <row r="144" spans="1:16" x14ac:dyDescent="0.25">
      <c r="A144">
        <v>-220</v>
      </c>
      <c r="B144">
        <v>403.96</v>
      </c>
      <c r="C144">
        <v>1.0389999999999999</v>
      </c>
      <c r="D144">
        <v>1.0669999999999999</v>
      </c>
      <c r="E144">
        <v>1.0509999999999999</v>
      </c>
      <c r="F144">
        <v>1.0449999999999999</v>
      </c>
      <c r="G144">
        <v>0.99299999999999999</v>
      </c>
      <c r="I144">
        <f t="shared" si="28"/>
        <v>1.7000000000000455</v>
      </c>
      <c r="J144">
        <f t="shared" si="29"/>
        <v>0</v>
      </c>
      <c r="K144">
        <f t="shared" si="30"/>
        <v>2.606338363528125</v>
      </c>
      <c r="L144">
        <f t="shared" si="31"/>
        <v>1.6615547557177382E-2</v>
      </c>
      <c r="M144">
        <f t="shared" si="32"/>
        <v>0</v>
      </c>
      <c r="N144">
        <f t="shared" si="33"/>
        <v>7.222598394166739E-2</v>
      </c>
      <c r="O144">
        <f t="shared" si="34"/>
        <v>2581.8859010744864</v>
      </c>
      <c r="P144">
        <f t="shared" si="35"/>
        <v>1.7663000000000539</v>
      </c>
    </row>
    <row r="145" spans="1:16" x14ac:dyDescent="0.25">
      <c r="A145">
        <v>-219</v>
      </c>
      <c r="B145">
        <v>405.66</v>
      </c>
      <c r="C145">
        <v>1.0389999999999999</v>
      </c>
      <c r="D145">
        <v>1.0680000000000001</v>
      </c>
      <c r="E145">
        <v>1.0489999999999999</v>
      </c>
      <c r="F145">
        <v>1.0409999999999999</v>
      </c>
      <c r="G145">
        <v>0.997</v>
      </c>
      <c r="I145">
        <f t="shared" si="28"/>
        <v>1.6499999999999773</v>
      </c>
      <c r="J145">
        <f t="shared" si="29"/>
        <v>-2.0000000000000018E-3</v>
      </c>
      <c r="K145">
        <f t="shared" si="30"/>
        <v>2.6081621863197615</v>
      </c>
      <c r="L145">
        <f t="shared" si="31"/>
        <v>1.6615547557177382E-2</v>
      </c>
      <c r="M145">
        <f t="shared" si="32"/>
        <v>-0.47467106628895583</v>
      </c>
      <c r="N145">
        <f t="shared" si="33"/>
        <v>7.2670419529150834E-2</v>
      </c>
      <c r="O145">
        <f t="shared" si="34"/>
        <v>2527.7900294012989</v>
      </c>
      <c r="P145">
        <f t="shared" si="35"/>
        <v>1.7143499999999119</v>
      </c>
    </row>
    <row r="146" spans="1:16" x14ac:dyDescent="0.25">
      <c r="A146">
        <v>-218</v>
      </c>
      <c r="B146">
        <v>407.31</v>
      </c>
      <c r="C146">
        <v>1.0369999999999999</v>
      </c>
      <c r="D146">
        <v>1.0680000000000001</v>
      </c>
      <c r="E146">
        <v>1.0549999999999999</v>
      </c>
      <c r="F146">
        <v>1.046</v>
      </c>
      <c r="G146">
        <v>0.97899999999999998</v>
      </c>
      <c r="I146">
        <f t="shared" si="28"/>
        <v>1.6100000000000136</v>
      </c>
      <c r="J146">
        <f t="shared" si="29"/>
        <v>-4.9999999999998934E-3</v>
      </c>
      <c r="K146">
        <f t="shared" si="30"/>
        <v>2.6099250727216621</v>
      </c>
      <c r="L146">
        <f t="shared" si="31"/>
        <v>1.5778756389040929E-2</v>
      </c>
      <c r="M146">
        <f t="shared" si="32"/>
        <v>-1.2251703352156784</v>
      </c>
      <c r="N146">
        <f t="shared" si="33"/>
        <v>7.3105119832813176E-2</v>
      </c>
      <c r="O146">
        <f t="shared" si="34"/>
        <v>2472.9243011584708</v>
      </c>
      <c r="P146">
        <f t="shared" si="35"/>
        <v>1.6695700000000684</v>
      </c>
    </row>
    <row r="147" spans="1:16" x14ac:dyDescent="0.25">
      <c r="A147">
        <v>-217</v>
      </c>
      <c r="B147">
        <v>408.92</v>
      </c>
      <c r="C147">
        <v>1.032</v>
      </c>
      <c r="D147">
        <v>1.069</v>
      </c>
      <c r="E147">
        <v>1.054</v>
      </c>
      <c r="F147">
        <v>1.0469999999999999</v>
      </c>
      <c r="G147">
        <v>0.95599999999999996</v>
      </c>
      <c r="I147">
        <f t="shared" si="28"/>
        <v>1.5699999999999932</v>
      </c>
      <c r="J147">
        <f t="shared" si="29"/>
        <v>-6.0000000000000053E-3</v>
      </c>
      <c r="K147">
        <f t="shared" si="30"/>
        <v>2.6116383521225046</v>
      </c>
      <c r="L147">
        <f t="shared" si="31"/>
        <v>1.3679697291192561E-2</v>
      </c>
      <c r="M147">
        <f t="shared" si="32"/>
        <v>-1.5216269315669757</v>
      </c>
      <c r="N147">
        <f t="shared" si="33"/>
        <v>7.352995262868918E-2</v>
      </c>
      <c r="O147">
        <f t="shared" si="34"/>
        <v>2417.3054279126177</v>
      </c>
      <c r="P147">
        <f t="shared" si="35"/>
        <v>1.6202399999999555</v>
      </c>
    </row>
    <row r="148" spans="1:16" x14ac:dyDescent="0.25">
      <c r="A148">
        <v>-216</v>
      </c>
      <c r="B148">
        <v>410.49</v>
      </c>
      <c r="C148">
        <v>1.026</v>
      </c>
      <c r="D148">
        <v>1.0720000000000001</v>
      </c>
      <c r="E148">
        <v>1.054</v>
      </c>
      <c r="F148">
        <v>1.0469999999999999</v>
      </c>
      <c r="G148">
        <v>0.93300000000000005</v>
      </c>
      <c r="I148">
        <f t="shared" si="28"/>
        <v>1.5299999999999727</v>
      </c>
      <c r="J148">
        <f t="shared" si="29"/>
        <v>-3.0000000000001137E-3</v>
      </c>
      <c r="K148">
        <f t="shared" si="30"/>
        <v>2.6133025816802631</v>
      </c>
      <c r="L148">
        <f t="shared" si="31"/>
        <v>1.1147360775797479E-2</v>
      </c>
      <c r="M148">
        <f t="shared" si="32"/>
        <v>-0.78709809572211231</v>
      </c>
      <c r="N148">
        <f t="shared" si="33"/>
        <v>7.3944788696095692E-2</v>
      </c>
      <c r="O148">
        <f t="shared" si="34"/>
        <v>2360.9503504851618</v>
      </c>
      <c r="P148">
        <f t="shared" si="35"/>
        <v>1.5697800000000215</v>
      </c>
    </row>
    <row r="149" spans="1:16" x14ac:dyDescent="0.25">
      <c r="A149">
        <v>-215</v>
      </c>
      <c r="B149">
        <v>412.02</v>
      </c>
      <c r="C149">
        <v>1.0229999999999999</v>
      </c>
      <c r="D149">
        <v>1.075</v>
      </c>
      <c r="E149">
        <v>1.06</v>
      </c>
      <c r="F149">
        <v>1.05</v>
      </c>
      <c r="G149">
        <v>0.90600000000000003</v>
      </c>
      <c r="I149">
        <f t="shared" si="28"/>
        <v>1.4800000000000182</v>
      </c>
      <c r="J149">
        <f t="shared" si="29"/>
        <v>-2.0000000000000018E-3</v>
      </c>
      <c r="K149">
        <f t="shared" si="30"/>
        <v>2.6149182977778489</v>
      </c>
      <c r="L149">
        <f t="shared" si="31"/>
        <v>9.8756337121601191E-3</v>
      </c>
      <c r="M149">
        <f t="shared" si="32"/>
        <v>-0.54577628589963789</v>
      </c>
      <c r="N149">
        <f t="shared" si="33"/>
        <v>7.4349501856757844E-2</v>
      </c>
      <c r="O149">
        <f t="shared" si="34"/>
        <v>2303.8762337935013</v>
      </c>
      <c r="P149">
        <f t="shared" si="35"/>
        <v>1.5140399999999701</v>
      </c>
    </row>
    <row r="150" spans="1:16" x14ac:dyDescent="0.25">
      <c r="A150">
        <v>-214</v>
      </c>
      <c r="B150">
        <v>413.5</v>
      </c>
      <c r="C150">
        <v>1.0209999999999999</v>
      </c>
      <c r="D150">
        <v>1.0780000000000001</v>
      </c>
      <c r="E150">
        <v>1.0589999999999999</v>
      </c>
      <c r="F150">
        <v>1.0529999999999999</v>
      </c>
      <c r="G150">
        <v>0.89500000000000002</v>
      </c>
      <c r="I150">
        <f t="shared" si="28"/>
        <v>1.4399999999999977</v>
      </c>
      <c r="J150">
        <f t="shared" si="29"/>
        <v>0</v>
      </c>
      <c r="K150">
        <f t="shared" si="30"/>
        <v>2.6164755138885654</v>
      </c>
      <c r="L150">
        <f t="shared" si="31"/>
        <v>9.025742086910208E-3</v>
      </c>
      <c r="M150">
        <f t="shared" si="32"/>
        <v>0</v>
      </c>
      <c r="N150">
        <f t="shared" si="33"/>
        <v>7.4743969013013445E-2</v>
      </c>
      <c r="O150">
        <f t="shared" si="34"/>
        <v>2246.1004616240843</v>
      </c>
      <c r="P150">
        <f t="shared" si="35"/>
        <v>1.4702400000000355</v>
      </c>
    </row>
    <row r="151" spans="1:16" x14ac:dyDescent="0.25">
      <c r="A151">
        <v>-213</v>
      </c>
      <c r="B151">
        <v>414.94</v>
      </c>
      <c r="C151">
        <v>1.0209999999999999</v>
      </c>
      <c r="D151">
        <v>1.08</v>
      </c>
      <c r="E151">
        <v>1.0580000000000001</v>
      </c>
      <c r="F151">
        <v>1.0509999999999999</v>
      </c>
      <c r="G151">
        <v>0.89400000000000002</v>
      </c>
      <c r="I151">
        <f t="shared" si="28"/>
        <v>1.3899999999999864</v>
      </c>
      <c r="J151">
        <f t="shared" si="29"/>
        <v>1.0000000000001119E-3</v>
      </c>
      <c r="K151">
        <f t="shared" si="30"/>
        <v>2.6179853026090019</v>
      </c>
      <c r="L151">
        <f t="shared" si="31"/>
        <v>9.025742086910208E-3</v>
      </c>
      <c r="M151">
        <f t="shared" si="32"/>
        <v>0.29272416133287188</v>
      </c>
      <c r="N151">
        <f t="shared" si="33"/>
        <v>7.5128070185083995E-2</v>
      </c>
      <c r="O151">
        <f t="shared" si="34"/>
        <v>2187.6406313390321</v>
      </c>
      <c r="P151">
        <f t="shared" si="35"/>
        <v>1.4191899999999844</v>
      </c>
    </row>
    <row r="152" spans="1:16" x14ac:dyDescent="0.25">
      <c r="A152">
        <v>-212</v>
      </c>
      <c r="B152">
        <v>416.33</v>
      </c>
      <c r="C152">
        <v>1.022</v>
      </c>
      <c r="D152">
        <v>1.0820000000000001</v>
      </c>
      <c r="E152">
        <v>1.0629999999999999</v>
      </c>
      <c r="F152">
        <v>1.0580000000000001</v>
      </c>
      <c r="G152">
        <v>0.88400000000000001</v>
      </c>
      <c r="I152">
        <f t="shared" si="28"/>
        <v>1.3600000000000136</v>
      </c>
      <c r="J152">
        <f t="shared" si="29"/>
        <v>-8.0000000000000071E-3</v>
      </c>
      <c r="K152">
        <f t="shared" si="30"/>
        <v>2.6194377065029881</v>
      </c>
      <c r="L152">
        <f t="shared" si="31"/>
        <v>9.4508957986939347E-3</v>
      </c>
      <c r="M152">
        <f t="shared" si="32"/>
        <v>-2.4096369842872116</v>
      </c>
      <c r="N152">
        <f t="shared" si="33"/>
        <v>7.5501688547401261E-2</v>
      </c>
      <c r="O152">
        <f t="shared" si="34"/>
        <v>2128.5145485178678</v>
      </c>
      <c r="P152">
        <f t="shared" si="35"/>
        <v>1.3899199999999894</v>
      </c>
    </row>
    <row r="153" spans="1:16" x14ac:dyDescent="0.25">
      <c r="A153">
        <v>-211</v>
      </c>
      <c r="B153">
        <v>417.69</v>
      </c>
      <c r="C153">
        <v>1.014</v>
      </c>
      <c r="D153">
        <v>1.085</v>
      </c>
      <c r="E153">
        <v>1.0589999999999999</v>
      </c>
      <c r="F153">
        <v>1.0589999999999999</v>
      </c>
      <c r="G153">
        <v>0.85299999999999998</v>
      </c>
      <c r="I153">
        <f t="shared" si="28"/>
        <v>1.3100000000000023</v>
      </c>
      <c r="J153">
        <f t="shared" si="29"/>
        <v>-1.0000000000000009E-2</v>
      </c>
      <c r="K153">
        <f t="shared" si="30"/>
        <v>2.6208540778583549</v>
      </c>
      <c r="L153">
        <f t="shared" si="31"/>
        <v>6.0379549973171767E-3</v>
      </c>
      <c r="M153">
        <f t="shared" si="32"/>
        <v>-3.1650117075944375</v>
      </c>
      <c r="N153">
        <f t="shared" si="33"/>
        <v>7.5864710463978649E-2</v>
      </c>
      <c r="O153">
        <f t="shared" si="34"/>
        <v>2068.7402215360303</v>
      </c>
      <c r="P153">
        <f t="shared" si="35"/>
        <v>1.3283400000000267</v>
      </c>
    </row>
    <row r="154" spans="1:16" x14ac:dyDescent="0.25">
      <c r="A154">
        <v>-210</v>
      </c>
      <c r="B154">
        <v>419</v>
      </c>
      <c r="C154">
        <v>1.004</v>
      </c>
      <c r="D154">
        <v>1.087</v>
      </c>
      <c r="E154">
        <v>1.0629999999999999</v>
      </c>
      <c r="F154">
        <v>1.056</v>
      </c>
      <c r="G154">
        <v>0.80900000000000005</v>
      </c>
      <c r="I154">
        <f t="shared" si="28"/>
        <v>1.2599999999999909</v>
      </c>
      <c r="J154">
        <f t="shared" si="29"/>
        <v>-6.0000000000000053E-3</v>
      </c>
      <c r="K154">
        <f t="shared" si="30"/>
        <v>2.6222140229662951</v>
      </c>
      <c r="L154">
        <f t="shared" si="31"/>
        <v>1.7337128090005314E-3</v>
      </c>
      <c r="M154">
        <f t="shared" si="32"/>
        <v>-1.9962463303544526</v>
      </c>
      <c r="N154">
        <f t="shared" si="33"/>
        <v>7.621702552281695E-2</v>
      </c>
      <c r="O154">
        <f t="shared" si="34"/>
        <v>2008.3358560817799</v>
      </c>
      <c r="P154">
        <f t="shared" si="35"/>
        <v>1.2650399999999764</v>
      </c>
    </row>
    <row r="155" spans="1:16" x14ac:dyDescent="0.25">
      <c r="A155">
        <v>-209</v>
      </c>
      <c r="B155">
        <v>420.26</v>
      </c>
      <c r="C155">
        <v>0.998</v>
      </c>
      <c r="D155">
        <v>1.089</v>
      </c>
      <c r="E155">
        <v>1.0649999999999999</v>
      </c>
      <c r="F155">
        <v>1.0620000000000001</v>
      </c>
      <c r="G155">
        <v>0.77700000000000002</v>
      </c>
      <c r="I155">
        <f t="shared" si="28"/>
        <v>1.2300000000000182</v>
      </c>
      <c r="J155">
        <f t="shared" si="29"/>
        <v>-3.0000000000000027E-3</v>
      </c>
      <c r="K155">
        <f t="shared" si="30"/>
        <v>2.6235180561820592</v>
      </c>
      <c r="L155">
        <f t="shared" si="31"/>
        <v>-8.6945871262889137E-4</v>
      </c>
      <c r="M155">
        <f t="shared" si="32"/>
        <v>-1.0301298895477058</v>
      </c>
      <c r="N155">
        <f t="shared" si="33"/>
        <v>7.6558526569334026E-2</v>
      </c>
      <c r="O155">
        <f t="shared" si="34"/>
        <v>1947.3198496131936</v>
      </c>
      <c r="P155">
        <f t="shared" si="35"/>
        <v>1.2275399999999812</v>
      </c>
    </row>
    <row r="156" spans="1:16" x14ac:dyDescent="0.25">
      <c r="A156">
        <v>-208</v>
      </c>
      <c r="B156">
        <v>421.49</v>
      </c>
      <c r="C156">
        <v>0.995</v>
      </c>
      <c r="D156">
        <v>1.0900000000000001</v>
      </c>
      <c r="E156">
        <v>1.0609999999999999</v>
      </c>
      <c r="F156">
        <v>1.0629999999999999</v>
      </c>
      <c r="G156">
        <v>0.76600000000000001</v>
      </c>
      <c r="I156">
        <f t="shared" si="28"/>
        <v>1.1800000000000068</v>
      </c>
      <c r="J156">
        <f t="shared" si="29"/>
        <v>9.000000000000008E-3</v>
      </c>
      <c r="K156">
        <f t="shared" si="30"/>
        <v>2.6247872752921073</v>
      </c>
      <c r="L156">
        <f t="shared" si="31"/>
        <v>-2.176919254274547E-3</v>
      </c>
      <c r="M156">
        <f t="shared" si="32"/>
        <v>3.2208843346586509</v>
      </c>
      <c r="N156">
        <f t="shared" si="33"/>
        <v>7.6889109738808609E-2</v>
      </c>
      <c r="O156">
        <f t="shared" si="34"/>
        <v>1885.710785756922</v>
      </c>
      <c r="P156">
        <f t="shared" si="35"/>
        <v>1.1741000000000177</v>
      </c>
    </row>
    <row r="157" spans="1:16" x14ac:dyDescent="0.25">
      <c r="A157">
        <v>-207</v>
      </c>
      <c r="B157">
        <v>422.67</v>
      </c>
      <c r="C157">
        <v>1.004</v>
      </c>
      <c r="D157">
        <v>1.093</v>
      </c>
      <c r="E157">
        <v>1.07</v>
      </c>
      <c r="F157">
        <v>1.0629999999999999</v>
      </c>
      <c r="G157">
        <v>0.79100000000000004</v>
      </c>
      <c r="I157">
        <f t="shared" si="28"/>
        <v>1.1299999999999955</v>
      </c>
      <c r="J157">
        <f t="shared" si="29"/>
        <v>1.4000000000000012E-2</v>
      </c>
      <c r="K157">
        <f t="shared" si="30"/>
        <v>2.6260014238478919</v>
      </c>
      <c r="L157">
        <f t="shared" si="31"/>
        <v>1.7337128090005314E-3</v>
      </c>
      <c r="M157">
        <f t="shared" si="32"/>
        <v>5.186647031359624</v>
      </c>
      <c r="N157">
        <f t="shared" si="33"/>
        <v>7.7208674487828574E-2</v>
      </c>
      <c r="O157">
        <f t="shared" si="34"/>
        <v>1823.5274286504011</v>
      </c>
      <c r="P157">
        <f t="shared" si="35"/>
        <v>1.1345200000000548</v>
      </c>
    </row>
    <row r="158" spans="1:16" x14ac:dyDescent="0.25">
      <c r="A158">
        <v>-206</v>
      </c>
      <c r="B158">
        <v>423.8</v>
      </c>
      <c r="C158">
        <v>1.018</v>
      </c>
      <c r="D158">
        <v>1.0960000000000001</v>
      </c>
      <c r="E158">
        <v>1.0680000000000001</v>
      </c>
      <c r="F158">
        <v>1.0680000000000001</v>
      </c>
      <c r="G158">
        <v>0.83799999999999997</v>
      </c>
      <c r="I158">
        <f t="shared" si="28"/>
        <v>1.0999999999999659</v>
      </c>
      <c r="J158">
        <f t="shared" si="29"/>
        <v>1.6000000000000014E-2</v>
      </c>
      <c r="K158">
        <f t="shared" si="30"/>
        <v>2.6271609523747759</v>
      </c>
      <c r="L158">
        <f t="shared" si="31"/>
        <v>7.7477780007399483E-3</v>
      </c>
      <c r="M158">
        <f t="shared" si="32"/>
        <v>6.0160675171024991</v>
      </c>
      <c r="N158">
        <f t="shared" si="33"/>
        <v>7.751712362473423E-2</v>
      </c>
      <c r="O158">
        <f t="shared" si="34"/>
        <v>1760.788717229269</v>
      </c>
      <c r="P158">
        <f t="shared" si="35"/>
        <v>1.1197999999999719</v>
      </c>
    </row>
    <row r="159" spans="1:16" x14ac:dyDescent="0.25">
      <c r="A159">
        <v>-205</v>
      </c>
      <c r="B159">
        <v>424.9</v>
      </c>
      <c r="C159">
        <v>1.034</v>
      </c>
      <c r="D159">
        <v>1.0980000000000001</v>
      </c>
      <c r="E159">
        <v>1.0660000000000001</v>
      </c>
      <c r="F159">
        <v>1.0660000000000001</v>
      </c>
      <c r="G159">
        <v>0.90600000000000003</v>
      </c>
      <c r="I159">
        <f t="shared" si="28"/>
        <v>1.0500000000000114</v>
      </c>
      <c r="J159">
        <f t="shared" si="29"/>
        <v>1.8000000000000016E-2</v>
      </c>
      <c r="K159">
        <f t="shared" si="30"/>
        <v>2.6282867310895144</v>
      </c>
      <c r="L159">
        <f t="shared" si="31"/>
        <v>1.4520538757923713E-2</v>
      </c>
      <c r="M159">
        <f t="shared" si="32"/>
        <v>6.9924998229252742</v>
      </c>
      <c r="N159">
        <f t="shared" si="33"/>
        <v>7.781436333904769E-2</v>
      </c>
      <c r="O159">
        <f t="shared" si="34"/>
        <v>1697.513759461681</v>
      </c>
      <c r="P159">
        <f t="shared" si="35"/>
        <v>1.0857000000000097</v>
      </c>
    </row>
    <row r="160" spans="1:16" x14ac:dyDescent="0.25">
      <c r="A160">
        <v>-204</v>
      </c>
      <c r="B160">
        <v>425.95</v>
      </c>
      <c r="C160">
        <v>1.052</v>
      </c>
      <c r="D160">
        <v>1.101</v>
      </c>
      <c r="E160">
        <v>1.075</v>
      </c>
      <c r="F160">
        <v>1.0669999999999999</v>
      </c>
      <c r="G160">
        <v>0.96699999999999997</v>
      </c>
      <c r="I160">
        <f t="shared" si="28"/>
        <v>1.0099999999999909</v>
      </c>
      <c r="J160">
        <f t="shared" si="29"/>
        <v>1.4999999999999902E-2</v>
      </c>
      <c r="K160">
        <f t="shared" si="30"/>
        <v>2.6293586225803405</v>
      </c>
      <c r="L160">
        <f t="shared" si="31"/>
        <v>2.201573981772028E-2</v>
      </c>
      <c r="M160">
        <f t="shared" si="32"/>
        <v>5.9779074385625481</v>
      </c>
      <c r="N160">
        <f t="shared" si="33"/>
        <v>7.8100303229879237E-2</v>
      </c>
      <c r="O160">
        <f t="shared" si="34"/>
        <v>1633.7218265313236</v>
      </c>
      <c r="P160">
        <f t="shared" si="35"/>
        <v>1.0625199999999859</v>
      </c>
    </row>
    <row r="161" spans="1:16" x14ac:dyDescent="0.25">
      <c r="A161">
        <v>-203</v>
      </c>
      <c r="B161">
        <v>426.96</v>
      </c>
      <c r="C161">
        <v>1.0669999999999999</v>
      </c>
      <c r="D161">
        <v>1.103</v>
      </c>
      <c r="E161">
        <v>1.0740000000000001</v>
      </c>
      <c r="F161">
        <v>1.0740000000000001</v>
      </c>
      <c r="G161">
        <v>1.016</v>
      </c>
      <c r="I161">
        <f t="shared" si="28"/>
        <v>0.96000000000003638</v>
      </c>
      <c r="J161">
        <f t="shared" si="29"/>
        <v>8.0000000000000071E-3</v>
      </c>
      <c r="K161">
        <f t="shared" si="30"/>
        <v>2.6303871897955311</v>
      </c>
      <c r="L161">
        <f t="shared" si="31"/>
        <v>2.8164419424469872E-2</v>
      </c>
      <c r="M161">
        <f t="shared" si="32"/>
        <v>3.3258777449854704</v>
      </c>
      <c r="N161">
        <f t="shared" si="33"/>
        <v>7.8374856333302684E-2</v>
      </c>
      <c r="O161">
        <f t="shared" si="34"/>
        <v>1569.4323469708456</v>
      </c>
      <c r="P161">
        <f t="shared" si="35"/>
        <v>1.024320000000025</v>
      </c>
    </row>
    <row r="162" spans="1:16" x14ac:dyDescent="0.25">
      <c r="A162">
        <v>-202</v>
      </c>
      <c r="B162">
        <v>427.92</v>
      </c>
      <c r="C162">
        <v>1.075</v>
      </c>
      <c r="D162">
        <v>1.1040000000000001</v>
      </c>
      <c r="E162">
        <v>1.073</v>
      </c>
      <c r="F162">
        <v>1.071</v>
      </c>
      <c r="G162">
        <v>1.0509999999999999</v>
      </c>
      <c r="I162">
        <f t="shared" si="28"/>
        <v>0.91999999999995907</v>
      </c>
      <c r="J162">
        <f t="shared" si="29"/>
        <v>4.0000000000000036E-3</v>
      </c>
      <c r="K162">
        <f t="shared" si="30"/>
        <v>2.6313625848869608</v>
      </c>
      <c r="L162">
        <f t="shared" si="31"/>
        <v>3.1408464251624121E-2</v>
      </c>
      <c r="M162">
        <f t="shared" si="32"/>
        <v>1.7293622694701249</v>
      </c>
      <c r="N162">
        <f t="shared" si="33"/>
        <v>7.863793914869098E-2</v>
      </c>
      <c r="O162">
        <f t="shared" si="34"/>
        <v>1504.6649007475364</v>
      </c>
      <c r="P162">
        <f t="shared" si="35"/>
        <v>0.98899999999990751</v>
      </c>
    </row>
    <row r="163" spans="1:16" x14ac:dyDescent="0.25">
      <c r="A163">
        <v>-201</v>
      </c>
      <c r="B163">
        <v>428.84</v>
      </c>
      <c r="C163">
        <v>1.079</v>
      </c>
      <c r="D163">
        <v>1.109</v>
      </c>
      <c r="E163">
        <v>1.079</v>
      </c>
      <c r="F163">
        <v>1.0740000000000001</v>
      </c>
      <c r="G163">
        <v>1.054</v>
      </c>
      <c r="I163">
        <f t="shared" si="28"/>
        <v>0.8800000000000523</v>
      </c>
      <c r="J163">
        <f t="shared" si="29"/>
        <v>0</v>
      </c>
      <c r="K163">
        <f t="shared" si="30"/>
        <v>2.6322952873402072</v>
      </c>
      <c r="L163">
        <f t="shared" si="31"/>
        <v>3.3021444682910656E-2</v>
      </c>
      <c r="M163">
        <f t="shared" si="32"/>
        <v>0</v>
      </c>
      <c r="N163">
        <f t="shared" si="33"/>
        <v>7.8889471664004882E-2</v>
      </c>
      <c r="O163">
        <f t="shared" si="34"/>
        <v>1439.4392133030065</v>
      </c>
      <c r="P163">
        <f t="shared" si="35"/>
        <v>0.94952000000006986</v>
      </c>
    </row>
    <row r="164" spans="1:16" x14ac:dyDescent="0.25">
      <c r="A164">
        <v>-200</v>
      </c>
      <c r="B164">
        <v>429.72</v>
      </c>
      <c r="C164">
        <v>1.079</v>
      </c>
      <c r="D164">
        <v>1.1100000000000001</v>
      </c>
      <c r="E164">
        <v>1.08</v>
      </c>
      <c r="F164">
        <v>1.08</v>
      </c>
      <c r="G164">
        <v>1.0489999999999999</v>
      </c>
      <c r="I164">
        <f t="shared" si="28"/>
        <v>0.82999999999998408</v>
      </c>
      <c r="J164">
        <f t="shared" si="29"/>
        <v>-4.9999999999998934E-3</v>
      </c>
      <c r="K164">
        <f t="shared" si="30"/>
        <v>2.6331855670595279</v>
      </c>
      <c r="L164">
        <f t="shared" si="31"/>
        <v>3.3021444682910656E-2</v>
      </c>
      <c r="M164">
        <f t="shared" si="32"/>
        <v>-2.4070399935874667</v>
      </c>
      <c r="N164">
        <f t="shared" si="33"/>
        <v>7.9129377380026247E-2</v>
      </c>
      <c r="O164">
        <f t="shared" si="34"/>
        <v>1373.7751495487105</v>
      </c>
      <c r="P164">
        <f t="shared" si="35"/>
        <v>0.89557000000001596</v>
      </c>
    </row>
    <row r="165" spans="1:16" x14ac:dyDescent="0.25">
      <c r="A165">
        <v>-199</v>
      </c>
      <c r="B165">
        <v>430.55</v>
      </c>
      <c r="C165">
        <v>1.0740000000000001</v>
      </c>
      <c r="D165">
        <v>1.113</v>
      </c>
      <c r="E165">
        <v>1.0780000000000001</v>
      </c>
      <c r="F165">
        <v>1.0780000000000001</v>
      </c>
      <c r="G165">
        <v>1.0249999999999999</v>
      </c>
      <c r="I165">
        <f t="shared" si="28"/>
        <v>0.80000000000001137</v>
      </c>
      <c r="J165">
        <f t="shared" si="29"/>
        <v>-6.0000000000000053E-3</v>
      </c>
      <c r="K165">
        <f t="shared" si="30"/>
        <v>2.6340235935670839</v>
      </c>
      <c r="L165">
        <f t="shared" si="31"/>
        <v>3.1004281363536827E-2</v>
      </c>
      <c r="M165">
        <f t="shared" si="32"/>
        <v>-3.0178641692222574</v>
      </c>
      <c r="N165">
        <f t="shared" si="33"/>
        <v>7.9357583333529491E-2</v>
      </c>
      <c r="O165">
        <f t="shared" si="34"/>
        <v>1307.6927078191297</v>
      </c>
      <c r="P165">
        <f t="shared" si="35"/>
        <v>0.85920000000002084</v>
      </c>
    </row>
    <row r="166" spans="1:16" x14ac:dyDescent="0.25">
      <c r="A166">
        <v>-198</v>
      </c>
      <c r="B166">
        <v>431.35</v>
      </c>
      <c r="C166">
        <v>1.0680000000000001</v>
      </c>
      <c r="D166">
        <v>1.1160000000000001</v>
      </c>
      <c r="E166">
        <v>1.085</v>
      </c>
      <c r="F166">
        <v>1.083</v>
      </c>
      <c r="G166">
        <v>0.98899999999999999</v>
      </c>
      <c r="I166">
        <f t="shared" si="28"/>
        <v>0.75</v>
      </c>
      <c r="J166">
        <f t="shared" si="29"/>
        <v>-9.000000000000119E-3</v>
      </c>
      <c r="K166">
        <f t="shared" si="30"/>
        <v>2.6348298023738992</v>
      </c>
      <c r="L166">
        <f t="shared" si="31"/>
        <v>2.8571252692537637E-2</v>
      </c>
      <c r="M166">
        <f t="shared" si="32"/>
        <v>-4.8713959716282984</v>
      </c>
      <c r="N166">
        <f t="shared" si="33"/>
        <v>7.9574020119383942E-2</v>
      </c>
      <c r="O166">
        <f t="shared" si="34"/>
        <v>1241.2120137844313</v>
      </c>
      <c r="P166">
        <f t="shared" si="35"/>
        <v>0.8009999999999674</v>
      </c>
    </row>
    <row r="167" spans="1:16" x14ac:dyDescent="0.25">
      <c r="A167">
        <v>-197</v>
      </c>
      <c r="B167">
        <v>432.1</v>
      </c>
      <c r="C167">
        <v>1.0589999999999999</v>
      </c>
      <c r="D167">
        <v>1.1160000000000001</v>
      </c>
      <c r="E167">
        <v>1.081</v>
      </c>
      <c r="F167">
        <v>1.0820000000000001</v>
      </c>
      <c r="G167">
        <v>0.95799999999999996</v>
      </c>
      <c r="I167">
        <f t="shared" si="28"/>
        <v>0.69999999999998863</v>
      </c>
      <c r="J167">
        <f t="shared" si="29"/>
        <v>-2.9999999999998916E-3</v>
      </c>
      <c r="K167">
        <f t="shared" si="30"/>
        <v>2.6355842663112301</v>
      </c>
      <c r="L167">
        <f t="shared" si="31"/>
        <v>2.4895960107484977E-2</v>
      </c>
      <c r="M167">
        <f t="shared" si="32"/>
        <v>-1.7525843793420894</v>
      </c>
      <c r="N167">
        <f t="shared" si="33"/>
        <v>7.9778621911580153E-2</v>
      </c>
      <c r="O167">
        <f t="shared" si="34"/>
        <v>1174.3533143244917</v>
      </c>
      <c r="P167">
        <f t="shared" si="35"/>
        <v>0.74130000000000651</v>
      </c>
    </row>
    <row r="168" spans="1:16" x14ac:dyDescent="0.25">
      <c r="A168">
        <v>-196</v>
      </c>
      <c r="B168">
        <v>432.8</v>
      </c>
      <c r="C168">
        <v>1.056</v>
      </c>
      <c r="D168">
        <v>1.117</v>
      </c>
      <c r="E168">
        <v>1.085</v>
      </c>
      <c r="F168">
        <v>1.077</v>
      </c>
      <c r="G168">
        <v>0.94299999999999995</v>
      </c>
      <c r="I168">
        <f t="shared" si="28"/>
        <v>0.67000000000001592</v>
      </c>
      <c r="J168">
        <f t="shared" si="29"/>
        <v>-4.0000000000000036E-3</v>
      </c>
      <c r="K168">
        <f t="shared" si="30"/>
        <v>2.636287252098513</v>
      </c>
      <c r="L168">
        <f t="shared" si="31"/>
        <v>2.3663918197793475E-2</v>
      </c>
      <c r="M168">
        <f t="shared" si="32"/>
        <v>-2.4533996062632428</v>
      </c>
      <c r="N168">
        <f t="shared" si="33"/>
        <v>7.9971326483174537E-2</v>
      </c>
      <c r="O168">
        <f t="shared" si="34"/>
        <v>1107.1369713660977</v>
      </c>
      <c r="P168">
        <f t="shared" si="35"/>
        <v>0.70752000000001147</v>
      </c>
    </row>
    <row r="169" spans="1:16" x14ac:dyDescent="0.25">
      <c r="A169">
        <v>-195</v>
      </c>
      <c r="B169">
        <v>433.47</v>
      </c>
      <c r="C169">
        <v>1.052</v>
      </c>
      <c r="D169">
        <v>1.121</v>
      </c>
      <c r="E169">
        <v>1.0860000000000001</v>
      </c>
      <c r="F169">
        <v>1.0840000000000001</v>
      </c>
      <c r="G169">
        <v>0.91800000000000004</v>
      </c>
      <c r="I169">
        <f t="shared" si="28"/>
        <v>0.6199999999999477</v>
      </c>
      <c r="J169">
        <f t="shared" si="29"/>
        <v>-8.0000000000000071E-3</v>
      </c>
      <c r="K169">
        <f t="shared" si="30"/>
        <v>2.6369590457907699</v>
      </c>
      <c r="L169">
        <f t="shared" si="31"/>
        <v>2.201573981772028E-2</v>
      </c>
      <c r="M169">
        <f t="shared" si="32"/>
        <v>-5.3408277837332827</v>
      </c>
      <c r="N169">
        <f t="shared" si="33"/>
        <v>8.0152075225145614E-2</v>
      </c>
      <c r="O169">
        <f t="shared" si="34"/>
        <v>1039.5834556852483</v>
      </c>
      <c r="P169">
        <f t="shared" si="35"/>
        <v>0.65223999999995885</v>
      </c>
    </row>
    <row r="170" spans="1:16" x14ac:dyDescent="0.25">
      <c r="A170">
        <v>-194</v>
      </c>
      <c r="B170">
        <v>434.09</v>
      </c>
      <c r="C170">
        <v>1.044</v>
      </c>
      <c r="D170">
        <v>1.119</v>
      </c>
      <c r="E170">
        <v>1.0820000000000001</v>
      </c>
      <c r="F170">
        <v>1.083</v>
      </c>
      <c r="G170">
        <v>0.89300000000000002</v>
      </c>
      <c r="I170">
        <f t="shared" si="28"/>
        <v>0.57000000000005002</v>
      </c>
      <c r="J170">
        <f t="shared" si="29"/>
        <v>-3.0000000000001137E-3</v>
      </c>
      <c r="K170">
        <f t="shared" si="30"/>
        <v>2.6375797812433479</v>
      </c>
      <c r="L170">
        <f t="shared" si="31"/>
        <v>1.8700498666243369E-2</v>
      </c>
      <c r="M170">
        <f t="shared" si="32"/>
        <v>-2.1929836548254733</v>
      </c>
      <c r="N170">
        <f t="shared" si="33"/>
        <v>8.0320813164156651E-2</v>
      </c>
      <c r="O170">
        <f t="shared" si="34"/>
        <v>971.71334067638384</v>
      </c>
      <c r="P170">
        <f t="shared" si="35"/>
        <v>0.5950799999999975</v>
      </c>
    </row>
    <row r="171" spans="1:16" x14ac:dyDescent="0.25">
      <c r="A171">
        <v>-193</v>
      </c>
      <c r="B171">
        <v>434.66</v>
      </c>
      <c r="C171">
        <v>1.0409999999999999</v>
      </c>
      <c r="D171">
        <v>1.123</v>
      </c>
      <c r="E171">
        <v>1.0880000000000001</v>
      </c>
      <c r="F171">
        <v>1.0860000000000001</v>
      </c>
      <c r="G171">
        <v>0.86399999999999999</v>
      </c>
      <c r="I171">
        <f t="shared" si="28"/>
        <v>0.53999999999996362</v>
      </c>
      <c r="J171">
        <f t="shared" si="29"/>
        <v>-2.9999999999998916E-3</v>
      </c>
      <c r="K171">
        <f t="shared" si="30"/>
        <v>2.6381496756668459</v>
      </c>
      <c r="L171">
        <f t="shared" si="31"/>
        <v>1.7450729510536125E-2</v>
      </c>
      <c r="M171">
        <f t="shared" si="32"/>
        <v>-2.3244628614562095</v>
      </c>
      <c r="N171">
        <f t="shared" si="33"/>
        <v>8.0477488979219178E-2</v>
      </c>
      <c r="O171">
        <f t="shared" si="34"/>
        <v>903.547296090494</v>
      </c>
      <c r="P171">
        <f t="shared" si="35"/>
        <v>0.5621400000000023</v>
      </c>
    </row>
    <row r="172" spans="1:16" x14ac:dyDescent="0.25">
      <c r="A172">
        <v>-192</v>
      </c>
      <c r="B172">
        <v>435.2</v>
      </c>
      <c r="C172">
        <v>1.038</v>
      </c>
      <c r="D172">
        <v>1.127</v>
      </c>
      <c r="E172">
        <v>1.0920000000000001</v>
      </c>
      <c r="F172">
        <v>1.0900000000000001</v>
      </c>
      <c r="G172">
        <v>0.84199999999999997</v>
      </c>
      <c r="I172">
        <f t="shared" si="28"/>
        <v>0.49000000000000909</v>
      </c>
      <c r="J172">
        <f t="shared" si="29"/>
        <v>-2.0000000000000018E-3</v>
      </c>
      <c r="K172">
        <f t="shared" si="30"/>
        <v>2.6386888866901237</v>
      </c>
      <c r="L172">
        <f t="shared" si="31"/>
        <v>1.6197353512439061E-2</v>
      </c>
      <c r="M172">
        <f t="shared" si="32"/>
        <v>-1.7139121446333554</v>
      </c>
      <c r="N172">
        <f t="shared" si="33"/>
        <v>8.0622055017252225E-2</v>
      </c>
      <c r="O172">
        <f t="shared" si="34"/>
        <v>835.10608174394588</v>
      </c>
      <c r="P172">
        <f t="shared" si="35"/>
        <v>0.50862000000004048</v>
      </c>
    </row>
    <row r="173" spans="1:16" x14ac:dyDescent="0.25">
      <c r="A173">
        <v>-191</v>
      </c>
      <c r="B173">
        <v>435.69</v>
      </c>
      <c r="C173">
        <v>1.036</v>
      </c>
      <c r="D173">
        <v>1.1259999999999999</v>
      </c>
      <c r="E173">
        <v>1.0900000000000001</v>
      </c>
      <c r="F173">
        <v>1.089</v>
      </c>
      <c r="G173">
        <v>0.83799999999999997</v>
      </c>
      <c r="I173">
        <f t="shared" si="28"/>
        <v>0.44999999999998863</v>
      </c>
      <c r="J173">
        <f t="shared" si="29"/>
        <v>4.9999999999998934E-3</v>
      </c>
      <c r="K173">
        <f t="shared" si="30"/>
        <v>2.6391775920802147</v>
      </c>
      <c r="L173">
        <f t="shared" si="31"/>
        <v>1.5359755409214231E-2</v>
      </c>
      <c r="M173">
        <f t="shared" si="32"/>
        <v>4.6639469679555505</v>
      </c>
      <c r="N173">
        <f t="shared" si="33"/>
        <v>8.0754467307532912E-2</v>
      </c>
      <c r="O173">
        <f t="shared" si="34"/>
        <v>766.41054119999137</v>
      </c>
      <c r="P173">
        <f t="shared" si="35"/>
        <v>0.46619999999992712</v>
      </c>
    </row>
    <row r="174" spans="1:16" x14ac:dyDescent="0.25">
      <c r="A174">
        <v>-190</v>
      </c>
      <c r="B174">
        <v>436.14</v>
      </c>
      <c r="C174">
        <v>1.0409999999999999</v>
      </c>
      <c r="D174">
        <v>1.1299999999999999</v>
      </c>
      <c r="E174">
        <v>1.095</v>
      </c>
      <c r="F174">
        <v>1.091</v>
      </c>
      <c r="G174">
        <v>0.84699999999999998</v>
      </c>
      <c r="I174">
        <f t="shared" si="28"/>
        <v>0.40000000000003411</v>
      </c>
      <c r="J174">
        <f t="shared" si="29"/>
        <v>6.0000000000000053E-3</v>
      </c>
      <c r="K174">
        <f t="shared" si="30"/>
        <v>2.6396259192408125</v>
      </c>
      <c r="L174">
        <f t="shared" si="31"/>
        <v>1.7450729510536125E-2</v>
      </c>
      <c r="M174">
        <f t="shared" si="32"/>
        <v>6.2692696904483238</v>
      </c>
      <c r="N174">
        <f t="shared" si="33"/>
        <v>8.0874685575033509E-2</v>
      </c>
      <c r="O174">
        <f t="shared" si="34"/>
        <v>697.4815954248528</v>
      </c>
      <c r="P174">
        <f t="shared" si="35"/>
        <v>0.41640000000005523</v>
      </c>
    </row>
    <row r="175" spans="1:16" x14ac:dyDescent="0.25">
      <c r="A175">
        <v>-189</v>
      </c>
      <c r="B175">
        <v>436.54</v>
      </c>
      <c r="C175">
        <v>1.0469999999999999</v>
      </c>
      <c r="D175">
        <v>1.1319999999999999</v>
      </c>
      <c r="E175">
        <v>1.0960000000000001</v>
      </c>
      <c r="F175">
        <v>1.0940000000000001</v>
      </c>
      <c r="G175">
        <v>0.86499999999999999</v>
      </c>
      <c r="I175">
        <f t="shared" si="28"/>
        <v>0.37000000000000455</v>
      </c>
      <c r="J175">
        <f t="shared" si="29"/>
        <v>5.0000000000001155E-3</v>
      </c>
      <c r="K175">
        <f t="shared" si="30"/>
        <v>2.6400240441088667</v>
      </c>
      <c r="L175">
        <f t="shared" si="31"/>
        <v>1.9946681678842306E-2</v>
      </c>
      <c r="M175">
        <f t="shared" si="32"/>
        <v>5.6233444487307276</v>
      </c>
      <c r="N175">
        <f t="shared" si="33"/>
        <v>8.0982673252641316E-2</v>
      </c>
      <c r="O175">
        <f t="shared" si="34"/>
        <v>628.34023642029376</v>
      </c>
      <c r="P175">
        <f t="shared" si="35"/>
        <v>0.3873899999999697</v>
      </c>
    </row>
    <row r="176" spans="1:16" x14ac:dyDescent="0.25">
      <c r="A176">
        <v>-188</v>
      </c>
      <c r="B176">
        <v>436.91</v>
      </c>
      <c r="C176">
        <v>1.052</v>
      </c>
      <c r="D176">
        <v>1.133</v>
      </c>
      <c r="E176">
        <v>1.0960000000000001</v>
      </c>
      <c r="F176">
        <v>1.095</v>
      </c>
      <c r="G176">
        <v>0.88500000000000001</v>
      </c>
      <c r="I176">
        <f t="shared" si="28"/>
        <v>0.31999999999999318</v>
      </c>
      <c r="J176">
        <f t="shared" si="29"/>
        <v>4.9999999999998934E-3</v>
      </c>
      <c r="K176">
        <f t="shared" si="30"/>
        <v>2.6403919849593236</v>
      </c>
      <c r="L176">
        <f t="shared" si="31"/>
        <v>2.201573981772028E-2</v>
      </c>
      <c r="M176">
        <f t="shared" si="32"/>
        <v>6.4762742910099584</v>
      </c>
      <c r="N176">
        <f t="shared" si="33"/>
        <v>8.1078397492257481E-2</v>
      </c>
      <c r="O176">
        <f t="shared" si="34"/>
        <v>559.00752083465545</v>
      </c>
      <c r="P176">
        <f t="shared" si="35"/>
        <v>0.33664000000000815</v>
      </c>
    </row>
    <row r="177" spans="1:16" x14ac:dyDescent="0.25">
      <c r="A177">
        <v>-187</v>
      </c>
      <c r="B177">
        <v>437.23</v>
      </c>
      <c r="C177">
        <v>1.0569999999999999</v>
      </c>
      <c r="D177">
        <v>1.1379999999999999</v>
      </c>
      <c r="E177">
        <v>1.1000000000000001</v>
      </c>
      <c r="F177">
        <v>1.095</v>
      </c>
      <c r="G177">
        <v>0.89300000000000002</v>
      </c>
      <c r="I177">
        <f t="shared" si="28"/>
        <v>0.27999999999997272</v>
      </c>
      <c r="J177">
        <f t="shared" si="29"/>
        <v>-9.9999999999988987E-4</v>
      </c>
      <c r="K177">
        <f t="shared" si="30"/>
        <v>2.6407099528830362</v>
      </c>
      <c r="L177">
        <f t="shared" si="31"/>
        <v>2.4074987307426243E-2</v>
      </c>
      <c r="M177">
        <f t="shared" si="32"/>
        <v>-1.4785004993443414</v>
      </c>
      <c r="N177">
        <f t="shared" si="33"/>
        <v>8.1161829174771286E-2</v>
      </c>
      <c r="O177">
        <f t="shared" si="34"/>
        <v>489.50456355424069</v>
      </c>
      <c r="P177">
        <f t="shared" si="35"/>
        <v>0.29595999999998429</v>
      </c>
    </row>
    <row r="178" spans="1:16" x14ac:dyDescent="0.25">
      <c r="A178">
        <v>-186</v>
      </c>
      <c r="B178">
        <v>437.51</v>
      </c>
      <c r="C178">
        <v>1.056</v>
      </c>
      <c r="D178">
        <v>1.1379999999999999</v>
      </c>
      <c r="E178">
        <v>1.101</v>
      </c>
      <c r="F178">
        <v>1.1000000000000001</v>
      </c>
      <c r="G178">
        <v>0.88500000000000001</v>
      </c>
      <c r="I178">
        <f t="shared" si="28"/>
        <v>0.23000000000001819</v>
      </c>
      <c r="J178">
        <f t="shared" si="29"/>
        <v>-2.0000000000000018E-3</v>
      </c>
      <c r="K178">
        <f t="shared" si="30"/>
        <v>2.6409879839759003</v>
      </c>
      <c r="L178">
        <f t="shared" si="31"/>
        <v>2.3663918197793475E-2</v>
      </c>
      <c r="M178">
        <f t="shared" si="32"/>
        <v>-3.6070481845294466</v>
      </c>
      <c r="N178">
        <f t="shared" si="33"/>
        <v>8.1232942918906939E-2</v>
      </c>
      <c r="O178">
        <f t="shared" si="34"/>
        <v>419.8525312770488</v>
      </c>
      <c r="P178">
        <f t="shared" si="35"/>
        <v>0.24288000000002308</v>
      </c>
    </row>
    <row r="179" spans="1:16" x14ac:dyDescent="0.25">
      <c r="A179">
        <v>-185</v>
      </c>
      <c r="B179">
        <v>437.74</v>
      </c>
      <c r="C179">
        <v>1.054</v>
      </c>
      <c r="D179">
        <v>1.1399999999999999</v>
      </c>
      <c r="E179">
        <v>1.1040000000000001</v>
      </c>
      <c r="F179">
        <v>1.0980000000000001</v>
      </c>
      <c r="G179">
        <v>0.876</v>
      </c>
      <c r="I179">
        <f t="shared" si="28"/>
        <v>0.18999999999999773</v>
      </c>
      <c r="J179">
        <f t="shared" si="29"/>
        <v>0</v>
      </c>
      <c r="K179">
        <f t="shared" si="30"/>
        <v>2.6412162335803266</v>
      </c>
      <c r="L179">
        <f t="shared" si="31"/>
        <v>2.2840610876527823E-2</v>
      </c>
      <c r="M179">
        <f t="shared" si="32"/>
        <v>0</v>
      </c>
      <c r="N179">
        <f t="shared" si="33"/>
        <v>8.1291717088940077E-2</v>
      </c>
      <c r="O179">
        <f t="shared" si="34"/>
        <v>350.07263607075549</v>
      </c>
      <c r="P179">
        <f t="shared" si="35"/>
        <v>0.20025999999999916</v>
      </c>
    </row>
    <row r="180" spans="1:16" x14ac:dyDescent="0.25">
      <c r="A180">
        <v>-184</v>
      </c>
      <c r="B180">
        <v>437.93</v>
      </c>
      <c r="C180">
        <v>1.054</v>
      </c>
      <c r="D180">
        <v>1.1419999999999999</v>
      </c>
      <c r="E180">
        <v>1.1060000000000001</v>
      </c>
      <c r="F180">
        <v>1.103</v>
      </c>
      <c r="G180">
        <v>0.86299999999999999</v>
      </c>
      <c r="I180">
        <f t="shared" si="28"/>
        <v>0.14999999999997726</v>
      </c>
      <c r="J180">
        <f t="shared" si="29"/>
        <v>0</v>
      </c>
      <c r="K180">
        <f t="shared" si="30"/>
        <v>2.6414046971633121</v>
      </c>
      <c r="L180">
        <f t="shared" si="31"/>
        <v>2.2840610876527823E-2</v>
      </c>
      <c r="M180">
        <f t="shared" si="32"/>
        <v>0</v>
      </c>
      <c r="N180">
        <f t="shared" si="33"/>
        <v>8.133813380128159E-2</v>
      </c>
      <c r="O180">
        <f t="shared" si="34"/>
        <v>280.18612891694983</v>
      </c>
      <c r="P180">
        <f t="shared" si="35"/>
        <v>0.15809999999997526</v>
      </c>
    </row>
    <row r="181" spans="1:16" x14ac:dyDescent="0.25">
      <c r="A181">
        <v>-183</v>
      </c>
      <c r="B181">
        <v>438.08</v>
      </c>
      <c r="C181">
        <v>1.054</v>
      </c>
      <c r="D181">
        <v>1.1439999999999999</v>
      </c>
      <c r="E181">
        <v>1.1040000000000001</v>
      </c>
      <c r="F181">
        <v>1.1060000000000001</v>
      </c>
      <c r="G181">
        <v>0.86299999999999999</v>
      </c>
      <c r="I181">
        <f t="shared" si="28"/>
        <v>0.11000000000001364</v>
      </c>
      <c r="J181">
        <f t="shared" si="29"/>
        <v>4.0000000000000036E-3</v>
      </c>
      <c r="K181">
        <f t="shared" si="30"/>
        <v>2.6415534264538958</v>
      </c>
      <c r="L181">
        <f t="shared" si="31"/>
        <v>2.2840610876527823E-2</v>
      </c>
      <c r="M181">
        <f t="shared" si="32"/>
        <v>15.087311348607679</v>
      </c>
      <c r="N181">
        <f t="shared" si="33"/>
        <v>8.1372178929926722E-2</v>
      </c>
      <c r="O181">
        <f t="shared" si="34"/>
        <v>210.21429324353096</v>
      </c>
      <c r="P181">
        <f t="shared" si="35"/>
        <v>0.11594000000004281</v>
      </c>
    </row>
    <row r="182" spans="1:16" x14ac:dyDescent="0.25">
      <c r="A182">
        <v>-182</v>
      </c>
      <c r="B182">
        <v>438.19</v>
      </c>
      <c r="C182">
        <v>1.0580000000000001</v>
      </c>
      <c r="D182">
        <v>1.147</v>
      </c>
      <c r="E182">
        <v>1.1100000000000001</v>
      </c>
      <c r="F182">
        <v>1.105</v>
      </c>
      <c r="G182">
        <v>0.872</v>
      </c>
      <c r="I182">
        <f t="shared" si="28"/>
        <v>6.0000000000002274E-2</v>
      </c>
      <c r="J182">
        <f t="shared" si="29"/>
        <v>4.9999999999998934E-3</v>
      </c>
      <c r="K182">
        <f t="shared" si="30"/>
        <v>2.6416624622379814</v>
      </c>
      <c r="L182">
        <f t="shared" si="31"/>
        <v>2.4485667699166973E-2</v>
      </c>
      <c r="M182">
        <f t="shared" si="32"/>
        <v>34.435078664376007</v>
      </c>
      <c r="N182">
        <f t="shared" si="33"/>
        <v>8.1393842110767695E-2</v>
      </c>
      <c r="O182">
        <f t="shared" si="34"/>
        <v>140.17843844728483</v>
      </c>
      <c r="P182">
        <f t="shared" si="35"/>
        <v>6.3479999999990072E-2</v>
      </c>
    </row>
    <row r="183" spans="1:16" x14ac:dyDescent="0.25">
      <c r="A183">
        <v>-181</v>
      </c>
      <c r="B183">
        <v>438.25</v>
      </c>
      <c r="C183">
        <v>1.0629999999999999</v>
      </c>
      <c r="D183">
        <v>1.153</v>
      </c>
      <c r="E183">
        <v>1.111</v>
      </c>
      <c r="F183">
        <v>1.1100000000000001</v>
      </c>
      <c r="G183">
        <v>0.878</v>
      </c>
      <c r="I183">
        <f t="shared" si="28"/>
        <v>2.9999999999972715E-2</v>
      </c>
      <c r="J183">
        <f t="shared" si="29"/>
        <v>2.0000000000000018E-3</v>
      </c>
      <c r="K183">
        <f t="shared" si="30"/>
        <v>2.6417219247658323</v>
      </c>
      <c r="L183">
        <f t="shared" si="31"/>
        <v>2.6533264523296733E-2</v>
      </c>
      <c r="M183">
        <f t="shared" si="32"/>
        <v>27.460221107127882</v>
      </c>
      <c r="N183">
        <f t="shared" si="33"/>
        <v>8.1403116744768328E-2</v>
      </c>
      <c r="O183">
        <f t="shared" si="34"/>
        <v>70.099893408552035</v>
      </c>
      <c r="P183">
        <f t="shared" si="35"/>
        <v>3.1889999999995013E-2</v>
      </c>
    </row>
    <row r="184" spans="1:16" x14ac:dyDescent="0.25">
      <c r="A184">
        <v>-180</v>
      </c>
      <c r="B184">
        <v>438.28</v>
      </c>
      <c r="C184">
        <v>1.0649999999999999</v>
      </c>
      <c r="D184">
        <v>1.153</v>
      </c>
      <c r="E184">
        <v>1.111</v>
      </c>
      <c r="F184">
        <v>1.1140000000000001</v>
      </c>
      <c r="G184">
        <v>0.88200000000000001</v>
      </c>
      <c r="I184">
        <f t="shared" si="28"/>
        <v>-2.9999999999972715E-2</v>
      </c>
      <c r="J184">
        <f t="shared" si="29"/>
        <v>-2.9999999999998916E-3</v>
      </c>
      <c r="K184">
        <f t="shared" si="30"/>
        <v>2.6417516529769882</v>
      </c>
      <c r="L184">
        <f t="shared" si="31"/>
        <v>2.7349607774756507E-2</v>
      </c>
      <c r="M184">
        <f t="shared" si="32"/>
        <v>41.209712312744635</v>
      </c>
      <c r="N184">
        <f t="shared" si="33"/>
        <v>8.14E-2</v>
      </c>
      <c r="O184">
        <f t="shared" si="34"/>
        <v>-4.9209703796387636E-13</v>
      </c>
      <c r="P184">
        <f t="shared" si="35"/>
        <v>-3.1949999999995003E-2</v>
      </c>
    </row>
    <row r="185" spans="1:16" x14ac:dyDescent="0.25">
      <c r="A185">
        <v>-179</v>
      </c>
      <c r="B185">
        <v>438.25</v>
      </c>
      <c r="C185">
        <v>1.0620000000000001</v>
      </c>
      <c r="D185">
        <v>1.1579999999999999</v>
      </c>
      <c r="E185">
        <v>1.1120000000000001</v>
      </c>
      <c r="F185">
        <v>1.1080000000000001</v>
      </c>
      <c r="G185">
        <v>0.86799999999999999</v>
      </c>
      <c r="I185">
        <f t="shared" si="28"/>
        <v>-6.0000000000002274E-2</v>
      </c>
      <c r="J185">
        <f t="shared" si="29"/>
        <v>-2.0000000000000018E-3</v>
      </c>
      <c r="K185">
        <f t="shared" si="30"/>
        <v>2.6417219247658323</v>
      </c>
      <c r="L185">
        <f t="shared" si="31"/>
        <v>2.6124516745450282E-2</v>
      </c>
      <c r="M185">
        <f t="shared" si="32"/>
        <v>13.767518978207756</v>
      </c>
      <c r="N185">
        <f t="shared" si="33"/>
        <v>8.1384492812537609E-2</v>
      </c>
      <c r="O185">
        <f t="shared" si="34"/>
        <v>-70.099893408551239</v>
      </c>
      <c r="P185">
        <f t="shared" si="35"/>
        <v>-6.3719999999990035E-2</v>
      </c>
    </row>
    <row r="186" spans="1:16" x14ac:dyDescent="0.25">
      <c r="A186">
        <v>-178</v>
      </c>
      <c r="B186">
        <v>438.19</v>
      </c>
      <c r="C186">
        <v>1.06</v>
      </c>
      <c r="D186">
        <v>1.1599999999999999</v>
      </c>
      <c r="E186">
        <v>1.1120000000000001</v>
      </c>
      <c r="F186">
        <v>1.1140000000000001</v>
      </c>
      <c r="G186">
        <v>0.85599999999999998</v>
      </c>
      <c r="I186">
        <f t="shared" si="28"/>
        <v>-0.11000000000001364</v>
      </c>
      <c r="J186">
        <f t="shared" si="29"/>
        <v>0</v>
      </c>
      <c r="K186">
        <f t="shared" si="30"/>
        <v>2.6416624622379814</v>
      </c>
      <c r="L186">
        <f t="shared" si="31"/>
        <v>2.5305865264770262E-2</v>
      </c>
      <c r="M186">
        <f t="shared" si="32"/>
        <v>0</v>
      </c>
      <c r="N186">
        <f t="shared" si="33"/>
        <v>8.1356599886215811E-2</v>
      </c>
      <c r="O186">
        <f t="shared" si="34"/>
        <v>-140.1784384472858</v>
      </c>
      <c r="P186">
        <f t="shared" si="35"/>
        <v>-0.11660000000004306</v>
      </c>
    </row>
    <row r="187" spans="1:16" x14ac:dyDescent="0.25">
      <c r="A187">
        <v>-177</v>
      </c>
      <c r="B187">
        <v>438.08</v>
      </c>
      <c r="C187">
        <v>1.06</v>
      </c>
      <c r="D187">
        <v>1.167</v>
      </c>
      <c r="E187">
        <v>1.115</v>
      </c>
      <c r="F187">
        <v>1.1180000000000001</v>
      </c>
      <c r="G187">
        <v>0.84099999999999997</v>
      </c>
      <c r="I187">
        <f t="shared" si="28"/>
        <v>-0.14999999999997726</v>
      </c>
      <c r="J187">
        <f t="shared" si="29"/>
        <v>-5.0000000000001155E-3</v>
      </c>
      <c r="K187">
        <f t="shared" si="30"/>
        <v>2.6415534264538958</v>
      </c>
      <c r="L187">
        <f t="shared" si="31"/>
        <v>2.5305865264770262E-2</v>
      </c>
      <c r="M187">
        <f t="shared" si="32"/>
        <v>13.806329761942253</v>
      </c>
      <c r="N187">
        <f t="shared" si="33"/>
        <v>8.1316329691244957E-2</v>
      </c>
      <c r="O187">
        <f t="shared" si="34"/>
        <v>-210.21429324353196</v>
      </c>
      <c r="P187">
        <f t="shared" si="35"/>
        <v>-0.15899999999997513</v>
      </c>
    </row>
    <row r="188" spans="1:16" x14ac:dyDescent="0.25">
      <c r="A188">
        <v>-176</v>
      </c>
      <c r="B188">
        <v>437.93</v>
      </c>
      <c r="C188">
        <v>1.0549999999999999</v>
      </c>
      <c r="D188">
        <v>1.169</v>
      </c>
      <c r="E188">
        <v>1.117</v>
      </c>
      <c r="F188">
        <v>1.117</v>
      </c>
      <c r="G188">
        <v>0.81499999999999995</v>
      </c>
      <c r="I188">
        <f t="shared" si="28"/>
        <v>-0.18999999999999773</v>
      </c>
      <c r="J188">
        <f t="shared" si="29"/>
        <v>-4.9999999999998934E-3</v>
      </c>
      <c r="K188">
        <f t="shared" si="30"/>
        <v>2.6414046971633121</v>
      </c>
      <c r="L188">
        <f t="shared" si="31"/>
        <v>2.3252459633711444E-2</v>
      </c>
      <c r="M188">
        <f t="shared" si="32"/>
        <v>10.947263821961165</v>
      </c>
      <c r="N188">
        <f t="shared" si="33"/>
        <v>8.126369446168738E-2</v>
      </c>
      <c r="O188">
        <f t="shared" si="34"/>
        <v>-280.18612891695085</v>
      </c>
      <c r="P188">
        <f t="shared" si="35"/>
        <v>-0.20044999999999916</v>
      </c>
    </row>
    <row r="189" spans="1:16" x14ac:dyDescent="0.25">
      <c r="A189">
        <v>-175</v>
      </c>
      <c r="B189">
        <v>437.74</v>
      </c>
      <c r="C189">
        <v>1.05</v>
      </c>
      <c r="D189">
        <v>1.1679999999999999</v>
      </c>
      <c r="E189">
        <v>1.1220000000000001</v>
      </c>
      <c r="F189">
        <v>1.1160000000000001</v>
      </c>
      <c r="G189">
        <v>0.79300000000000004</v>
      </c>
      <c r="I189">
        <f t="shared" si="28"/>
        <v>-0.23000000000001819</v>
      </c>
      <c r="J189">
        <f t="shared" si="29"/>
        <v>-4.0000000000000036E-3</v>
      </c>
      <c r="K189">
        <f t="shared" si="30"/>
        <v>2.6412162335803266</v>
      </c>
      <c r="L189">
        <f t="shared" si="31"/>
        <v>2.1189299069938092E-2</v>
      </c>
      <c r="M189">
        <f t="shared" si="32"/>
        <v>7.262288768686413</v>
      </c>
      <c r="N189">
        <f t="shared" si="33"/>
        <v>8.1198710191794476E-2</v>
      </c>
      <c r="O189">
        <f t="shared" si="34"/>
        <v>-350.07263607075652</v>
      </c>
      <c r="P189">
        <f t="shared" si="35"/>
        <v>-0.24150000000002295</v>
      </c>
    </row>
    <row r="190" spans="1:16" x14ac:dyDescent="0.25">
      <c r="A190">
        <v>-174</v>
      </c>
      <c r="B190">
        <v>437.51</v>
      </c>
      <c r="C190">
        <v>1.046</v>
      </c>
      <c r="D190">
        <v>1.1739999999999999</v>
      </c>
      <c r="E190">
        <v>1.1220000000000001</v>
      </c>
      <c r="F190">
        <v>1.1180000000000001</v>
      </c>
      <c r="G190">
        <v>0.77</v>
      </c>
      <c r="I190">
        <f t="shared" si="28"/>
        <v>-0.27999999999997272</v>
      </c>
      <c r="J190">
        <f t="shared" si="29"/>
        <v>-8.0000000000000071E-3</v>
      </c>
      <c r="K190">
        <f t="shared" si="30"/>
        <v>2.6409879839759003</v>
      </c>
      <c r="L190">
        <f t="shared" si="31"/>
        <v>1.953168453125545E-2</v>
      </c>
      <c r="M190">
        <f t="shared" si="32"/>
        <v>11.992655154028583</v>
      </c>
      <c r="N190">
        <f t="shared" si="33"/>
        <v>8.1121396631205628E-2</v>
      </c>
      <c r="O190">
        <f t="shared" si="34"/>
        <v>-419.85253127704976</v>
      </c>
      <c r="P190">
        <f t="shared" si="35"/>
        <v>-0.29287999999998443</v>
      </c>
    </row>
    <row r="191" spans="1:16" x14ac:dyDescent="0.25">
      <c r="A191">
        <v>-173</v>
      </c>
      <c r="B191">
        <v>437.23</v>
      </c>
      <c r="C191">
        <v>1.038</v>
      </c>
      <c r="D191">
        <v>1.18</v>
      </c>
      <c r="E191">
        <v>1.121</v>
      </c>
      <c r="F191">
        <v>1.1140000000000001</v>
      </c>
      <c r="G191">
        <v>0.73699999999999999</v>
      </c>
      <c r="I191">
        <f t="shared" si="28"/>
        <v>-0.31999999999999318</v>
      </c>
      <c r="J191">
        <f t="shared" si="29"/>
        <v>-1.0000000000001119E-3</v>
      </c>
      <c r="K191">
        <f t="shared" si="30"/>
        <v>2.6407099528830362</v>
      </c>
      <c r="L191">
        <f t="shared" si="31"/>
        <v>1.6197353512439061E-2</v>
      </c>
      <c r="M191">
        <f t="shared" si="32"/>
        <v>1.3164759467261196</v>
      </c>
      <c r="N191">
        <f t="shared" si="33"/>
        <v>8.1031777279010272E-2</v>
      </c>
      <c r="O191">
        <f t="shared" si="34"/>
        <v>-489.50456355424166</v>
      </c>
      <c r="P191">
        <f t="shared" si="35"/>
        <v>-0.33216000000000806</v>
      </c>
    </row>
    <row r="192" spans="1:16" x14ac:dyDescent="0.25">
      <c r="A192">
        <v>-172</v>
      </c>
      <c r="B192">
        <v>436.91</v>
      </c>
      <c r="C192">
        <v>1.0369999999999999</v>
      </c>
      <c r="D192">
        <v>1.1819999999999999</v>
      </c>
      <c r="E192">
        <v>1.1259999999999999</v>
      </c>
      <c r="F192">
        <v>1.1180000000000001</v>
      </c>
      <c r="G192">
        <v>0.72</v>
      </c>
      <c r="I192">
        <f t="shared" si="28"/>
        <v>-0.37000000000000455</v>
      </c>
      <c r="J192">
        <f t="shared" si="29"/>
        <v>3.0000000000001137E-3</v>
      </c>
      <c r="K192">
        <f t="shared" si="30"/>
        <v>2.6403919849593236</v>
      </c>
      <c r="L192">
        <f t="shared" si="31"/>
        <v>1.5778756389040929E-2</v>
      </c>
      <c r="M192">
        <f t="shared" si="32"/>
        <v>-3.4097407455072992</v>
      </c>
      <c r="N192">
        <f t="shared" si="33"/>
        <v>8.0929879376674771E-2</v>
      </c>
      <c r="O192">
        <f t="shared" si="34"/>
        <v>-559.00752083465477</v>
      </c>
      <c r="P192">
        <f t="shared" si="35"/>
        <v>-0.38368999999996994</v>
      </c>
    </row>
    <row r="193" spans="1:16" x14ac:dyDescent="0.25">
      <c r="A193">
        <v>-171</v>
      </c>
      <c r="B193">
        <v>436.54</v>
      </c>
      <c r="C193">
        <v>1.04</v>
      </c>
      <c r="D193">
        <v>1.1890000000000001</v>
      </c>
      <c r="E193">
        <v>1.127</v>
      </c>
      <c r="F193">
        <v>1.1200000000000001</v>
      </c>
      <c r="G193">
        <v>0.72499999999999998</v>
      </c>
      <c r="I193">
        <f t="shared" si="28"/>
        <v>-0.40000000000003411</v>
      </c>
      <c r="J193">
        <f t="shared" si="29"/>
        <v>2.9999999999998916E-3</v>
      </c>
      <c r="K193">
        <f t="shared" si="30"/>
        <v>2.6400240441088667</v>
      </c>
      <c r="L193">
        <f t="shared" si="31"/>
        <v>1.703333929878037E-2</v>
      </c>
      <c r="M193">
        <f t="shared" si="32"/>
        <v>-3.1421526966259221</v>
      </c>
      <c r="N193">
        <f t="shared" si="33"/>
        <v>8.0815733899836095E-2</v>
      </c>
      <c r="O193">
        <f t="shared" si="34"/>
        <v>-628.34023642029467</v>
      </c>
      <c r="P193">
        <f t="shared" si="35"/>
        <v>-0.41600000000005521</v>
      </c>
    </row>
    <row r="194" spans="1:16" x14ac:dyDescent="0.25">
      <c r="A194">
        <v>-170</v>
      </c>
      <c r="B194">
        <v>436.14</v>
      </c>
      <c r="C194">
        <v>1.0429999999999999</v>
      </c>
      <c r="D194">
        <v>1.1919999999999999</v>
      </c>
      <c r="E194">
        <v>1.125</v>
      </c>
      <c r="F194">
        <v>1.1200000000000001</v>
      </c>
      <c r="G194">
        <v>0.73599999999999999</v>
      </c>
      <c r="I194">
        <f t="shared" si="28"/>
        <v>-0.44999999999998863</v>
      </c>
      <c r="J194">
        <f t="shared" si="29"/>
        <v>1.0000000000000009E-2</v>
      </c>
      <c r="K194">
        <f t="shared" si="30"/>
        <v>2.6396259192408125</v>
      </c>
      <c r="L194">
        <f t="shared" si="31"/>
        <v>1.8284308426530838E-2</v>
      </c>
      <c r="M194">
        <f t="shared" si="32"/>
        <v>-9.2433899240693407</v>
      </c>
      <c r="N194">
        <f t="shared" si="33"/>
        <v>8.0689375548964618E-2</v>
      </c>
      <c r="O194">
        <f t="shared" si="34"/>
        <v>-697.48159542485212</v>
      </c>
      <c r="P194">
        <f t="shared" si="35"/>
        <v>-0.46934999999992655</v>
      </c>
    </row>
    <row r="195" spans="1:16" x14ac:dyDescent="0.25">
      <c r="A195">
        <v>-169</v>
      </c>
      <c r="B195">
        <v>435.69</v>
      </c>
      <c r="C195">
        <v>1.0529999999999999</v>
      </c>
      <c r="D195">
        <v>1.198</v>
      </c>
      <c r="E195">
        <v>1.1279999999999999</v>
      </c>
      <c r="F195">
        <v>1.1240000000000001</v>
      </c>
      <c r="G195">
        <v>0.76100000000000001</v>
      </c>
      <c r="I195">
        <f t="shared" si="28"/>
        <v>-0.49000000000000909</v>
      </c>
      <c r="J195">
        <f t="shared" si="29"/>
        <v>1.0000000000000009E-2</v>
      </c>
      <c r="K195">
        <f t="shared" si="30"/>
        <v>2.6391775920802147</v>
      </c>
      <c r="L195">
        <f t="shared" si="31"/>
        <v>2.2428371185486493E-2</v>
      </c>
      <c r="M195">
        <f t="shared" si="32"/>
        <v>-8.3995254012759588</v>
      </c>
      <c r="N195">
        <f t="shared" si="33"/>
        <v>8.055084273889869E-2</v>
      </c>
      <c r="O195">
        <f t="shared" si="34"/>
        <v>-766.41054119999239</v>
      </c>
      <c r="P195">
        <f t="shared" si="35"/>
        <v>-0.51597000000004112</v>
      </c>
    </row>
    <row r="196" spans="1:16" x14ac:dyDescent="0.25">
      <c r="A196">
        <v>-168</v>
      </c>
      <c r="B196">
        <v>435.2</v>
      </c>
      <c r="C196">
        <v>1.0629999999999999</v>
      </c>
      <c r="D196">
        <v>1.208</v>
      </c>
      <c r="E196">
        <v>1.133</v>
      </c>
      <c r="F196">
        <v>1.127</v>
      </c>
      <c r="G196">
        <v>0.78400000000000003</v>
      </c>
      <c r="I196">
        <f t="shared" si="28"/>
        <v>-0.53999999999996362</v>
      </c>
      <c r="J196">
        <f t="shared" si="29"/>
        <v>4.0000000000000036E-3</v>
      </c>
      <c r="K196">
        <f t="shared" si="30"/>
        <v>2.6386888866901237</v>
      </c>
      <c r="L196">
        <f t="shared" si="31"/>
        <v>2.6533264523296733E-2</v>
      </c>
      <c r="M196">
        <f t="shared" si="32"/>
        <v>-3.0250770677081431</v>
      </c>
      <c r="N196">
        <f t="shared" si="33"/>
        <v>8.040017758725411E-2</v>
      </c>
      <c r="O196">
        <f t="shared" si="34"/>
        <v>-835.10608174394508</v>
      </c>
      <c r="P196">
        <f t="shared" si="35"/>
        <v>-0.57402000000000242</v>
      </c>
    </row>
    <row r="197" spans="1:16" x14ac:dyDescent="0.25">
      <c r="A197">
        <v>-167</v>
      </c>
      <c r="B197">
        <v>434.66</v>
      </c>
      <c r="C197">
        <v>1.0669999999999999</v>
      </c>
      <c r="D197">
        <v>1.2090000000000001</v>
      </c>
      <c r="E197">
        <v>1.137</v>
      </c>
      <c r="F197">
        <v>1.1299999999999999</v>
      </c>
      <c r="G197">
        <v>0.79300000000000004</v>
      </c>
      <c r="I197">
        <f t="shared" ref="I197:I260" si="36">B198-B197</f>
        <v>-0.57000000000005002</v>
      </c>
      <c r="J197">
        <f t="shared" ref="J197:J260" si="37">C198-C197</f>
        <v>6.0000000000000053E-3</v>
      </c>
      <c r="K197">
        <f t="shared" ref="K197:K260" si="38">LOG(B197)</f>
        <v>2.6381496756668459</v>
      </c>
      <c r="L197">
        <f t="shared" ref="L197:L260" si="39">LOG(C197)</f>
        <v>2.8164419424469872E-2</v>
      </c>
      <c r="M197">
        <f t="shared" ref="M197:M260" si="40">(L198-L197)/(K198-K197)</f>
        <v>-4.2732520991054237</v>
      </c>
      <c r="N197">
        <f t="shared" ref="N197:N260" si="41">$L$2*((1-COS(RADIANS(A197))+($L$2/$O$2)*(1-SQRT(1-(($L$2/$O$2)^2)*SIN(RADIANS(A197))))))</f>
        <v>8.0237425901711665E-2</v>
      </c>
      <c r="O197">
        <f t="shared" ref="O197:O260" si="42">$L$2*($J$1^2)*((SIN(RADIANS(A197))))+($H$1/2)*(SIN(2*RADIANS(A197)))</f>
        <v>-903.54729609049491</v>
      </c>
      <c r="P197">
        <f t="shared" ref="P197:P260" si="43">(C197*100000)*((B198/100000)-(B197/100000))</f>
        <v>-0.60818999999999745</v>
      </c>
    </row>
    <row r="198" spans="1:16" x14ac:dyDescent="0.25">
      <c r="A198">
        <v>-166</v>
      </c>
      <c r="B198">
        <v>434.09</v>
      </c>
      <c r="C198">
        <v>1.073</v>
      </c>
      <c r="D198">
        <v>1.2130000000000001</v>
      </c>
      <c r="E198">
        <v>1.1379999999999999</v>
      </c>
      <c r="F198">
        <v>1.1319999999999999</v>
      </c>
      <c r="G198">
        <v>0.80800000000000005</v>
      </c>
      <c r="I198">
        <f t="shared" si="36"/>
        <v>-0.6199999999999477</v>
      </c>
      <c r="J198">
        <f t="shared" si="37"/>
        <v>1.0000000000000009E-2</v>
      </c>
      <c r="K198">
        <f t="shared" si="38"/>
        <v>2.6375797812433479</v>
      </c>
      <c r="L198">
        <f t="shared" si="39"/>
        <v>3.0599721965951066E-2</v>
      </c>
      <c r="M198">
        <f t="shared" si="40"/>
        <v>-6.4902602914611993</v>
      </c>
      <c r="N198">
        <f t="shared" si="41"/>
        <v>8.0062637166186598E-2</v>
      </c>
      <c r="O198">
        <f t="shared" si="42"/>
        <v>-971.71334067638475</v>
      </c>
      <c r="P198">
        <f t="shared" si="43"/>
        <v>-0.665259999999958</v>
      </c>
    </row>
    <row r="199" spans="1:16" x14ac:dyDescent="0.25">
      <c r="A199">
        <v>-165</v>
      </c>
      <c r="B199">
        <v>433.47</v>
      </c>
      <c r="C199">
        <v>1.083</v>
      </c>
      <c r="D199">
        <v>1.2170000000000001</v>
      </c>
      <c r="E199">
        <v>1.143</v>
      </c>
      <c r="F199">
        <v>1.1359999999999999</v>
      </c>
      <c r="G199">
        <v>0.83699999999999997</v>
      </c>
      <c r="I199">
        <f t="shared" si="36"/>
        <v>-0.67000000000001592</v>
      </c>
      <c r="J199">
        <f t="shared" si="37"/>
        <v>6.0000000000000053E-3</v>
      </c>
      <c r="K199">
        <f t="shared" si="38"/>
        <v>2.6369590457907699</v>
      </c>
      <c r="L199">
        <f t="shared" si="39"/>
        <v>3.4628456625320346E-2</v>
      </c>
      <c r="M199">
        <f t="shared" si="40"/>
        <v>-3.571666656163027</v>
      </c>
      <c r="N199">
        <f t="shared" si="41"/>
        <v>7.9875864525883869E-2</v>
      </c>
      <c r="O199">
        <f t="shared" si="42"/>
        <v>-1039.5834556852492</v>
      </c>
      <c r="P199">
        <f t="shared" si="43"/>
        <v>-0.72561000000001175</v>
      </c>
    </row>
    <row r="200" spans="1:16" x14ac:dyDescent="0.25">
      <c r="A200">
        <v>-164</v>
      </c>
      <c r="B200">
        <v>432.8</v>
      </c>
      <c r="C200">
        <v>1.089</v>
      </c>
      <c r="D200">
        <v>1.2190000000000001</v>
      </c>
      <c r="E200">
        <v>1.1419999999999999</v>
      </c>
      <c r="F200">
        <v>1.137</v>
      </c>
      <c r="G200">
        <v>0.85699999999999998</v>
      </c>
      <c r="I200">
        <f t="shared" si="36"/>
        <v>-0.69999999999998863</v>
      </c>
      <c r="J200">
        <f t="shared" si="37"/>
        <v>1.3000000000000123E-2</v>
      </c>
      <c r="K200">
        <f t="shared" si="38"/>
        <v>2.636287252098513</v>
      </c>
      <c r="L200">
        <f t="shared" si="39"/>
        <v>3.7027879755774942E-2</v>
      </c>
      <c r="M200">
        <f t="shared" si="40"/>
        <v>-7.3311791692274779</v>
      </c>
      <c r="N200">
        <f t="shared" si="41"/>
        <v>7.9677164771243716E-2</v>
      </c>
      <c r="O200">
        <f t="shared" si="42"/>
        <v>-1107.1369713660986</v>
      </c>
      <c r="P200">
        <f t="shared" si="43"/>
        <v>-0.76230000000000675</v>
      </c>
    </row>
    <row r="201" spans="1:16" x14ac:dyDescent="0.25">
      <c r="A201">
        <v>-163</v>
      </c>
      <c r="B201">
        <v>432.1</v>
      </c>
      <c r="C201">
        <v>1.1020000000000001</v>
      </c>
      <c r="D201">
        <v>1.2230000000000001</v>
      </c>
      <c r="E201">
        <v>1.1479999999999999</v>
      </c>
      <c r="F201">
        <v>1.1419999999999999</v>
      </c>
      <c r="G201">
        <v>0.89600000000000002</v>
      </c>
      <c r="I201">
        <f t="shared" si="36"/>
        <v>-0.75</v>
      </c>
      <c r="J201">
        <f t="shared" si="37"/>
        <v>1.2000000000000011E-2</v>
      </c>
      <c r="K201">
        <f t="shared" si="38"/>
        <v>2.6355842663112301</v>
      </c>
      <c r="L201">
        <f t="shared" si="39"/>
        <v>4.218159451576628E-2</v>
      </c>
      <c r="M201">
        <f t="shared" si="40"/>
        <v>-6.2343554001850148</v>
      </c>
      <c r="N201">
        <f t="shared" si="41"/>
        <v>7.9466598320782095E-2</v>
      </c>
      <c r="O201">
        <f t="shared" si="42"/>
        <v>-1174.3533143244911</v>
      </c>
      <c r="P201">
        <f t="shared" si="43"/>
        <v>-0.82649999999996648</v>
      </c>
    </row>
    <row r="202" spans="1:16" x14ac:dyDescent="0.25">
      <c r="A202">
        <v>-162</v>
      </c>
      <c r="B202">
        <v>431.35</v>
      </c>
      <c r="C202">
        <v>1.1140000000000001</v>
      </c>
      <c r="D202">
        <v>1.228</v>
      </c>
      <c r="E202">
        <v>1.1519999999999999</v>
      </c>
      <c r="F202">
        <v>1.1459999999999999</v>
      </c>
      <c r="G202">
        <v>0.93200000000000005</v>
      </c>
      <c r="I202">
        <f t="shared" si="36"/>
        <v>-0.80000000000001137</v>
      </c>
      <c r="J202">
        <f t="shared" si="37"/>
        <v>1.0999999999999899E-2</v>
      </c>
      <c r="K202">
        <f t="shared" si="38"/>
        <v>2.6348298023738992</v>
      </c>
      <c r="L202">
        <f t="shared" si="39"/>
        <v>4.6885190837710138E-2</v>
      </c>
      <c r="M202">
        <f t="shared" si="40"/>
        <v>-5.2930848355877833</v>
      </c>
      <c r="N202">
        <f t="shared" si="41"/>
        <v>7.9244229202831126E-2</v>
      </c>
      <c r="O202">
        <f t="shared" si="42"/>
        <v>-1241.2120137844322</v>
      </c>
      <c r="P202">
        <f t="shared" si="43"/>
        <v>-0.89120000000002175</v>
      </c>
    </row>
    <row r="203" spans="1:16" x14ac:dyDescent="0.25">
      <c r="A203">
        <v>-161</v>
      </c>
      <c r="B203">
        <v>430.55</v>
      </c>
      <c r="C203">
        <v>1.125</v>
      </c>
      <c r="D203">
        <v>1.2270000000000001</v>
      </c>
      <c r="E203">
        <v>1.155</v>
      </c>
      <c r="F203">
        <v>1.1479999999999999</v>
      </c>
      <c r="G203">
        <v>0.97</v>
      </c>
      <c r="I203">
        <f t="shared" si="36"/>
        <v>-0.82999999999998408</v>
      </c>
      <c r="J203">
        <f t="shared" si="37"/>
        <v>1.4000000000000012E-2</v>
      </c>
      <c r="K203">
        <f t="shared" si="38"/>
        <v>2.6340235935670839</v>
      </c>
      <c r="L203">
        <f t="shared" si="39"/>
        <v>5.1152522447381291E-2</v>
      </c>
      <c r="M203">
        <f t="shared" si="40"/>
        <v>-6.4093457465721873</v>
      </c>
      <c r="N203">
        <f t="shared" si="41"/>
        <v>7.9010125036184695E-2</v>
      </c>
      <c r="O203">
        <f t="shared" si="42"/>
        <v>-1307.6927078191291</v>
      </c>
      <c r="P203">
        <f t="shared" si="43"/>
        <v>-0.93375000000001662</v>
      </c>
    </row>
    <row r="204" spans="1:16" x14ac:dyDescent="0.25">
      <c r="A204">
        <v>-160</v>
      </c>
      <c r="B204">
        <v>429.72</v>
      </c>
      <c r="C204">
        <v>1.139</v>
      </c>
      <c r="D204">
        <v>1.232</v>
      </c>
      <c r="E204">
        <v>1.159</v>
      </c>
      <c r="F204">
        <v>1.155</v>
      </c>
      <c r="G204">
        <v>1.012</v>
      </c>
      <c r="I204">
        <f t="shared" si="36"/>
        <v>-0.8800000000000523</v>
      </c>
      <c r="J204">
        <f t="shared" si="37"/>
        <v>6.9999999999998952E-3</v>
      </c>
      <c r="K204">
        <f t="shared" si="38"/>
        <v>2.6331855670595279</v>
      </c>
      <c r="L204">
        <f t="shared" si="39"/>
        <v>5.6523724079100369E-2</v>
      </c>
      <c r="M204">
        <f t="shared" si="40"/>
        <v>-2.9888286731963545</v>
      </c>
      <c r="N204">
        <f t="shared" si="41"/>
        <v>7.876435700965527E-2</v>
      </c>
      <c r="O204">
        <f t="shared" si="42"/>
        <v>-1373.7751495487114</v>
      </c>
      <c r="P204">
        <f t="shared" si="43"/>
        <v>-1.0023200000000738</v>
      </c>
    </row>
    <row r="205" spans="1:16" x14ac:dyDescent="0.25">
      <c r="A205">
        <v>-159</v>
      </c>
      <c r="B205">
        <v>428.84</v>
      </c>
      <c r="C205">
        <v>1.1459999999999999</v>
      </c>
      <c r="D205">
        <v>1.234</v>
      </c>
      <c r="E205">
        <v>1.1639999999999999</v>
      </c>
      <c r="F205">
        <v>1.1559999999999999</v>
      </c>
      <c r="G205">
        <v>1.0289999999999999</v>
      </c>
      <c r="I205">
        <f t="shared" si="36"/>
        <v>-0.91999999999995907</v>
      </c>
      <c r="J205">
        <f t="shared" si="37"/>
        <v>4.0000000000000036E-3</v>
      </c>
      <c r="K205">
        <f t="shared" si="38"/>
        <v>2.6322952873402072</v>
      </c>
      <c r="L205">
        <f t="shared" si="39"/>
        <v>5.9184617631371138E-2</v>
      </c>
      <c r="M205">
        <f t="shared" si="40"/>
        <v>-1.6224067139241922</v>
      </c>
      <c r="N205">
        <f t="shared" si="41"/>
        <v>7.8506999860547502E-2</v>
      </c>
      <c r="O205">
        <f t="shared" si="42"/>
        <v>-1439.4392133030055</v>
      </c>
      <c r="P205">
        <f t="shared" si="43"/>
        <v>-1.0543199999999013</v>
      </c>
    </row>
    <row r="206" spans="1:16" x14ac:dyDescent="0.25">
      <c r="A206">
        <v>-158</v>
      </c>
      <c r="B206">
        <v>427.92</v>
      </c>
      <c r="C206">
        <v>1.1499999999999999</v>
      </c>
      <c r="D206">
        <v>1.238</v>
      </c>
      <c r="E206">
        <v>1.169</v>
      </c>
      <c r="F206">
        <v>1.159</v>
      </c>
      <c r="G206">
        <v>1.034</v>
      </c>
      <c r="I206">
        <f t="shared" si="36"/>
        <v>-0.96000000000003638</v>
      </c>
      <c r="J206">
        <f t="shared" si="37"/>
        <v>9.000000000000119E-3</v>
      </c>
      <c r="K206">
        <f t="shared" si="38"/>
        <v>2.6313625848869608</v>
      </c>
      <c r="L206">
        <f t="shared" si="39"/>
        <v>6.069784035361165E-2</v>
      </c>
      <c r="M206">
        <f t="shared" si="40"/>
        <v>-3.4709992286527886</v>
      </c>
      <c r="N206">
        <f t="shared" si="41"/>
        <v>7.8238131852055345E-2</v>
      </c>
      <c r="O206">
        <f t="shared" si="42"/>
        <v>-1504.6649007475373</v>
      </c>
      <c r="P206">
        <f t="shared" si="43"/>
        <v>-1.1040000000000267</v>
      </c>
    </row>
    <row r="207" spans="1:16" x14ac:dyDescent="0.25">
      <c r="A207">
        <v>-157</v>
      </c>
      <c r="B207">
        <v>426.96</v>
      </c>
      <c r="C207">
        <v>1.159</v>
      </c>
      <c r="D207">
        <v>1.244</v>
      </c>
      <c r="E207">
        <v>1.1759999999999999</v>
      </c>
      <c r="F207">
        <v>1.169</v>
      </c>
      <c r="G207">
        <v>1.048</v>
      </c>
      <c r="I207">
        <f t="shared" si="36"/>
        <v>-1.0099999999999909</v>
      </c>
      <c r="J207">
        <f t="shared" si="37"/>
        <v>4.0000000000000036E-3</v>
      </c>
      <c r="K207">
        <f t="shared" si="38"/>
        <v>2.6303871897955311</v>
      </c>
      <c r="L207">
        <f t="shared" si="39"/>
        <v>6.4083435963596003E-2</v>
      </c>
      <c r="M207">
        <f t="shared" si="40"/>
        <v>-1.4547214248658678</v>
      </c>
      <c r="N207">
        <f t="shared" si="41"/>
        <v>7.7957834749589019E-2</v>
      </c>
      <c r="O207">
        <f t="shared" si="42"/>
        <v>-1569.4323469708465</v>
      </c>
      <c r="P207">
        <f t="shared" si="43"/>
        <v>-1.1705899999999845</v>
      </c>
    </row>
    <row r="208" spans="1:16" x14ac:dyDescent="0.25">
      <c r="A208">
        <v>-156</v>
      </c>
      <c r="B208">
        <v>425.95</v>
      </c>
      <c r="C208">
        <v>1.163</v>
      </c>
      <c r="D208">
        <v>1.246</v>
      </c>
      <c r="E208">
        <v>1.1779999999999999</v>
      </c>
      <c r="F208">
        <v>1.1739999999999999</v>
      </c>
      <c r="G208">
        <v>1.054</v>
      </c>
      <c r="I208">
        <f t="shared" si="36"/>
        <v>-1.0500000000000114</v>
      </c>
      <c r="J208">
        <f t="shared" si="37"/>
        <v>6.9999999999998952E-3</v>
      </c>
      <c r="K208">
        <f t="shared" si="38"/>
        <v>2.6293586225803405</v>
      </c>
      <c r="L208">
        <f t="shared" si="39"/>
        <v>6.5579714728448424E-2</v>
      </c>
      <c r="M208">
        <f t="shared" si="40"/>
        <v>-2.4313533972591479</v>
      </c>
      <c r="N208">
        <f t="shared" si="41"/>
        <v>7.7666193796039229E-2</v>
      </c>
      <c r="O208">
        <f t="shared" si="42"/>
        <v>-1633.7218265313245</v>
      </c>
      <c r="P208">
        <f t="shared" si="43"/>
        <v>-1.2211500000000108</v>
      </c>
    </row>
    <row r="209" spans="1:16" x14ac:dyDescent="0.25">
      <c r="A209">
        <v>-155</v>
      </c>
      <c r="B209">
        <v>424.9</v>
      </c>
      <c r="C209">
        <v>1.17</v>
      </c>
      <c r="D209">
        <v>1.2490000000000001</v>
      </c>
      <c r="E209">
        <v>1.1819999999999999</v>
      </c>
      <c r="F209">
        <v>1.1779999999999999</v>
      </c>
      <c r="G209">
        <v>1.0720000000000001</v>
      </c>
      <c r="I209">
        <f t="shared" si="36"/>
        <v>-1.0999999999999659</v>
      </c>
      <c r="J209">
        <f t="shared" si="37"/>
        <v>9.000000000000119E-3</v>
      </c>
      <c r="K209">
        <f t="shared" si="38"/>
        <v>2.6282867310895144</v>
      </c>
      <c r="L209">
        <f t="shared" si="39"/>
        <v>6.8185861746161619E-2</v>
      </c>
      <c r="M209">
        <f t="shared" si="40"/>
        <v>-2.9561256624935655</v>
      </c>
      <c r="N209">
        <f t="shared" si="41"/>
        <v>7.736329768598546E-2</v>
      </c>
      <c r="O209">
        <f t="shared" si="42"/>
        <v>-1697.513759461682</v>
      </c>
      <c r="P209">
        <f t="shared" si="43"/>
        <v>-1.2869999999999679</v>
      </c>
    </row>
    <row r="210" spans="1:16" x14ac:dyDescent="0.25">
      <c r="A210">
        <v>-154</v>
      </c>
      <c r="B210">
        <v>423.8</v>
      </c>
      <c r="C210">
        <v>1.179</v>
      </c>
      <c r="D210">
        <v>1.254</v>
      </c>
      <c r="E210">
        <v>1.1879999999999999</v>
      </c>
      <c r="F210">
        <v>1.1839999999999999</v>
      </c>
      <c r="G210">
        <v>1.0900000000000001</v>
      </c>
      <c r="I210">
        <f t="shared" si="36"/>
        <v>-1.1299999999999955</v>
      </c>
      <c r="J210">
        <f t="shared" si="37"/>
        <v>4.9999999999998934E-3</v>
      </c>
      <c r="K210">
        <f t="shared" si="38"/>
        <v>2.6271609523747759</v>
      </c>
      <c r="L210">
        <f t="shared" si="39"/>
        <v>7.1513805095089159E-2</v>
      </c>
      <c r="M210">
        <f t="shared" si="40"/>
        <v>-1.5850384438154819</v>
      </c>
      <c r="N210">
        <f t="shared" si="41"/>
        <v>7.704923853885641E-2</v>
      </c>
      <c r="O210">
        <f t="shared" si="42"/>
        <v>-1760.7887172292683</v>
      </c>
      <c r="P210">
        <f t="shared" si="43"/>
        <v>-1.3322700000000642</v>
      </c>
    </row>
    <row r="211" spans="1:16" x14ac:dyDescent="0.25">
      <c r="A211">
        <v>-153</v>
      </c>
      <c r="B211">
        <v>422.67</v>
      </c>
      <c r="C211">
        <v>1.1839999999999999</v>
      </c>
      <c r="D211">
        <v>1.254</v>
      </c>
      <c r="E211">
        <v>1.1919999999999999</v>
      </c>
      <c r="F211">
        <v>1.1870000000000001</v>
      </c>
      <c r="G211">
        <v>1.101</v>
      </c>
      <c r="I211">
        <f t="shared" si="36"/>
        <v>-1.1800000000000068</v>
      </c>
      <c r="J211">
        <f t="shared" si="37"/>
        <v>7.0000000000001172E-3</v>
      </c>
      <c r="K211">
        <f t="shared" si="38"/>
        <v>2.6260014238478919</v>
      </c>
      <c r="L211">
        <f t="shared" si="39"/>
        <v>7.3351702386900947E-2</v>
      </c>
      <c r="M211">
        <f t="shared" si="40"/>
        <v>-2.1085221274444494</v>
      </c>
      <c r="N211">
        <f t="shared" si="41"/>
        <v>7.6724111871050257E-2</v>
      </c>
      <c r="O211">
        <f t="shared" si="42"/>
        <v>-1823.5274286504018</v>
      </c>
      <c r="P211">
        <f t="shared" si="43"/>
        <v>-1.397120000000021</v>
      </c>
    </row>
    <row r="212" spans="1:16" x14ac:dyDescent="0.25">
      <c r="A212">
        <v>-152</v>
      </c>
      <c r="B212">
        <v>421.49</v>
      </c>
      <c r="C212">
        <v>1.1910000000000001</v>
      </c>
      <c r="D212">
        <v>1.2529999999999999</v>
      </c>
      <c r="E212">
        <v>1.1950000000000001</v>
      </c>
      <c r="F212">
        <v>1.196</v>
      </c>
      <c r="G212">
        <v>1.121</v>
      </c>
      <c r="I212">
        <f t="shared" si="36"/>
        <v>-1.2300000000000182</v>
      </c>
      <c r="J212">
        <f t="shared" si="37"/>
        <v>1.2999999999999901E-2</v>
      </c>
      <c r="K212">
        <f t="shared" si="38"/>
        <v>2.6247872752921073</v>
      </c>
      <c r="L212">
        <f t="shared" si="39"/>
        <v>7.5911761482777521E-2</v>
      </c>
      <c r="M212">
        <f t="shared" si="40"/>
        <v>-3.7146662870917866</v>
      </c>
      <c r="N212">
        <f t="shared" si="41"/>
        <v>7.6388016567023168E-2</v>
      </c>
      <c r="O212">
        <f t="shared" si="42"/>
        <v>-1885.7107857569213</v>
      </c>
      <c r="P212">
        <f t="shared" si="43"/>
        <v>-1.4649299999999774</v>
      </c>
    </row>
    <row r="213" spans="1:16" x14ac:dyDescent="0.25">
      <c r="A213">
        <v>-151</v>
      </c>
      <c r="B213">
        <v>420.26</v>
      </c>
      <c r="C213">
        <v>1.204</v>
      </c>
      <c r="D213">
        <v>1.2589999999999999</v>
      </c>
      <c r="E213">
        <v>1.202</v>
      </c>
      <c r="F213">
        <v>1.2010000000000001</v>
      </c>
      <c r="G213">
        <v>1.155</v>
      </c>
      <c r="I213">
        <f t="shared" si="36"/>
        <v>-1.2599999999999909</v>
      </c>
      <c r="J213">
        <f t="shared" si="37"/>
        <v>1.0000000000000009E-2</v>
      </c>
      <c r="K213">
        <f t="shared" si="38"/>
        <v>2.6235180561820592</v>
      </c>
      <c r="L213">
        <f t="shared" si="39"/>
        <v>8.0626486921805726E-2</v>
      </c>
      <c r="M213">
        <f t="shared" si="40"/>
        <v>-2.7546842933200573</v>
      </c>
      <c r="N213">
        <f t="shared" si="41"/>
        <v>7.6041054849354542E-2</v>
      </c>
      <c r="O213">
        <f t="shared" si="42"/>
        <v>-1947.3198496131943</v>
      </c>
      <c r="P213">
        <f t="shared" si="43"/>
        <v>-1.5170399999999715</v>
      </c>
    </row>
    <row r="214" spans="1:16" x14ac:dyDescent="0.25">
      <c r="A214">
        <v>-150</v>
      </c>
      <c r="B214">
        <v>419</v>
      </c>
      <c r="C214">
        <v>1.214</v>
      </c>
      <c r="D214">
        <v>1.2609999999999999</v>
      </c>
      <c r="E214">
        <v>1.2090000000000001</v>
      </c>
      <c r="F214">
        <v>1.2090000000000001</v>
      </c>
      <c r="G214">
        <v>1.179</v>
      </c>
      <c r="I214">
        <f t="shared" si="36"/>
        <v>-1.3100000000000023</v>
      </c>
      <c r="J214">
        <f t="shared" si="37"/>
        <v>5.0000000000001155E-3</v>
      </c>
      <c r="K214">
        <f t="shared" si="38"/>
        <v>2.6222140229662951</v>
      </c>
      <c r="L214">
        <f t="shared" si="39"/>
        <v>8.4218686739238768E-2</v>
      </c>
      <c r="M214">
        <f t="shared" si="40"/>
        <v>-1.3125668592953426</v>
      </c>
      <c r="N214">
        <f t="shared" si="41"/>
        <v>7.5683332247797969E-2</v>
      </c>
      <c r="O214">
        <f t="shared" si="42"/>
        <v>-2008.3358560817792</v>
      </c>
      <c r="P214">
        <f t="shared" si="43"/>
        <v>-1.5903400000000321</v>
      </c>
    </row>
    <row r="215" spans="1:16" x14ac:dyDescent="0.25">
      <c r="A215">
        <v>-149</v>
      </c>
      <c r="B215">
        <v>417.69</v>
      </c>
      <c r="C215">
        <v>1.2190000000000001</v>
      </c>
      <c r="D215">
        <v>1.26</v>
      </c>
      <c r="E215">
        <v>1.212</v>
      </c>
      <c r="F215">
        <v>1.216</v>
      </c>
      <c r="G215">
        <v>1.1879999999999999</v>
      </c>
      <c r="I215">
        <f t="shared" si="36"/>
        <v>-1.3600000000000136</v>
      </c>
      <c r="J215">
        <f t="shared" si="37"/>
        <v>2.9999999999998916E-3</v>
      </c>
      <c r="K215">
        <f t="shared" si="38"/>
        <v>2.6208540778583549</v>
      </c>
      <c r="L215">
        <f t="shared" si="39"/>
        <v>8.6003705618381956E-2</v>
      </c>
      <c r="M215">
        <f t="shared" si="40"/>
        <v>-0.75368672495994793</v>
      </c>
      <c r="N215">
        <f t="shared" si="41"/>
        <v>7.5314957567326965E-2</v>
      </c>
      <c r="O215">
        <f t="shared" si="42"/>
        <v>-2068.7402215360312</v>
      </c>
      <c r="P215">
        <f t="shared" si="43"/>
        <v>-1.6578399999999875</v>
      </c>
    </row>
    <row r="216" spans="1:16" x14ac:dyDescent="0.25">
      <c r="A216">
        <v>-148</v>
      </c>
      <c r="B216">
        <v>416.33</v>
      </c>
      <c r="C216">
        <v>1.222</v>
      </c>
      <c r="D216">
        <v>1.262</v>
      </c>
      <c r="E216">
        <v>1.218</v>
      </c>
      <c r="F216">
        <v>1.22</v>
      </c>
      <c r="G216">
        <v>1.1859999999999999</v>
      </c>
      <c r="I216">
        <f t="shared" si="36"/>
        <v>-1.3899999999999864</v>
      </c>
      <c r="J216">
        <f t="shared" si="37"/>
        <v>1.0000000000001119E-3</v>
      </c>
      <c r="K216">
        <f t="shared" si="38"/>
        <v>2.6194377065029881</v>
      </c>
      <c r="L216">
        <f t="shared" si="39"/>
        <v>8.7071205906535415E-2</v>
      </c>
      <c r="M216">
        <f t="shared" si="40"/>
        <v>-0.24459527492387198</v>
      </c>
      <c r="N216">
        <f t="shared" si="41"/>
        <v>7.493604285518532E-2</v>
      </c>
      <c r="O216">
        <f t="shared" si="42"/>
        <v>-2128.5145485178682</v>
      </c>
      <c r="P216">
        <f t="shared" si="43"/>
        <v>-1.6985799999999818</v>
      </c>
    </row>
    <row r="217" spans="1:16" x14ac:dyDescent="0.25">
      <c r="A217">
        <v>-147</v>
      </c>
      <c r="B217">
        <v>414.94</v>
      </c>
      <c r="C217">
        <v>1.2230000000000001</v>
      </c>
      <c r="D217">
        <v>1.264</v>
      </c>
      <c r="E217">
        <v>1.22</v>
      </c>
      <c r="F217">
        <v>1.2250000000000001</v>
      </c>
      <c r="G217">
        <v>1.1819999999999999</v>
      </c>
      <c r="I217">
        <f t="shared" si="36"/>
        <v>-1.4399999999999977</v>
      </c>
      <c r="J217">
        <f t="shared" si="37"/>
        <v>4.9999999999998934E-3</v>
      </c>
      <c r="K217">
        <f t="shared" si="38"/>
        <v>2.6179853026090019</v>
      </c>
      <c r="L217">
        <f t="shared" si="39"/>
        <v>8.7426457036285488E-2</v>
      </c>
      <c r="M217">
        <f t="shared" si="40"/>
        <v>-1.173614390463253</v>
      </c>
      <c r="N217">
        <f t="shared" si="41"/>
        <v>7.4546703366951309E-2</v>
      </c>
      <c r="O217">
        <f t="shared" si="42"/>
        <v>-2187.640631339033</v>
      </c>
      <c r="P217">
        <f t="shared" si="43"/>
        <v>-1.7611200000000431</v>
      </c>
    </row>
    <row r="218" spans="1:16" x14ac:dyDescent="0.25">
      <c r="A218">
        <v>-146</v>
      </c>
      <c r="B218">
        <v>413.5</v>
      </c>
      <c r="C218">
        <v>1.228</v>
      </c>
      <c r="D218">
        <v>1.27</v>
      </c>
      <c r="E218">
        <v>1.2290000000000001</v>
      </c>
      <c r="F218">
        <v>1.23</v>
      </c>
      <c r="G218">
        <v>1.1839999999999999</v>
      </c>
      <c r="I218">
        <f t="shared" si="36"/>
        <v>-1.4800000000000182</v>
      </c>
      <c r="J218">
        <f t="shared" si="37"/>
        <v>8.0000000000000071E-3</v>
      </c>
      <c r="K218">
        <f t="shared" si="38"/>
        <v>2.6164755138885654</v>
      </c>
      <c r="L218">
        <f t="shared" si="39"/>
        <v>8.9198366805148865E-2</v>
      </c>
      <c r="M218">
        <f t="shared" si="40"/>
        <v>-1.8109907341959424</v>
      </c>
      <c r="N218">
        <f t="shared" si="41"/>
        <v>7.4147057531626523E-2</v>
      </c>
      <c r="O218">
        <f t="shared" si="42"/>
        <v>-2246.1004616240853</v>
      </c>
      <c r="P218">
        <f t="shared" si="43"/>
        <v>-1.8174399999999642</v>
      </c>
    </row>
    <row r="219" spans="1:16" x14ac:dyDescent="0.25">
      <c r="A219">
        <v>-145</v>
      </c>
      <c r="B219">
        <v>412.02</v>
      </c>
      <c r="C219">
        <v>1.236</v>
      </c>
      <c r="D219">
        <v>1.276</v>
      </c>
      <c r="E219">
        <v>1.234</v>
      </c>
      <c r="F219">
        <v>1.238</v>
      </c>
      <c r="G219">
        <v>1.196</v>
      </c>
      <c r="I219">
        <f t="shared" si="36"/>
        <v>-1.5299999999999727</v>
      </c>
      <c r="J219">
        <f t="shared" si="37"/>
        <v>1.0000000000001119E-3</v>
      </c>
      <c r="K219">
        <f t="shared" si="38"/>
        <v>2.6149182977778489</v>
      </c>
      <c r="L219">
        <f t="shared" si="39"/>
        <v>9.2018470752797024E-2</v>
      </c>
      <c r="M219">
        <f t="shared" si="40"/>
        <v>-0.21738279196974222</v>
      </c>
      <c r="N219">
        <f t="shared" si="41"/>
        <v>7.3737226915759319E-2</v>
      </c>
      <c r="O219">
        <f t="shared" si="42"/>
        <v>-2303.8762337935004</v>
      </c>
      <c r="P219">
        <f t="shared" si="43"/>
        <v>-1.8910800000000259</v>
      </c>
    </row>
    <row r="220" spans="1:16" x14ac:dyDescent="0.25">
      <c r="A220">
        <v>-144</v>
      </c>
      <c r="B220">
        <v>410.49</v>
      </c>
      <c r="C220">
        <v>1.2370000000000001</v>
      </c>
      <c r="D220">
        <v>1.276</v>
      </c>
      <c r="E220">
        <v>1.236</v>
      </c>
      <c r="F220">
        <v>1.2430000000000001</v>
      </c>
      <c r="G220">
        <v>1.194</v>
      </c>
      <c r="I220">
        <f t="shared" si="36"/>
        <v>-1.5699999999999932</v>
      </c>
      <c r="J220">
        <f t="shared" si="37"/>
        <v>6.9999999999998952E-3</v>
      </c>
      <c r="K220">
        <f t="shared" si="38"/>
        <v>2.6133025816802631</v>
      </c>
      <c r="L220">
        <f t="shared" si="39"/>
        <v>9.2369699629120686E-2</v>
      </c>
      <c r="M220">
        <f t="shared" si="40"/>
        <v>-1.472561711366311</v>
      </c>
      <c r="N220">
        <f t="shared" si="41"/>
        <v>7.3317336186613624E-2</v>
      </c>
      <c r="O220">
        <f t="shared" si="42"/>
        <v>-2360.9503504851627</v>
      </c>
      <c r="P220">
        <f t="shared" si="43"/>
        <v>-1.9420899999999468</v>
      </c>
    </row>
    <row r="221" spans="1:16" x14ac:dyDescent="0.25">
      <c r="A221">
        <v>-143</v>
      </c>
      <c r="B221">
        <v>408.92</v>
      </c>
      <c r="C221">
        <v>1.244</v>
      </c>
      <c r="D221">
        <v>1.2829999999999999</v>
      </c>
      <c r="E221">
        <v>1.246</v>
      </c>
      <c r="F221">
        <v>1.25</v>
      </c>
      <c r="G221">
        <v>1.196</v>
      </c>
      <c r="I221">
        <f t="shared" si="36"/>
        <v>-1.6100000000000136</v>
      </c>
      <c r="J221">
        <f t="shared" si="37"/>
        <v>5.0000000000001155E-3</v>
      </c>
      <c r="K221">
        <f t="shared" si="38"/>
        <v>2.6116383521225046</v>
      </c>
      <c r="L221">
        <f t="shared" si="39"/>
        <v>9.4820380354799894E-2</v>
      </c>
      <c r="M221">
        <f t="shared" si="40"/>
        <v>-1.0167973877926579</v>
      </c>
      <c r="N221">
        <f t="shared" si="41"/>
        <v>7.2887513074394353E-2</v>
      </c>
      <c r="O221">
        <f t="shared" si="42"/>
        <v>-2417.3054279126168</v>
      </c>
      <c r="P221">
        <f t="shared" si="43"/>
        <v>-2.0028400000000826</v>
      </c>
    </row>
    <row r="222" spans="1:16" x14ac:dyDescent="0.25">
      <c r="A222">
        <v>-142</v>
      </c>
      <c r="B222">
        <v>407.31</v>
      </c>
      <c r="C222">
        <v>1.2490000000000001</v>
      </c>
      <c r="D222">
        <v>1.2889999999999999</v>
      </c>
      <c r="E222">
        <v>1.25</v>
      </c>
      <c r="F222">
        <v>1.2589999999999999</v>
      </c>
      <c r="G222">
        <v>1.2</v>
      </c>
      <c r="I222">
        <f t="shared" si="36"/>
        <v>-1.6499999999999773</v>
      </c>
      <c r="J222">
        <f t="shared" si="37"/>
        <v>1.9999999999997797E-3</v>
      </c>
      <c r="K222">
        <f t="shared" si="38"/>
        <v>2.6099250727216621</v>
      </c>
      <c r="L222">
        <f t="shared" si="39"/>
        <v>9.6562438374135556E-2</v>
      </c>
      <c r="M222">
        <f t="shared" si="40"/>
        <v>-0.39416681559016736</v>
      </c>
      <c r="N222">
        <f t="shared" si="41"/>
        <v>7.2447888333540406E-2</v>
      </c>
      <c r="O222">
        <f t="shared" si="42"/>
        <v>-2472.9243011584717</v>
      </c>
      <c r="P222">
        <f t="shared" si="43"/>
        <v>-2.0608499999998946</v>
      </c>
    </row>
    <row r="223" spans="1:16" x14ac:dyDescent="0.25">
      <c r="A223">
        <v>-141</v>
      </c>
      <c r="B223">
        <v>405.66</v>
      </c>
      <c r="C223">
        <v>1.2509999999999999</v>
      </c>
      <c r="D223">
        <v>1.29</v>
      </c>
      <c r="E223">
        <v>1.256</v>
      </c>
      <c r="F223">
        <v>1.266</v>
      </c>
      <c r="G223">
        <v>1.1930000000000001</v>
      </c>
      <c r="I223">
        <f t="shared" si="36"/>
        <v>-1.7000000000000455</v>
      </c>
      <c r="J223">
        <f t="shared" si="37"/>
        <v>2.0000000000000018E-3</v>
      </c>
      <c r="K223">
        <f t="shared" si="38"/>
        <v>2.6081621863197615</v>
      </c>
      <c r="L223">
        <f t="shared" si="39"/>
        <v>9.7257309693419919E-2</v>
      </c>
      <c r="M223">
        <f t="shared" si="40"/>
        <v>-0.38038854647031245</v>
      </c>
      <c r="N223">
        <f t="shared" si="41"/>
        <v>7.1998595703097079E-2</v>
      </c>
      <c r="O223">
        <f t="shared" si="42"/>
        <v>-2527.7900294012979</v>
      </c>
      <c r="P223">
        <f t="shared" si="43"/>
        <v>-2.1267000000000649</v>
      </c>
    </row>
    <row r="224" spans="1:16" x14ac:dyDescent="0.25">
      <c r="A224">
        <v>-140</v>
      </c>
      <c r="B224">
        <v>403.96</v>
      </c>
      <c r="C224">
        <v>1.2529999999999999</v>
      </c>
      <c r="D224">
        <v>1.3</v>
      </c>
      <c r="E224">
        <v>1.264</v>
      </c>
      <c r="F224">
        <v>1.284</v>
      </c>
      <c r="G224">
        <v>1.163</v>
      </c>
      <c r="I224">
        <f t="shared" si="36"/>
        <v>-1.7399999999999523</v>
      </c>
      <c r="J224">
        <f t="shared" si="37"/>
        <v>-1.5999999999999792E-2</v>
      </c>
      <c r="K224">
        <f t="shared" si="38"/>
        <v>2.606338363528125</v>
      </c>
      <c r="L224">
        <f t="shared" si="39"/>
        <v>9.7951070994149958E-2</v>
      </c>
      <c r="M224">
        <f t="shared" si="40"/>
        <v>2.9772047973348337</v>
      </c>
      <c r="N224">
        <f t="shared" si="41"/>
        <v>7.1539771866179477E-2</v>
      </c>
      <c r="O224">
        <f t="shared" si="42"/>
        <v>-2581.8859010744873</v>
      </c>
      <c r="P224">
        <f t="shared" si="43"/>
        <v>-2.1802199999999847</v>
      </c>
    </row>
    <row r="225" spans="1:16" x14ac:dyDescent="0.25">
      <c r="A225">
        <v>-139</v>
      </c>
      <c r="B225">
        <v>402.22</v>
      </c>
      <c r="C225">
        <v>1.2370000000000001</v>
      </c>
      <c r="D225">
        <v>1.304</v>
      </c>
      <c r="E225">
        <v>1.2709999999999999</v>
      </c>
      <c r="F225">
        <v>1.2689999999999999</v>
      </c>
      <c r="G225">
        <v>1.103</v>
      </c>
      <c r="I225">
        <f t="shared" si="36"/>
        <v>-1.7900000000000205</v>
      </c>
      <c r="J225">
        <f t="shared" si="37"/>
        <v>1.4999999999999902E-2</v>
      </c>
      <c r="K225">
        <f t="shared" si="38"/>
        <v>2.6044636616701857</v>
      </c>
      <c r="L225">
        <f t="shared" si="39"/>
        <v>9.2369699629120686E-2</v>
      </c>
      <c r="M225">
        <f t="shared" si="40"/>
        <v>-2.7023654471264225</v>
      </c>
      <c r="N225">
        <f t="shared" si="41"/>
        <v>7.1071556408539474E-2</v>
      </c>
      <c r="O225">
        <f t="shared" si="42"/>
        <v>-2635.1954389554471</v>
      </c>
      <c r="P225">
        <f t="shared" si="43"/>
        <v>-2.2142300000000472</v>
      </c>
    </row>
    <row r="226" spans="1:16" x14ac:dyDescent="0.25">
      <c r="A226">
        <v>-138</v>
      </c>
      <c r="B226">
        <v>400.43</v>
      </c>
      <c r="C226">
        <v>1.252</v>
      </c>
      <c r="D226">
        <v>1.31</v>
      </c>
      <c r="E226">
        <v>1.2789999999999999</v>
      </c>
      <c r="F226">
        <v>1.2909999999999999</v>
      </c>
      <c r="G226">
        <v>1.129</v>
      </c>
      <c r="I226">
        <f t="shared" si="36"/>
        <v>-1.8199999999999932</v>
      </c>
      <c r="J226">
        <f t="shared" si="37"/>
        <v>4.0000000000000036E-3</v>
      </c>
      <c r="K226">
        <f t="shared" si="38"/>
        <v>2.6025266071349242</v>
      </c>
      <c r="L226">
        <f t="shared" si="39"/>
        <v>9.7604328874410881E-2</v>
      </c>
      <c r="M226">
        <f t="shared" si="40"/>
        <v>-0.70021145142353347</v>
      </c>
      <c r="N226">
        <f t="shared" si="41"/>
        <v>7.0594091776248133E-2</v>
      </c>
      <c r="O226">
        <f t="shared" si="42"/>
        <v>-2687.7024051836293</v>
      </c>
      <c r="P226">
        <f t="shared" si="43"/>
        <v>-2.2786399999999332</v>
      </c>
    </row>
    <row r="227" spans="1:16" x14ac:dyDescent="0.25">
      <c r="A227">
        <v>-137</v>
      </c>
      <c r="B227">
        <v>398.61</v>
      </c>
      <c r="C227">
        <v>1.256</v>
      </c>
      <c r="D227">
        <v>1.32</v>
      </c>
      <c r="E227">
        <v>1.2849999999999999</v>
      </c>
      <c r="F227">
        <v>1.292</v>
      </c>
      <c r="G227">
        <v>1.127</v>
      </c>
      <c r="I227">
        <f t="shared" si="36"/>
        <v>-1.8700000000000045</v>
      </c>
      <c r="J227">
        <f t="shared" si="37"/>
        <v>8.0000000000000071E-3</v>
      </c>
      <c r="K227">
        <f t="shared" si="38"/>
        <v>2.6005481897240834</v>
      </c>
      <c r="L227">
        <f t="shared" si="39"/>
        <v>9.8989639401177318E-2</v>
      </c>
      <c r="M227">
        <f t="shared" si="40"/>
        <v>-1.3502269863724157</v>
      </c>
      <c r="N227">
        <f t="shared" si="41"/>
        <v>7.0107523232506699E-2</v>
      </c>
      <c r="O227">
        <f t="shared" si="42"/>
        <v>-2739.390806205829</v>
      </c>
      <c r="P227">
        <f t="shared" si="43"/>
        <v>-2.3487199999999957</v>
      </c>
    </row>
    <row r="228" spans="1:16" x14ac:dyDescent="0.25">
      <c r="A228">
        <v>-136</v>
      </c>
      <c r="B228">
        <v>396.74</v>
      </c>
      <c r="C228">
        <v>1.264</v>
      </c>
      <c r="D228">
        <v>1.325</v>
      </c>
      <c r="E228">
        <v>1.296</v>
      </c>
      <c r="F228">
        <v>1.31</v>
      </c>
      <c r="G228">
        <v>1.125</v>
      </c>
      <c r="I228">
        <f t="shared" si="36"/>
        <v>-1.910000000000025</v>
      </c>
      <c r="J228">
        <f t="shared" si="37"/>
        <v>8.0000000000000071E-3</v>
      </c>
      <c r="K228" s="3">
        <f t="shared" si="38"/>
        <v>2.598505988988193</v>
      </c>
      <c r="L228" s="3">
        <f t="shared" si="39"/>
        <v>0.10174707394636621</v>
      </c>
      <c r="M228">
        <f t="shared" si="40"/>
        <v>-1.3073663261685593</v>
      </c>
      <c r="N228">
        <f t="shared" si="41"/>
        <v>6.9611998813598766E-2</v>
      </c>
      <c r="O228">
        <f t="shared" si="42"/>
        <v>-2790.2448976472801</v>
      </c>
      <c r="P228">
        <f t="shared" si="43"/>
        <v>-2.4142400000000244</v>
      </c>
    </row>
    <row r="229" spans="1:16" x14ac:dyDescent="0.25">
      <c r="A229">
        <v>-135</v>
      </c>
      <c r="B229">
        <v>394.83</v>
      </c>
      <c r="C229">
        <v>1.272</v>
      </c>
      <c r="D229">
        <v>1.335</v>
      </c>
      <c r="E229">
        <v>1.306</v>
      </c>
      <c r="F229">
        <v>1.304</v>
      </c>
      <c r="G229">
        <v>1.1419999999999999</v>
      </c>
      <c r="I229">
        <f t="shared" si="36"/>
        <v>-1.9599999999999795</v>
      </c>
      <c r="J229">
        <f t="shared" si="37"/>
        <v>2.0000000000000018E-2</v>
      </c>
      <c r="K229" s="3">
        <f t="shared" si="38"/>
        <v>2.5964101438442699</v>
      </c>
      <c r="L229" s="3">
        <f t="shared" si="39"/>
        <v>0.10448711131239508</v>
      </c>
      <c r="M229">
        <f t="shared" si="40"/>
        <v>-3.1349069960855354</v>
      </c>
      <c r="N229">
        <f t="shared" si="41"/>
        <v>6.910766928399717E-2</v>
      </c>
      <c r="O229">
        <f t="shared" si="42"/>
        <v>-2840.249189107039</v>
      </c>
      <c r="P229">
        <f t="shared" si="43"/>
        <v>-2.493119999999978</v>
      </c>
    </row>
    <row r="230" spans="1:16" x14ac:dyDescent="0.25">
      <c r="A230">
        <v>-134</v>
      </c>
      <c r="B230">
        <v>392.87</v>
      </c>
      <c r="C230">
        <v>1.292</v>
      </c>
      <c r="D230">
        <v>1.345</v>
      </c>
      <c r="E230">
        <v>1.3080000000000001</v>
      </c>
      <c r="F230">
        <v>1.331</v>
      </c>
      <c r="G230">
        <v>1.1850000000000001</v>
      </c>
      <c r="I230">
        <f t="shared" si="36"/>
        <v>-1.9900000000000091</v>
      </c>
      <c r="J230">
        <f t="shared" si="37"/>
        <v>4.0000000000000036E-3</v>
      </c>
      <c r="K230" s="3">
        <f t="shared" si="38"/>
        <v>2.5942488668573831</v>
      </c>
      <c r="L230" s="3">
        <f t="shared" si="39"/>
        <v>0.1112625136590653</v>
      </c>
      <c r="M230">
        <f t="shared" si="40"/>
        <v>-0.6087228568145463</v>
      </c>
      <c r="N230">
        <f t="shared" si="41"/>
        <v>6.8594688090638803E-2</v>
      </c>
      <c r="O230">
        <f t="shared" si="42"/>
        <v>-2889.3884488762023</v>
      </c>
      <c r="P230">
        <f t="shared" si="43"/>
        <v>-2.5710800000000833</v>
      </c>
    </row>
    <row r="231" spans="1:16" x14ac:dyDescent="0.25">
      <c r="A231">
        <v>-133</v>
      </c>
      <c r="B231">
        <v>390.88</v>
      </c>
      <c r="C231">
        <v>1.296</v>
      </c>
      <c r="D231">
        <v>1.35</v>
      </c>
      <c r="E231">
        <v>1.3149999999999999</v>
      </c>
      <c r="F231">
        <v>1.33</v>
      </c>
      <c r="G231">
        <v>1.1910000000000001</v>
      </c>
      <c r="I231">
        <f t="shared" si="36"/>
        <v>-2.0400000000000205</v>
      </c>
      <c r="J231">
        <f t="shared" si="37"/>
        <v>6.0000000000000053E-3</v>
      </c>
      <c r="K231" s="3">
        <f t="shared" si="38"/>
        <v>2.5920434496293616</v>
      </c>
      <c r="L231" s="3">
        <f t="shared" si="39"/>
        <v>0.11260500153457455</v>
      </c>
      <c r="M231">
        <f t="shared" si="40"/>
        <v>-0.88271476605080434</v>
      </c>
      <c r="N231">
        <f t="shared" si="41"/>
        <v>6.8073211316381194E-2</v>
      </c>
      <c r="O231">
        <f t="shared" si="42"/>
        <v>-2937.6477085775432</v>
      </c>
      <c r="P231">
        <f t="shared" si="43"/>
        <v>-2.64383999999998</v>
      </c>
    </row>
    <row r="232" spans="1:16" x14ac:dyDescent="0.25">
      <c r="A232">
        <v>-132</v>
      </c>
      <c r="B232">
        <v>388.84</v>
      </c>
      <c r="C232">
        <v>1.302</v>
      </c>
      <c r="D232">
        <v>1.36</v>
      </c>
      <c r="E232">
        <v>1.327</v>
      </c>
      <c r="F232">
        <v>1.335</v>
      </c>
      <c r="G232">
        <v>1.1859999999999999</v>
      </c>
      <c r="I232">
        <f t="shared" si="36"/>
        <v>-2.0799999999999841</v>
      </c>
      <c r="J232">
        <f t="shared" si="37"/>
        <v>6.9999999999998952E-3</v>
      </c>
      <c r="K232" s="3">
        <f t="shared" si="38"/>
        <v>2.5897709344582682</v>
      </c>
      <c r="L232" s="3">
        <f t="shared" si="39"/>
        <v>0.11461098423217315</v>
      </c>
      <c r="M232">
        <f t="shared" si="40"/>
        <v>-0.99969065638501076</v>
      </c>
      <c r="N232">
        <f t="shared" si="41"/>
        <v>6.7543397632654878E-2</v>
      </c>
      <c r="O232">
        <f t="shared" si="42"/>
        <v>-2985.0122677251152</v>
      </c>
      <c r="P232">
        <f t="shared" si="43"/>
        <v>-2.7081599999999528</v>
      </c>
    </row>
    <row r="233" spans="1:16" x14ac:dyDescent="0.25">
      <c r="A233">
        <v>-131</v>
      </c>
      <c r="B233">
        <v>386.76</v>
      </c>
      <c r="C233">
        <v>1.3089999999999999</v>
      </c>
      <c r="D233">
        <v>1.3720000000000001</v>
      </c>
      <c r="E233">
        <v>1.3340000000000001</v>
      </c>
      <c r="F233">
        <v>1.3580000000000001</v>
      </c>
      <c r="G233">
        <v>1.1719999999999999</v>
      </c>
      <c r="I233">
        <f t="shared" si="36"/>
        <v>-2.1299999999999955</v>
      </c>
      <c r="J233">
        <f t="shared" si="37"/>
        <v>2.0000000000000018E-3</v>
      </c>
      <c r="K233" s="3">
        <f t="shared" si="38"/>
        <v>2.5874415515599591</v>
      </c>
      <c r="L233" s="3">
        <f t="shared" si="39"/>
        <v>0.11693964655075578</v>
      </c>
      <c r="M233">
        <f t="shared" si="40"/>
        <v>-0.27645349580429895</v>
      </c>
      <c r="N233">
        <f t="shared" si="41"/>
        <v>6.7005408251325685E-2</v>
      </c>
      <c r="O233">
        <f t="shared" si="42"/>
        <v>-3031.4676982024712</v>
      </c>
      <c r="P233">
        <f t="shared" si="43"/>
        <v>-2.7881700000000182</v>
      </c>
    </row>
    <row r="234" spans="1:16" x14ac:dyDescent="0.25">
      <c r="A234">
        <v>-130</v>
      </c>
      <c r="B234">
        <v>384.63</v>
      </c>
      <c r="C234">
        <v>1.3109999999999999</v>
      </c>
      <c r="D234">
        <v>1.3779999999999999</v>
      </c>
      <c r="E234">
        <v>1.351</v>
      </c>
      <c r="F234">
        <v>1.357</v>
      </c>
      <c r="G234">
        <v>1.1599999999999999</v>
      </c>
      <c r="I234">
        <f t="shared" si="36"/>
        <v>-2.1599999999999682</v>
      </c>
      <c r="J234">
        <f t="shared" si="37"/>
        <v>5.0000000000001155E-3</v>
      </c>
      <c r="K234" s="3">
        <f t="shared" si="38"/>
        <v>2.5850431549059416</v>
      </c>
      <c r="L234" s="3">
        <f t="shared" si="39"/>
        <v>0.11760269169008426</v>
      </c>
      <c r="M234">
        <f t="shared" si="40"/>
        <v>-0.67593905429832546</v>
      </c>
      <c r="N234">
        <f t="shared" si="41"/>
        <v>6.6459406875781529E-2</v>
      </c>
      <c r="O234">
        <f t="shared" si="42"/>
        <v>-3076.9998486581048</v>
      </c>
      <c r="P234">
        <f t="shared" si="43"/>
        <v>-2.8317599999999552</v>
      </c>
    </row>
    <row r="235" spans="1:16" x14ac:dyDescent="0.25">
      <c r="A235">
        <v>-129</v>
      </c>
      <c r="B235">
        <v>382.47</v>
      </c>
      <c r="C235">
        <v>1.3160000000000001</v>
      </c>
      <c r="D235">
        <v>1.3879999999999999</v>
      </c>
      <c r="E235">
        <v>1.3540000000000001</v>
      </c>
      <c r="F235">
        <v>1.3759999999999999</v>
      </c>
      <c r="G235">
        <v>1.1439999999999999</v>
      </c>
      <c r="I235">
        <f t="shared" si="36"/>
        <v>-2.2100000000000364</v>
      </c>
      <c r="J235">
        <f t="shared" si="37"/>
        <v>2.0000000000000018E-2</v>
      </c>
      <c r="K235" s="3">
        <f t="shared" si="38"/>
        <v>2.5825973758414835</v>
      </c>
      <c r="L235" s="3">
        <f t="shared" si="39"/>
        <v>0.11925588927793671</v>
      </c>
      <c r="M235">
        <f t="shared" si="40"/>
        <v>-2.6028074970290755</v>
      </c>
      <c r="N235">
        <f t="shared" si="41"/>
        <v>6.5905559651258327E-2</v>
      </c>
      <c r="O235">
        <f t="shared" si="42"/>
        <v>-3121.5948488168005</v>
      </c>
      <c r="P235">
        <f t="shared" si="43"/>
        <v>-2.9083600000000778</v>
      </c>
    </row>
    <row r="236" spans="1:16" x14ac:dyDescent="0.25">
      <c r="A236">
        <v>-128</v>
      </c>
      <c r="B236">
        <v>380.26</v>
      </c>
      <c r="C236">
        <v>1.3360000000000001</v>
      </c>
      <c r="D236">
        <v>1.393</v>
      </c>
      <c r="E236">
        <v>1.3660000000000001</v>
      </c>
      <c r="F236">
        <v>1.38</v>
      </c>
      <c r="G236">
        <v>1.204</v>
      </c>
      <c r="I236">
        <f t="shared" si="36"/>
        <v>-2.25</v>
      </c>
      <c r="J236">
        <f t="shared" si="37"/>
        <v>1.8999999999999906E-2</v>
      </c>
      <c r="K236" s="3">
        <f t="shared" si="38"/>
        <v>2.5800806438630075</v>
      </c>
      <c r="L236" s="3">
        <f t="shared" si="39"/>
        <v>0.1258064581395269</v>
      </c>
      <c r="M236">
        <f t="shared" si="40"/>
        <v>-2.3795081760857029</v>
      </c>
      <c r="N236">
        <f t="shared" si="41"/>
        <v>6.5344035114420052E-2</v>
      </c>
      <c r="O236">
        <f t="shared" si="42"/>
        <v>-3165.239113705547</v>
      </c>
      <c r="P236">
        <f t="shared" si="43"/>
        <v>-3.0059999999999936</v>
      </c>
    </row>
    <row r="237" spans="1:16" x14ac:dyDescent="0.25">
      <c r="A237">
        <v>-127</v>
      </c>
      <c r="B237">
        <v>378.01</v>
      </c>
      <c r="C237">
        <v>1.355</v>
      </c>
      <c r="D237">
        <v>1.3939999999999999</v>
      </c>
      <c r="E237">
        <v>1.385</v>
      </c>
      <c r="F237">
        <v>1.397</v>
      </c>
      <c r="G237">
        <v>1.244</v>
      </c>
      <c r="I237">
        <f t="shared" si="36"/>
        <v>-2.2899999999999636</v>
      </c>
      <c r="J237">
        <f t="shared" si="37"/>
        <v>2.6000000000000023E-2</v>
      </c>
      <c r="K237" s="3">
        <f t="shared" si="38"/>
        <v>2.5775032889572613</v>
      </c>
      <c r="L237" s="3">
        <f t="shared" si="39"/>
        <v>0.13193929521042452</v>
      </c>
      <c r="M237">
        <f t="shared" si="40"/>
        <v>-3.1278744408761048</v>
      </c>
      <c r="N237">
        <f t="shared" si="41"/>
        <v>6.4775004142208034E-2</v>
      </c>
      <c r="O237">
        <f t="shared" si="42"/>
        <v>-3207.9193477927606</v>
      </c>
      <c r="P237">
        <f t="shared" si="43"/>
        <v>-3.1029499999999066</v>
      </c>
    </row>
    <row r="238" spans="1:16" x14ac:dyDescent="0.25">
      <c r="A238">
        <v>-126</v>
      </c>
      <c r="B238">
        <v>375.72</v>
      </c>
      <c r="C238">
        <v>1.381</v>
      </c>
      <c r="D238">
        <v>1.4259999999999999</v>
      </c>
      <c r="E238">
        <v>1.417</v>
      </c>
      <c r="F238">
        <v>1.4079999999999999</v>
      </c>
      <c r="G238">
        <v>1.2749999999999999</v>
      </c>
      <c r="I238">
        <f t="shared" si="36"/>
        <v>-2.3300000000000409</v>
      </c>
      <c r="J238">
        <f t="shared" si="37"/>
        <v>8.0000000000000071E-3</v>
      </c>
      <c r="K238" s="3">
        <f t="shared" si="38"/>
        <v>2.5748643136645399</v>
      </c>
      <c r="L238" s="3">
        <f t="shared" si="39"/>
        <v>0.1401936785786313</v>
      </c>
      <c r="M238">
        <f t="shared" si="40"/>
        <v>-0.9285380357578219</v>
      </c>
      <c r="N238">
        <f t="shared" si="41"/>
        <v>6.4198639899974902E-2</v>
      </c>
      <c r="O238">
        <f t="shared" si="42"/>
        <v>-3249.6225490395291</v>
      </c>
      <c r="P238">
        <f t="shared" si="43"/>
        <v>-3.2177300000000559</v>
      </c>
    </row>
    <row r="239" spans="1:16" x14ac:dyDescent="0.25">
      <c r="A239">
        <v>-125</v>
      </c>
      <c r="B239">
        <v>373.39</v>
      </c>
      <c r="C239">
        <v>1.389</v>
      </c>
      <c r="D239">
        <v>1.4350000000000001</v>
      </c>
      <c r="E239">
        <v>1.411</v>
      </c>
      <c r="F239">
        <v>1.421</v>
      </c>
      <c r="G239">
        <v>1.2889999999999999</v>
      </c>
      <c r="I239">
        <f t="shared" si="36"/>
        <v>-2.3700000000000045</v>
      </c>
      <c r="J239">
        <f t="shared" si="37"/>
        <v>1.2000000000000011E-2</v>
      </c>
      <c r="K239" s="3">
        <f t="shared" si="38"/>
        <v>2.5721626826463373</v>
      </c>
      <c r="L239" s="3">
        <f t="shared" si="39"/>
        <v>0.14270224573761559</v>
      </c>
      <c r="M239">
        <f t="shared" si="40"/>
        <v>-1.3509588044538827</v>
      </c>
      <c r="N239">
        <f t="shared" si="41"/>
        <v>6.3615117788919151E-2</v>
      </c>
      <c r="O239">
        <f t="shared" si="42"/>
        <v>-3290.33601286165</v>
      </c>
      <c r="P239">
        <f t="shared" si="43"/>
        <v>-3.2919300000000273</v>
      </c>
    </row>
    <row r="240" spans="1:16" x14ac:dyDescent="0.25">
      <c r="A240">
        <v>-124</v>
      </c>
      <c r="B240">
        <v>371.02</v>
      </c>
      <c r="C240">
        <v>1.401</v>
      </c>
      <c r="D240">
        <v>1.425</v>
      </c>
      <c r="E240">
        <v>1.425</v>
      </c>
      <c r="F240">
        <v>1.4359999999999999</v>
      </c>
      <c r="G240">
        <v>1.3160000000000001</v>
      </c>
      <c r="I240">
        <f t="shared" si="36"/>
        <v>-2.4099999999999682</v>
      </c>
      <c r="J240">
        <f t="shared" si="37"/>
        <v>1.8000000000000016E-2</v>
      </c>
      <c r="K240" s="3">
        <f t="shared" si="38"/>
        <v>2.5693973210854648</v>
      </c>
      <c r="L240" s="3">
        <f t="shared" si="39"/>
        <v>0.1464381352857746</v>
      </c>
      <c r="M240">
        <f t="shared" si="40"/>
        <v>-1.9589584905198076</v>
      </c>
      <c r="N240">
        <f t="shared" si="41"/>
        <v>6.3024615392835395E-2</v>
      </c>
      <c r="O240">
        <f t="shared" si="42"/>
        <v>-3330.0473360012625</v>
      </c>
      <c r="P240">
        <f t="shared" si="43"/>
        <v>-3.3764099999999377</v>
      </c>
    </row>
    <row r="241" spans="1:16" x14ac:dyDescent="0.25">
      <c r="A241">
        <v>-123</v>
      </c>
      <c r="B241">
        <v>368.61</v>
      </c>
      <c r="C241">
        <v>1.419</v>
      </c>
      <c r="D241">
        <v>1.456</v>
      </c>
      <c r="E241">
        <v>1.4450000000000001</v>
      </c>
      <c r="F241">
        <v>1.444</v>
      </c>
      <c r="G241">
        <v>1.331</v>
      </c>
      <c r="I241">
        <f t="shared" si="36"/>
        <v>-2.4499999999999886</v>
      </c>
      <c r="J241">
        <f t="shared" si="37"/>
        <v>4.9999999999998934E-3</v>
      </c>
      <c r="K241" s="3">
        <f t="shared" si="38"/>
        <v>2.5665671129934964</v>
      </c>
      <c r="L241" s="3">
        <f t="shared" si="39"/>
        <v>0.15198239545747402</v>
      </c>
      <c r="M241">
        <f t="shared" si="40"/>
        <v>-0.52744516390073803</v>
      </c>
      <c r="N241">
        <f t="shared" si="41"/>
        <v>6.2427312424197252E-2</v>
      </c>
      <c r="O241">
        <f t="shared" si="42"/>
        <v>-3368.7444203068726</v>
      </c>
      <c r="P241">
        <f t="shared" si="43"/>
        <v>-3.4765500000000307</v>
      </c>
    </row>
    <row r="242" spans="1:16" x14ac:dyDescent="0.25">
      <c r="A242">
        <v>-122</v>
      </c>
      <c r="B242">
        <v>366.16</v>
      </c>
      <c r="C242">
        <v>1.4239999999999999</v>
      </c>
      <c r="D242">
        <v>1.4630000000000001</v>
      </c>
      <c r="E242">
        <v>1.4530000000000001</v>
      </c>
      <c r="F242">
        <v>1.4450000000000001</v>
      </c>
      <c r="G242">
        <v>1.335</v>
      </c>
      <c r="I242">
        <f t="shared" si="36"/>
        <v>-2.5</v>
      </c>
      <c r="J242">
        <f t="shared" si="37"/>
        <v>1.5000000000000124E-2</v>
      </c>
      <c r="K242" s="3">
        <f t="shared" si="38"/>
        <v>2.5636708994192432</v>
      </c>
      <c r="L242" s="3">
        <f t="shared" si="39"/>
        <v>0.15350998930083753</v>
      </c>
      <c r="M242">
        <f t="shared" si="40"/>
        <v>-1.5294945650798155</v>
      </c>
      <c r="N242">
        <f t="shared" si="41"/>
        <v>6.1823390669588509E-2</v>
      </c>
      <c r="O242">
        <f t="shared" si="42"/>
        <v>-3406.4154764206442</v>
      </c>
      <c r="P242">
        <f t="shared" si="43"/>
        <v>-3.5599999999999783</v>
      </c>
    </row>
    <row r="243" spans="1:16" x14ac:dyDescent="0.25">
      <c r="A243">
        <v>-121</v>
      </c>
      <c r="B243">
        <v>363.66</v>
      </c>
      <c r="C243">
        <v>1.4390000000000001</v>
      </c>
      <c r="D243">
        <v>1.4750000000000001</v>
      </c>
      <c r="E243">
        <v>1.4670000000000001</v>
      </c>
      <c r="F243">
        <v>1.4650000000000001</v>
      </c>
      <c r="G243">
        <v>1.35</v>
      </c>
      <c r="I243">
        <f t="shared" si="36"/>
        <v>-2.5300000000000296</v>
      </c>
      <c r="J243">
        <f t="shared" si="37"/>
        <v>1.4999999999999902E-2</v>
      </c>
      <c r="K243" s="3">
        <f t="shared" si="38"/>
        <v>2.5606955343936537</v>
      </c>
      <c r="L243" s="3">
        <f t="shared" si="39"/>
        <v>0.15806079393660522</v>
      </c>
      <c r="M243">
        <f t="shared" si="40"/>
        <v>-1.4853767603863954</v>
      </c>
      <c r="N243">
        <f t="shared" si="41"/>
        <v>6.1213033934499325E-2</v>
      </c>
      <c r="O243">
        <f t="shared" si="42"/>
        <v>-3443.0490273717974</v>
      </c>
      <c r="P243">
        <f t="shared" si="43"/>
        <v>-3.6406700000000338</v>
      </c>
    </row>
    <row r="244" spans="1:16" x14ac:dyDescent="0.25">
      <c r="A244">
        <v>-120</v>
      </c>
      <c r="B244">
        <v>361.13</v>
      </c>
      <c r="C244">
        <v>1.454</v>
      </c>
      <c r="D244">
        <v>1.492</v>
      </c>
      <c r="E244">
        <v>1.478</v>
      </c>
      <c r="F244">
        <v>1.4890000000000001</v>
      </c>
      <c r="G244">
        <v>1.3560000000000001</v>
      </c>
      <c r="I244">
        <f t="shared" si="36"/>
        <v>-2.5699999999999932</v>
      </c>
      <c r="J244">
        <f t="shared" si="37"/>
        <v>1.0000000000000009E-2</v>
      </c>
      <c r="K244" s="3">
        <f t="shared" si="38"/>
        <v>2.5576635678875652</v>
      </c>
      <c r="L244" s="3">
        <f t="shared" si="39"/>
        <v>0.16256440652301901</v>
      </c>
      <c r="M244">
        <f t="shared" si="40"/>
        <v>-0.95968103291465257</v>
      </c>
      <c r="N244">
        <f t="shared" si="41"/>
        <v>6.0596427987503906E-2</v>
      </c>
      <c r="O244">
        <f t="shared" si="42"/>
        <v>-3478.6339120750517</v>
      </c>
      <c r="P244">
        <f t="shared" si="43"/>
        <v>-3.736780000000004</v>
      </c>
    </row>
    <row r="245" spans="1:16" x14ac:dyDescent="0.25">
      <c r="A245">
        <v>-119</v>
      </c>
      <c r="B245">
        <v>358.56</v>
      </c>
      <c r="C245">
        <v>1.464</v>
      </c>
      <c r="D245">
        <v>1.5009999999999999</v>
      </c>
      <c r="E245">
        <v>1.4950000000000001</v>
      </c>
      <c r="F245">
        <v>1.492</v>
      </c>
      <c r="G245">
        <v>1.369</v>
      </c>
      <c r="I245">
        <f t="shared" si="36"/>
        <v>-2.6100000000000136</v>
      </c>
      <c r="J245">
        <f t="shared" si="37"/>
        <v>1.9000000000000128E-2</v>
      </c>
      <c r="K245" s="3">
        <f t="shared" si="38"/>
        <v>2.5545618391909861</v>
      </c>
      <c r="L245" s="3">
        <f t="shared" si="39"/>
        <v>0.16554107672237306</v>
      </c>
      <c r="M245">
        <f t="shared" si="40"/>
        <v>-1.7650026225067901</v>
      </c>
      <c r="N245">
        <f t="shared" si="41"/>
        <v>5.9973760503836911E-2</v>
      </c>
      <c r="O245">
        <f t="shared" si="42"/>
        <v>-3513.1592887330185</v>
      </c>
      <c r="P245">
        <f t="shared" si="43"/>
        <v>-3.8210400000000373</v>
      </c>
    </row>
    <row r="246" spans="1:16" x14ac:dyDescent="0.25">
      <c r="A246">
        <v>-118</v>
      </c>
      <c r="B246">
        <v>355.95</v>
      </c>
      <c r="C246">
        <v>1.4830000000000001</v>
      </c>
      <c r="D246">
        <v>1.5149999999999999</v>
      </c>
      <c r="E246">
        <v>1.506</v>
      </c>
      <c r="F246">
        <v>1.508</v>
      </c>
      <c r="G246">
        <v>1.4059999999999999</v>
      </c>
      <c r="I246">
        <f t="shared" si="36"/>
        <v>-2.6499999999999773</v>
      </c>
      <c r="J246">
        <f t="shared" si="37"/>
        <v>2.2999999999999909E-2</v>
      </c>
      <c r="K246" s="3">
        <f t="shared" si="38"/>
        <v>2.5513889972730204</v>
      </c>
      <c r="L246" s="3">
        <f t="shared" si="39"/>
        <v>0.17114115102838207</v>
      </c>
      <c r="M246">
        <f t="shared" si="40"/>
        <v>-2.0595006931676147</v>
      </c>
      <c r="N246">
        <f t="shared" si="41"/>
        <v>5.934522100838506E-2</v>
      </c>
      <c r="O246">
        <f t="shared" si="42"/>
        <v>-3546.6146381415151</v>
      </c>
      <c r="P246">
        <f t="shared" si="43"/>
        <v>-3.929949999999943</v>
      </c>
    </row>
    <row r="247" spans="1:16" x14ac:dyDescent="0.25">
      <c r="A247">
        <v>-117</v>
      </c>
      <c r="B247">
        <v>353.3</v>
      </c>
      <c r="C247">
        <v>1.506</v>
      </c>
      <c r="D247">
        <v>1.5349999999999999</v>
      </c>
      <c r="E247">
        <v>1.5209999999999999</v>
      </c>
      <c r="F247">
        <v>1.5269999999999999</v>
      </c>
      <c r="G247">
        <v>1.4390000000000001</v>
      </c>
      <c r="I247">
        <f t="shared" si="36"/>
        <v>-2.6899999999999977</v>
      </c>
      <c r="J247">
        <f t="shared" si="37"/>
        <v>1.0999999999999899E-2</v>
      </c>
      <c r="K247" s="3">
        <f t="shared" si="38"/>
        <v>2.5481436374348454</v>
      </c>
      <c r="L247" s="3">
        <f t="shared" si="39"/>
        <v>0.17782497186468177</v>
      </c>
      <c r="M247">
        <f t="shared" si="40"/>
        <v>-0.95218030800570275</v>
      </c>
      <c r="N247">
        <f t="shared" si="41"/>
        <v>5.8711000818111682E-2</v>
      </c>
      <c r="O247">
        <f t="shared" si="42"/>
        <v>-3578.9897668967924</v>
      </c>
      <c r="P247">
        <f t="shared" si="43"/>
        <v>-4.0511399999999762</v>
      </c>
    </row>
    <row r="248" spans="1:16" x14ac:dyDescent="0.25">
      <c r="A248">
        <v>-116</v>
      </c>
      <c r="B248">
        <v>350.61</v>
      </c>
      <c r="C248">
        <v>1.5169999999999999</v>
      </c>
      <c r="D248">
        <v>1.546</v>
      </c>
      <c r="E248">
        <v>1.54</v>
      </c>
      <c r="F248">
        <v>1.5329999999999999</v>
      </c>
      <c r="G248">
        <v>1.4490000000000001</v>
      </c>
      <c r="I248">
        <f t="shared" si="36"/>
        <v>-2.7200000000000273</v>
      </c>
      <c r="J248">
        <f t="shared" si="37"/>
        <v>1.9000000000000128E-2</v>
      </c>
      <c r="K248" s="3">
        <f t="shared" si="38"/>
        <v>2.5448242987597278</v>
      </c>
      <c r="L248" s="3">
        <f t="shared" si="39"/>
        <v>0.18098558078673047</v>
      </c>
      <c r="M248">
        <f t="shared" si="40"/>
        <v>-1.5981874456494878</v>
      </c>
      <c r="N248">
        <f t="shared" si="41"/>
        <v>5.8071292983931426E-2</v>
      </c>
      <c r="O248">
        <f t="shared" si="42"/>
        <v>-3610.2748105036799</v>
      </c>
      <c r="P248">
        <f t="shared" si="43"/>
        <v>-4.1262400000000348</v>
      </c>
    </row>
    <row r="249" spans="1:16" x14ac:dyDescent="0.25">
      <c r="A249">
        <v>-115</v>
      </c>
      <c r="B249">
        <v>347.89</v>
      </c>
      <c r="C249">
        <v>1.536</v>
      </c>
      <c r="D249">
        <v>1.56</v>
      </c>
      <c r="E249">
        <v>1.556</v>
      </c>
      <c r="F249">
        <v>1.5609999999999999</v>
      </c>
      <c r="G249">
        <v>1.468</v>
      </c>
      <c r="I249">
        <f t="shared" si="36"/>
        <v>-2.7699999999999818</v>
      </c>
      <c r="J249">
        <f t="shared" si="37"/>
        <v>1.8000000000000016E-2</v>
      </c>
      <c r="K249" s="3">
        <f t="shared" si="38"/>
        <v>2.5414419452545256</v>
      </c>
      <c r="L249" s="3">
        <f t="shared" si="39"/>
        <v>0.18639121569549319</v>
      </c>
      <c r="M249">
        <f t="shared" si="40"/>
        <v>-1.4573919208455817</v>
      </c>
      <c r="N249">
        <f t="shared" si="41"/>
        <v>5.7426292232052416E-2</v>
      </c>
      <c r="O249">
        <f t="shared" si="42"/>
        <v>-3640.4602363837289</v>
      </c>
      <c r="P249">
        <f t="shared" si="43"/>
        <v>-4.2547199999999785</v>
      </c>
    </row>
    <row r="250" spans="1:16" x14ac:dyDescent="0.25">
      <c r="A250">
        <v>-114</v>
      </c>
      <c r="B250">
        <v>345.12</v>
      </c>
      <c r="C250">
        <v>1.554</v>
      </c>
      <c r="D250">
        <v>1.5780000000000001</v>
      </c>
      <c r="E250">
        <v>1.57</v>
      </c>
      <c r="F250">
        <v>1.5760000000000001</v>
      </c>
      <c r="G250">
        <v>1.494</v>
      </c>
      <c r="I250">
        <f t="shared" si="36"/>
        <v>-2.8000000000000114</v>
      </c>
      <c r="J250">
        <f t="shared" si="37"/>
        <v>1.8999999999999906E-2</v>
      </c>
      <c r="K250" s="3">
        <f t="shared" si="38"/>
        <v>2.5379701277584696</v>
      </c>
      <c r="L250" s="3">
        <f t="shared" si="39"/>
        <v>0.19145101446489549</v>
      </c>
      <c r="M250">
        <f t="shared" si="40"/>
        <v>-1.4917822320603911</v>
      </c>
      <c r="N250">
        <f t="shared" si="41"/>
        <v>5.6776194904804247E-2</v>
      </c>
      <c r="O250">
        <f t="shared" si="42"/>
        <v>-3669.5368467823901</v>
      </c>
      <c r="P250">
        <f t="shared" si="43"/>
        <v>-4.3512000000000386</v>
      </c>
    </row>
    <row r="251" spans="1:16" x14ac:dyDescent="0.25">
      <c r="A251">
        <v>-113</v>
      </c>
      <c r="B251">
        <v>342.32</v>
      </c>
      <c r="C251">
        <v>1.573</v>
      </c>
      <c r="D251">
        <v>1.593</v>
      </c>
      <c r="E251">
        <v>1.5860000000000001</v>
      </c>
      <c r="F251">
        <v>1.583</v>
      </c>
      <c r="G251">
        <v>1.5289999999999999</v>
      </c>
      <c r="I251">
        <f t="shared" si="36"/>
        <v>-2.8299999999999841</v>
      </c>
      <c r="J251">
        <f t="shared" si="37"/>
        <v>2.7000000000000135E-2</v>
      </c>
      <c r="K251" s="3">
        <f t="shared" si="38"/>
        <v>2.5344322734758764</v>
      </c>
      <c r="L251" s="3">
        <f t="shared" si="39"/>
        <v>0.19672872262328683</v>
      </c>
      <c r="M251">
        <f t="shared" si="40"/>
        <v>-2.050116833269211</v>
      </c>
      <c r="N251">
        <f t="shared" si="41"/>
        <v>5.6121198900968963E-2</v>
      </c>
      <c r="O251">
        <f t="shared" si="42"/>
        <v>-3697.495781574381</v>
      </c>
      <c r="P251">
        <f t="shared" si="43"/>
        <v>-4.4515899999999631</v>
      </c>
    </row>
    <row r="252" spans="1:16" x14ac:dyDescent="0.25">
      <c r="A252">
        <v>-112</v>
      </c>
      <c r="B252">
        <v>339.49</v>
      </c>
      <c r="C252">
        <v>1.6</v>
      </c>
      <c r="D252">
        <v>1.6120000000000001</v>
      </c>
      <c r="E252">
        <v>1.6060000000000001</v>
      </c>
      <c r="F252">
        <v>1.607</v>
      </c>
      <c r="G252">
        <v>1.5740000000000001</v>
      </c>
      <c r="I252">
        <f t="shared" si="36"/>
        <v>-2.8799999999999955</v>
      </c>
      <c r="J252">
        <f t="shared" si="37"/>
        <v>2.2999999999999909E-2</v>
      </c>
      <c r="K252" s="3">
        <f t="shared" si="38"/>
        <v>2.5308269862489765</v>
      </c>
      <c r="L252" s="3">
        <f t="shared" si="39"/>
        <v>0.20411998265592479</v>
      </c>
      <c r="M252">
        <f t="shared" si="40"/>
        <v>-1.6752928086405758</v>
      </c>
      <c r="N252">
        <f t="shared" si="41"/>
        <v>5.5461503615633664E-2</v>
      </c>
      <c r="O252">
        <f t="shared" si="42"/>
        <v>-3724.3285209663463</v>
      </c>
      <c r="P252">
        <f t="shared" si="43"/>
        <v>-4.607999999999973</v>
      </c>
    </row>
    <row r="253" spans="1:16" x14ac:dyDescent="0.25">
      <c r="A253">
        <v>-111</v>
      </c>
      <c r="B253">
        <v>336.61</v>
      </c>
      <c r="C253">
        <v>1.623</v>
      </c>
      <c r="D253">
        <v>1.63</v>
      </c>
      <c r="E253">
        <v>1.621</v>
      </c>
      <c r="F253">
        <v>1.629</v>
      </c>
      <c r="G253">
        <v>1.6140000000000001</v>
      </c>
      <c r="I253">
        <f t="shared" si="36"/>
        <v>-2.9000000000000341</v>
      </c>
      <c r="J253">
        <f t="shared" si="37"/>
        <v>2.0000000000000018E-2</v>
      </c>
      <c r="K253" s="3">
        <f t="shared" si="38"/>
        <v>2.5271270138391762</v>
      </c>
      <c r="L253" s="3">
        <f t="shared" si="39"/>
        <v>0.21031851982623187</v>
      </c>
      <c r="M253">
        <f t="shared" si="40"/>
        <v>-1.4154701458349785</v>
      </c>
      <c r="N253">
        <f t="shared" si="41"/>
        <v>5.4797309879582735E-2</v>
      </c>
      <c r="O253">
        <f t="shared" si="42"/>
        <v>-3750.026888096007</v>
      </c>
      <c r="P253">
        <f t="shared" si="43"/>
        <v>-4.7067000000000618</v>
      </c>
    </row>
    <row r="254" spans="1:16" x14ac:dyDescent="0.25">
      <c r="A254">
        <v>-110</v>
      </c>
      <c r="B254">
        <v>333.71</v>
      </c>
      <c r="C254">
        <v>1.643</v>
      </c>
      <c r="D254">
        <v>1.643</v>
      </c>
      <c r="E254">
        <v>1.6379999999999999</v>
      </c>
      <c r="F254">
        <v>1.6439999999999999</v>
      </c>
      <c r="G254">
        <v>1.6479999999999999</v>
      </c>
      <c r="I254">
        <f t="shared" si="36"/>
        <v>-2.9499999999999886</v>
      </c>
      <c r="J254">
        <f t="shared" si="37"/>
        <v>2.6999999999999913E-2</v>
      </c>
      <c r="K254" s="3">
        <f t="shared" si="38"/>
        <v>2.5233692209782803</v>
      </c>
      <c r="L254" s="3">
        <f t="shared" si="39"/>
        <v>0.21563756343506174</v>
      </c>
      <c r="M254">
        <f t="shared" si="40"/>
        <v>-1.8357031452199741</v>
      </c>
      <c r="N254">
        <f t="shared" si="41"/>
        <v>5.4128819898247839E-2</v>
      </c>
      <c r="O254">
        <f t="shared" si="42"/>
        <v>-3774.5830515269968</v>
      </c>
      <c r="P254">
        <f t="shared" si="43"/>
        <v>-4.8468500000000017</v>
      </c>
    </row>
    <row r="255" spans="1:16" x14ac:dyDescent="0.25">
      <c r="A255">
        <v>-109</v>
      </c>
      <c r="B255">
        <v>330.76</v>
      </c>
      <c r="C255">
        <v>1.67</v>
      </c>
      <c r="D255">
        <v>1.669</v>
      </c>
      <c r="E255">
        <v>1.663</v>
      </c>
      <c r="F255">
        <v>1.67</v>
      </c>
      <c r="G255">
        <v>1.68</v>
      </c>
      <c r="I255">
        <f t="shared" si="36"/>
        <v>-2.9699999999999704</v>
      </c>
      <c r="J255">
        <f t="shared" si="37"/>
        <v>1.9000000000000128E-2</v>
      </c>
      <c r="K255" s="3">
        <f t="shared" si="38"/>
        <v>2.5195129832576257</v>
      </c>
      <c r="L255" s="3">
        <f t="shared" si="39"/>
        <v>0.22271647114758325</v>
      </c>
      <c r="M255">
        <f t="shared" si="40"/>
        <v>-1.2542311691556109</v>
      </c>
      <c r="N255">
        <f t="shared" si="41"/>
        <v>5.3456237190234623E-2</v>
      </c>
      <c r="O255">
        <f t="shared" si="42"/>
        <v>-3797.9895276386083</v>
      </c>
      <c r="P255">
        <f t="shared" si="43"/>
        <v>-4.9598999999999487</v>
      </c>
    </row>
    <row r="256" spans="1:16" x14ac:dyDescent="0.25">
      <c r="A256">
        <v>-108</v>
      </c>
      <c r="B256">
        <v>327.79</v>
      </c>
      <c r="C256">
        <v>1.6890000000000001</v>
      </c>
      <c r="D256">
        <v>1.6879999999999999</v>
      </c>
      <c r="E256">
        <v>1.6779999999999999</v>
      </c>
      <c r="F256">
        <v>1.69</v>
      </c>
      <c r="G256">
        <v>1.6990000000000001</v>
      </c>
      <c r="I256">
        <f t="shared" si="36"/>
        <v>-3.0200000000000387</v>
      </c>
      <c r="J256">
        <f t="shared" si="37"/>
        <v>2.0999999999999908E-2</v>
      </c>
      <c r="K256" s="3">
        <f t="shared" si="38"/>
        <v>2.5155957002684515</v>
      </c>
      <c r="L256" s="3">
        <f t="shared" si="39"/>
        <v>0.22762964957100867</v>
      </c>
      <c r="M256">
        <f t="shared" si="40"/>
        <v>-1.3350085953389881</v>
      </c>
      <c r="N256">
        <f t="shared" si="41"/>
        <v>5.2779766525444291E-2</v>
      </c>
      <c r="O256">
        <f t="shared" si="42"/>
        <v>-3820.239182909741</v>
      </c>
      <c r="P256">
        <f t="shared" si="43"/>
        <v>-5.100780000000106</v>
      </c>
    </row>
    <row r="257" spans="1:16" x14ac:dyDescent="0.25">
      <c r="A257">
        <v>-107</v>
      </c>
      <c r="B257">
        <v>324.77</v>
      </c>
      <c r="C257">
        <v>1.71</v>
      </c>
      <c r="D257">
        <v>1.7030000000000001</v>
      </c>
      <c r="E257">
        <v>1.702</v>
      </c>
      <c r="F257">
        <v>1.7090000000000001</v>
      </c>
      <c r="G257">
        <v>1.726</v>
      </c>
      <c r="I257">
        <f t="shared" si="36"/>
        <v>-3.0399999999999636</v>
      </c>
      <c r="J257">
        <f t="shared" si="37"/>
        <v>2.6000000000000023E-2</v>
      </c>
      <c r="K257" s="3">
        <f t="shared" si="38"/>
        <v>2.511575905309916</v>
      </c>
      <c r="L257" s="3">
        <f t="shared" si="39"/>
        <v>0.23299611039215382</v>
      </c>
      <c r="M257">
        <f t="shared" si="40"/>
        <v>-1.6045677558831326</v>
      </c>
      <c r="N257">
        <f t="shared" si="41"/>
        <v>5.209961386280916E-2</v>
      </c>
      <c r="O257">
        <f t="shared" si="42"/>
        <v>-3841.3252360963174</v>
      </c>
      <c r="P257">
        <f t="shared" si="43"/>
        <v>-5.1983999999999035</v>
      </c>
    </row>
    <row r="258" spans="1:16" x14ac:dyDescent="0.25">
      <c r="A258">
        <v>-106</v>
      </c>
      <c r="B258">
        <v>321.73</v>
      </c>
      <c r="C258">
        <v>1.736</v>
      </c>
      <c r="D258">
        <v>1.732</v>
      </c>
      <c r="E258">
        <v>1.724</v>
      </c>
      <c r="F258">
        <v>1.7350000000000001</v>
      </c>
      <c r="G258">
        <v>1.7529999999999999</v>
      </c>
      <c r="I258">
        <f t="shared" si="36"/>
        <v>-3.0800000000000409</v>
      </c>
      <c r="J258">
        <f t="shared" si="37"/>
        <v>1.8000000000000016E-2</v>
      </c>
      <c r="K258" s="3">
        <f t="shared" si="38"/>
        <v>2.507491558965369</v>
      </c>
      <c r="L258" s="3">
        <f t="shared" si="39"/>
        <v>0.2395497208404731</v>
      </c>
      <c r="M258">
        <f t="shared" si="40"/>
        <v>-1.0723452280786581</v>
      </c>
      <c r="N258">
        <f t="shared" si="41"/>
        <v>5.1415986287660857E-2</v>
      </c>
      <c r="O258">
        <f t="shared" si="42"/>
        <v>-3861.2412603015318</v>
      </c>
      <c r="P258">
        <f t="shared" si="43"/>
        <v>-5.346880000000092</v>
      </c>
    </row>
    <row r="259" spans="1:16" x14ac:dyDescent="0.25">
      <c r="A259">
        <v>-105</v>
      </c>
      <c r="B259">
        <v>318.64999999999998</v>
      </c>
      <c r="C259">
        <v>1.754</v>
      </c>
      <c r="D259">
        <v>1.75</v>
      </c>
      <c r="E259">
        <v>1.744</v>
      </c>
      <c r="F259">
        <v>1.7549999999999999</v>
      </c>
      <c r="G259">
        <v>1.7689999999999999</v>
      </c>
      <c r="I259">
        <f t="shared" si="36"/>
        <v>-3.1099999999999568</v>
      </c>
      <c r="J259">
        <f t="shared" si="37"/>
        <v>1.8999999999999906E-2</v>
      </c>
      <c r="K259" s="3">
        <f t="shared" si="38"/>
        <v>2.5033139228158845</v>
      </c>
      <c r="L259" s="3">
        <f t="shared" si="39"/>
        <v>0.24402958903002173</v>
      </c>
      <c r="M259">
        <f t="shared" si="40"/>
        <v>-1.0985197306327705</v>
      </c>
      <c r="N259">
        <f t="shared" si="41"/>
        <v>5.0729091948750166E-2</v>
      </c>
      <c r="O259">
        <f t="shared" si="42"/>
        <v>-3879.9811849382727</v>
      </c>
      <c r="P259">
        <f t="shared" si="43"/>
        <v>-5.4549399999999331</v>
      </c>
    </row>
    <row r="260" spans="1:16" x14ac:dyDescent="0.25">
      <c r="A260">
        <v>-104</v>
      </c>
      <c r="B260">
        <v>315.54000000000002</v>
      </c>
      <c r="C260">
        <v>1.7729999999999999</v>
      </c>
      <c r="D260">
        <v>1.772</v>
      </c>
      <c r="E260">
        <v>1.764</v>
      </c>
      <c r="F260">
        <v>1.7769999999999999</v>
      </c>
      <c r="G260">
        <v>1.7809999999999999</v>
      </c>
      <c r="I260">
        <f t="shared" si="36"/>
        <v>-3.1400000000000432</v>
      </c>
      <c r="J260">
        <f t="shared" si="37"/>
        <v>2.0000000000000018E-2</v>
      </c>
      <c r="K260" s="3">
        <f t="shared" si="38"/>
        <v>2.4990544211971009</v>
      </c>
      <c r="L260" s="3">
        <f t="shared" si="39"/>
        <v>0.24870873560091777</v>
      </c>
      <c r="M260">
        <f t="shared" si="40"/>
        <v>-1.1216002341070379</v>
      </c>
      <c r="N260">
        <f t="shared" si="41"/>
        <v>5.0039139994937809E-2</v>
      </c>
      <c r="O260">
        <f t="shared" si="42"/>
        <v>-3897.5392975831187</v>
      </c>
      <c r="P260">
        <f t="shared" si="43"/>
        <v>-5.567220000000078</v>
      </c>
    </row>
    <row r="261" spans="1:16" x14ac:dyDescent="0.25">
      <c r="A261">
        <v>-103</v>
      </c>
      <c r="B261">
        <v>312.39999999999998</v>
      </c>
      <c r="C261">
        <v>1.7929999999999999</v>
      </c>
      <c r="D261">
        <v>1.796</v>
      </c>
      <c r="E261">
        <v>1.7889999999999999</v>
      </c>
      <c r="F261">
        <v>1.8049999999999999</v>
      </c>
      <c r="G261">
        <v>1.7809999999999999</v>
      </c>
      <c r="I261">
        <f t="shared" ref="I261:I324" si="44">B262-B261</f>
        <v>-3.1699999999999591</v>
      </c>
      <c r="J261">
        <f t="shared" ref="J261:J324" si="45">C262-C261</f>
        <v>1.2000000000000011E-2</v>
      </c>
      <c r="K261" s="3">
        <f t="shared" ref="K261:K324" si="46">LOG(B261)</f>
        <v>2.4947110252052629</v>
      </c>
      <c r="L261" s="3">
        <f t="shared" ref="L261:L324" si="47">LOG(C261)</f>
        <v>0.25358028956218281</v>
      </c>
      <c r="M261">
        <f t="shared" ref="M261:M324" si="48">(L262-L261)/(K262-K261)</f>
        <v>-0.65401940761026323</v>
      </c>
      <c r="N261">
        <f t="shared" ref="N261:N324" si="49">$L$2*((1-COS(RADIANS(A261))+($L$2/$O$2)*(1-SQRT(1-(($L$2/$O$2)^2)*SIN(RADIANS(A261))))))</f>
        <v>4.9346340511575056E-2</v>
      </c>
      <c r="O261">
        <f t="shared" ref="O261:O324" si="50">$L$2*($J$1^2)*((SIN(RADIANS(A261))))+($H$1/2)*(SIN(2*RADIANS(A261)))</f>
        <v>-3913.9102457213517</v>
      </c>
      <c r="P261">
        <f t="shared" ref="P261:P324" si="51">(C261*100000)*((B262/100000)-(B261/100000))</f>
        <v>-5.683809999999915</v>
      </c>
    </row>
    <row r="262" spans="1:16" x14ac:dyDescent="0.25">
      <c r="A262">
        <v>-102</v>
      </c>
      <c r="B262">
        <v>309.23</v>
      </c>
      <c r="C262">
        <v>1.8049999999999999</v>
      </c>
      <c r="D262">
        <v>1.8180000000000001</v>
      </c>
      <c r="E262">
        <v>1.81</v>
      </c>
      <c r="F262">
        <v>1.825</v>
      </c>
      <c r="G262">
        <v>1.766</v>
      </c>
      <c r="I262">
        <f t="shared" si="44"/>
        <v>-3.2000000000000455</v>
      </c>
      <c r="J262">
        <f t="shared" si="45"/>
        <v>1.7000000000000126E-2</v>
      </c>
      <c r="K262" s="3">
        <f t="shared" si="46"/>
        <v>2.4902816204417575</v>
      </c>
      <c r="L262" s="3">
        <f t="shared" si="47"/>
        <v>0.25647720624167669</v>
      </c>
      <c r="M262">
        <f t="shared" si="48"/>
        <v>-0.90117541013635383</v>
      </c>
      <c r="N262">
        <f t="shared" si="49"/>
        <v>4.8650904456593799E-2</v>
      </c>
      <c r="O262">
        <f t="shared" si="50"/>
        <v>-3929.089038382428</v>
      </c>
      <c r="P262">
        <f t="shared" si="51"/>
        <v>-5.776000000000062</v>
      </c>
    </row>
    <row r="263" spans="1:16" x14ac:dyDescent="0.25">
      <c r="A263">
        <v>-101</v>
      </c>
      <c r="B263">
        <v>306.02999999999997</v>
      </c>
      <c r="C263">
        <v>1.8220000000000001</v>
      </c>
      <c r="D263">
        <v>1.843</v>
      </c>
      <c r="E263">
        <v>1.837</v>
      </c>
      <c r="F263">
        <v>1.8520000000000001</v>
      </c>
      <c r="G263">
        <v>1.7569999999999999</v>
      </c>
      <c r="I263">
        <f t="shared" si="44"/>
        <v>-3.2299999999999613</v>
      </c>
      <c r="J263">
        <f t="shared" si="45"/>
        <v>1.8999999999999906E-2</v>
      </c>
      <c r="K263" s="3">
        <f t="shared" si="46"/>
        <v>2.4857640022849474</v>
      </c>
      <c r="L263" s="3">
        <f t="shared" si="47"/>
        <v>0.26054837263697944</v>
      </c>
      <c r="M263">
        <f t="shared" si="48"/>
        <v>-0.97770992628196773</v>
      </c>
      <c r="N263">
        <f t="shared" si="49"/>
        <v>4.7953043596325268E-2</v>
      </c>
      <c r="O263">
        <f t="shared" si="50"/>
        <v>-3943.0710476654217</v>
      </c>
      <c r="P263">
        <f t="shared" si="51"/>
        <v>-5.8850599999998963</v>
      </c>
    </row>
    <row r="264" spans="1:16" x14ac:dyDescent="0.25">
      <c r="A264">
        <v>-100</v>
      </c>
      <c r="B264">
        <v>302.8</v>
      </c>
      <c r="C264">
        <v>1.841</v>
      </c>
      <c r="D264">
        <v>1.869</v>
      </c>
      <c r="E264">
        <v>1.861</v>
      </c>
      <c r="F264">
        <v>1.877</v>
      </c>
      <c r="G264">
        <v>1.7589999999999999</v>
      </c>
      <c r="I264">
        <f t="shared" si="44"/>
        <v>-3.2599999999999909</v>
      </c>
      <c r="J264">
        <f t="shared" si="45"/>
        <v>2.200000000000002E-2</v>
      </c>
      <c r="K264" s="3">
        <f t="shared" si="46"/>
        <v>2.4811558708280352</v>
      </c>
      <c r="L264" s="3">
        <f t="shared" si="47"/>
        <v>0.26505378850401468</v>
      </c>
      <c r="M264">
        <f t="shared" si="48"/>
        <v>-1.0974296102426613</v>
      </c>
      <c r="N264">
        <f t="shared" si="49"/>
        <v>4.7252970441066917E-2</v>
      </c>
      <c r="O264">
        <f t="shared" si="50"/>
        <v>-3955.852010153958</v>
      </c>
      <c r="P264">
        <f t="shared" si="51"/>
        <v>-6.0016600000000464</v>
      </c>
    </row>
    <row r="265" spans="1:16" x14ac:dyDescent="0.25">
      <c r="A265">
        <v>-99</v>
      </c>
      <c r="B265">
        <v>299.54000000000002</v>
      </c>
      <c r="C265">
        <v>1.863</v>
      </c>
      <c r="D265">
        <v>1.895</v>
      </c>
      <c r="E265">
        <v>1.8879999999999999</v>
      </c>
      <c r="F265">
        <v>1.9019999999999999</v>
      </c>
      <c r="G265">
        <v>1.7649999999999999</v>
      </c>
      <c r="I265">
        <f t="shared" si="44"/>
        <v>-3.2800000000000296</v>
      </c>
      <c r="J265">
        <f t="shared" si="45"/>
        <v>2.8000000000000025E-2</v>
      </c>
      <c r="K265" s="3">
        <f t="shared" si="46"/>
        <v>2.4764548254543031</v>
      </c>
      <c r="L265" s="3">
        <f t="shared" si="47"/>
        <v>0.27021285489624264</v>
      </c>
      <c r="M265">
        <f t="shared" si="48"/>
        <v>-1.3548589499395547</v>
      </c>
      <c r="N265">
        <f t="shared" si="49"/>
        <v>4.6550898180417112E-2</v>
      </c>
      <c r="O265">
        <f t="shared" si="50"/>
        <v>-3967.4280282202076</v>
      </c>
      <c r="P265">
        <f t="shared" si="51"/>
        <v>-6.1106400000000676</v>
      </c>
    </row>
    <row r="266" spans="1:16" x14ac:dyDescent="0.25">
      <c r="A266">
        <v>-98</v>
      </c>
      <c r="B266">
        <v>296.26</v>
      </c>
      <c r="C266">
        <v>1.891</v>
      </c>
      <c r="D266">
        <v>1.923</v>
      </c>
      <c r="E266">
        <v>1.917</v>
      </c>
      <c r="F266">
        <v>1.9350000000000001</v>
      </c>
      <c r="G266">
        <v>1.7889999999999999</v>
      </c>
      <c r="I266">
        <f t="shared" si="44"/>
        <v>-3.3100000000000023</v>
      </c>
      <c r="J266">
        <f t="shared" si="45"/>
        <v>2.8000000000000025E-2</v>
      </c>
      <c r="K266" s="3">
        <f t="shared" si="46"/>
        <v>2.4716730185000912</v>
      </c>
      <c r="L266" s="3">
        <f t="shared" si="47"/>
        <v>0.27669152884503972</v>
      </c>
      <c r="M266">
        <f t="shared" si="48"/>
        <v>-1.3082128812824485</v>
      </c>
      <c r="N266">
        <f t="shared" si="49"/>
        <v>4.5847040618397214E-2</v>
      </c>
      <c r="O266">
        <f t="shared" si="50"/>
        <v>-3977.7955712175235</v>
      </c>
      <c r="P266">
        <f t="shared" si="51"/>
        <v>-6.2592099999999782</v>
      </c>
    </row>
    <row r="267" spans="1:16" x14ac:dyDescent="0.25">
      <c r="A267">
        <v>-97</v>
      </c>
      <c r="B267">
        <v>292.95</v>
      </c>
      <c r="C267">
        <v>1.919</v>
      </c>
      <c r="D267">
        <v>1.9530000000000001</v>
      </c>
      <c r="E267">
        <v>1.946</v>
      </c>
      <c r="F267">
        <v>1.964</v>
      </c>
      <c r="G267">
        <v>1.8129999999999999</v>
      </c>
      <c r="I267">
        <f t="shared" si="44"/>
        <v>-3.339999999999975</v>
      </c>
      <c r="J267">
        <f t="shared" si="45"/>
        <v>2.6000000000000023E-2</v>
      </c>
      <c r="K267" s="3">
        <f t="shared" si="46"/>
        <v>2.4667935023435357</v>
      </c>
      <c r="L267" s="3">
        <f t="shared" si="47"/>
        <v>0.28307497473547155</v>
      </c>
      <c r="M267">
        <f t="shared" si="48"/>
        <v>-1.173632752824771</v>
      </c>
      <c r="N267">
        <f t="shared" si="49"/>
        <v>4.5141612108380795E-2</v>
      </c>
      <c r="O267">
        <f t="shared" si="50"/>
        <v>-3986.9514765613749</v>
      </c>
      <c r="P267">
        <f t="shared" si="51"/>
        <v>-6.4094599999999682</v>
      </c>
    </row>
    <row r="268" spans="1:16" x14ac:dyDescent="0.25">
      <c r="A268">
        <v>-96</v>
      </c>
      <c r="B268">
        <v>289.61</v>
      </c>
      <c r="C268">
        <v>1.9450000000000001</v>
      </c>
      <c r="D268">
        <v>1.982</v>
      </c>
      <c r="E268">
        <v>1.9730000000000001</v>
      </c>
      <c r="F268">
        <v>1.998</v>
      </c>
      <c r="G268">
        <v>1.829</v>
      </c>
      <c r="I268">
        <f t="shared" si="44"/>
        <v>-3.3700000000000045</v>
      </c>
      <c r="J268">
        <f t="shared" si="45"/>
        <v>3.2000000000000028E-2</v>
      </c>
      <c r="K268" s="3">
        <f t="shared" si="46"/>
        <v>2.4618135536226196</v>
      </c>
      <c r="L268" s="3">
        <f t="shared" si="47"/>
        <v>0.28891960566172653</v>
      </c>
      <c r="M268">
        <f t="shared" si="48"/>
        <v>-1.3942046878086307</v>
      </c>
      <c r="N268">
        <f t="shared" si="49"/>
        <v>4.4434827487849687E-2</v>
      </c>
      <c r="O268">
        <f t="shared" si="50"/>
        <v>-3994.8929506982154</v>
      </c>
      <c r="P268">
        <f t="shared" si="51"/>
        <v>-6.5546499999999588</v>
      </c>
    </row>
    <row r="269" spans="1:16" x14ac:dyDescent="0.25">
      <c r="A269">
        <v>-95</v>
      </c>
      <c r="B269">
        <v>286.24</v>
      </c>
      <c r="C269">
        <v>1.9770000000000001</v>
      </c>
      <c r="D269">
        <v>2.0139999999999998</v>
      </c>
      <c r="E269">
        <v>2.0070000000000001</v>
      </c>
      <c r="F269">
        <v>2.0329999999999999</v>
      </c>
      <c r="G269">
        <v>1.8540000000000001</v>
      </c>
      <c r="I269">
        <f t="shared" si="44"/>
        <v>-3.3799999999999955</v>
      </c>
      <c r="J269">
        <f t="shared" si="45"/>
        <v>2.8999999999999693E-2</v>
      </c>
      <c r="K269" s="3">
        <f t="shared" si="46"/>
        <v>2.4567303232232978</v>
      </c>
      <c r="L269" s="3">
        <f t="shared" si="47"/>
        <v>0.29600666931367231</v>
      </c>
      <c r="M269">
        <f t="shared" si="48"/>
        <v>-1.2259200408098347</v>
      </c>
      <c r="N269">
        <f t="shared" si="49"/>
        <v>4.3726902012996796E-2</v>
      </c>
      <c r="O269">
        <f t="shared" si="50"/>
        <v>-4001.6175699620076</v>
      </c>
      <c r="P269">
        <f t="shared" si="51"/>
        <v>-6.6822600000000127</v>
      </c>
    </row>
    <row r="270" spans="1:16" x14ac:dyDescent="0.25">
      <c r="A270">
        <v>-94</v>
      </c>
      <c r="B270">
        <v>282.86</v>
      </c>
      <c r="C270">
        <v>2.0059999999999998</v>
      </c>
      <c r="D270">
        <v>2.044</v>
      </c>
      <c r="E270">
        <v>2.0419999999999998</v>
      </c>
      <c r="F270">
        <v>2.0659999999999998</v>
      </c>
      <c r="G270">
        <v>1.873</v>
      </c>
      <c r="I270">
        <f t="shared" si="44"/>
        <v>-3.410000000000025</v>
      </c>
      <c r="J270">
        <f t="shared" si="45"/>
        <v>3.2000000000000028E-2</v>
      </c>
      <c r="K270" s="3">
        <f t="shared" si="46"/>
        <v>2.4515715370380673</v>
      </c>
      <c r="L270" s="3">
        <f t="shared" si="47"/>
        <v>0.30233092868439926</v>
      </c>
      <c r="M270">
        <f t="shared" si="48"/>
        <v>-1.3048602463867478</v>
      </c>
      <c r="N270">
        <f t="shared" si="49"/>
        <v>4.3018051293195587E-2</v>
      </c>
      <c r="O270">
        <f t="shared" si="50"/>
        <v>-4007.1232813181114</v>
      </c>
      <c r="P270">
        <f t="shared" si="51"/>
        <v>-6.840460000000089</v>
      </c>
    </row>
    <row r="271" spans="1:16" x14ac:dyDescent="0.25">
      <c r="A271">
        <v>-93</v>
      </c>
      <c r="B271">
        <v>279.45</v>
      </c>
      <c r="C271">
        <v>2.0379999999999998</v>
      </c>
      <c r="D271">
        <v>2.077</v>
      </c>
      <c r="E271">
        <v>2.0760000000000001</v>
      </c>
      <c r="F271">
        <v>2.1030000000000002</v>
      </c>
      <c r="G271">
        <v>1.8959999999999999</v>
      </c>
      <c r="I271">
        <f t="shared" si="44"/>
        <v>-3.4300000000000068</v>
      </c>
      <c r="J271">
        <f t="shared" si="45"/>
        <v>3.7000000000000366E-2</v>
      </c>
      <c r="K271" s="3">
        <f t="shared" si="46"/>
        <v>2.4463041139519239</v>
      </c>
      <c r="L271" s="3">
        <f t="shared" si="47"/>
        <v>0.30920417967040753</v>
      </c>
      <c r="M271">
        <f t="shared" si="48"/>
        <v>-1.4568528856572165</v>
      </c>
      <c r="N271">
        <f t="shared" si="49"/>
        <v>4.2308491225355967E-2</v>
      </c>
      <c r="O271">
        <f t="shared" si="50"/>
        <v>-4011.4084029943319</v>
      </c>
      <c r="P271">
        <f t="shared" si="51"/>
        <v>-6.9903399999999367</v>
      </c>
    </row>
    <row r="272" spans="1:16" x14ac:dyDescent="0.25">
      <c r="A272">
        <v>-92</v>
      </c>
      <c r="B272">
        <v>276.02</v>
      </c>
      <c r="C272">
        <v>2.0750000000000002</v>
      </c>
      <c r="D272">
        <v>2.1150000000000002</v>
      </c>
      <c r="E272">
        <v>2.1150000000000002</v>
      </c>
      <c r="F272">
        <v>2.1419999999999999</v>
      </c>
      <c r="G272">
        <v>1.9279999999999999</v>
      </c>
      <c r="I272">
        <f t="shared" si="44"/>
        <v>-3.4499999999999886</v>
      </c>
      <c r="J272">
        <f t="shared" si="45"/>
        <v>2.8999999999999915E-2</v>
      </c>
      <c r="K272" s="3">
        <f t="shared" si="46"/>
        <v>2.4409405515396636</v>
      </c>
      <c r="L272" s="3">
        <f t="shared" si="47"/>
        <v>0.31701810104811157</v>
      </c>
      <c r="M272">
        <f t="shared" si="48"/>
        <v>-1.1034576361585859</v>
      </c>
      <c r="N272">
        <f t="shared" si="49"/>
        <v>4.1598437928186842E-2</v>
      </c>
      <c r="O272">
        <f t="shared" si="50"/>
        <v>-4014.4716249988996</v>
      </c>
      <c r="P272">
        <f t="shared" si="51"/>
        <v>-7.158750000000051</v>
      </c>
    </row>
    <row r="273" spans="1:16" x14ac:dyDescent="0.25">
      <c r="A273">
        <v>-91</v>
      </c>
      <c r="B273">
        <v>272.57</v>
      </c>
      <c r="C273">
        <v>2.1040000000000001</v>
      </c>
      <c r="D273">
        <v>2.1459999999999999</v>
      </c>
      <c r="E273">
        <v>2.15</v>
      </c>
      <c r="F273">
        <v>2.1749999999999998</v>
      </c>
      <c r="G273">
        <v>1.9470000000000001</v>
      </c>
      <c r="I273">
        <f t="shared" si="44"/>
        <v>-3.4800000000000182</v>
      </c>
      <c r="J273">
        <f t="shared" si="45"/>
        <v>3.3999999999999808E-2</v>
      </c>
      <c r="K273" s="3">
        <f t="shared" si="46"/>
        <v>2.4354780541713246</v>
      </c>
      <c r="L273" s="3">
        <f t="shared" si="47"/>
        <v>0.32304573548170146</v>
      </c>
      <c r="M273">
        <f t="shared" si="48"/>
        <v>-1.2475532702782157</v>
      </c>
      <c r="N273">
        <f t="shared" si="49"/>
        <v>4.0888107676385031E-2</v>
      </c>
      <c r="O273">
        <f t="shared" si="50"/>
        <v>-4016.3120095252352</v>
      </c>
      <c r="P273">
        <f t="shared" si="51"/>
        <v>-7.3219200000000413</v>
      </c>
    </row>
    <row r="274" spans="1:16" x14ac:dyDescent="0.25">
      <c r="A274">
        <v>-90</v>
      </c>
      <c r="B274">
        <v>269.08999999999997</v>
      </c>
      <c r="C274">
        <v>2.1379999999999999</v>
      </c>
      <c r="D274">
        <v>2.1829999999999998</v>
      </c>
      <c r="E274">
        <v>2.19</v>
      </c>
      <c r="F274">
        <v>2.214</v>
      </c>
      <c r="G274">
        <v>1.964</v>
      </c>
      <c r="I274">
        <f t="shared" si="44"/>
        <v>-3.4899999999999523</v>
      </c>
      <c r="J274">
        <f t="shared" si="45"/>
        <v>3.6000000000000032E-2</v>
      </c>
      <c r="K274" s="3">
        <f t="shared" si="46"/>
        <v>2.4298975586871476</v>
      </c>
      <c r="L274" s="3">
        <f t="shared" si="47"/>
        <v>0.33000770087275921</v>
      </c>
      <c r="M274">
        <f t="shared" si="48"/>
        <v>-1.279099433461012</v>
      </c>
      <c r="N274">
        <f t="shared" si="49"/>
        <v>4.0177716834770831E-2</v>
      </c>
      <c r="O274">
        <f t="shared" si="50"/>
        <v>-4016.9289912433692</v>
      </c>
      <c r="P274">
        <f t="shared" si="51"/>
        <v>-7.4616199999998223</v>
      </c>
    </row>
    <row r="275" spans="1:16" x14ac:dyDescent="0.25">
      <c r="A275">
        <v>-89</v>
      </c>
      <c r="B275">
        <v>265.60000000000002</v>
      </c>
      <c r="C275">
        <v>2.1739999999999999</v>
      </c>
      <c r="D275">
        <v>2.2269999999999999</v>
      </c>
      <c r="E275">
        <v>2.2280000000000002</v>
      </c>
      <c r="F275">
        <v>2.25</v>
      </c>
      <c r="G275">
        <v>1.9890000000000001</v>
      </c>
      <c r="I275">
        <f t="shared" si="44"/>
        <v>-3.5100000000000477</v>
      </c>
      <c r="J275">
        <f t="shared" si="45"/>
        <v>3.6999999999999922E-2</v>
      </c>
      <c r="K275" s="3">
        <f t="shared" si="46"/>
        <v>2.42422807069598</v>
      </c>
      <c r="L275" s="3">
        <f t="shared" si="47"/>
        <v>0.33725953975027573</v>
      </c>
      <c r="M275">
        <f t="shared" si="48"/>
        <v>-1.2685505446742473</v>
      </c>
      <c r="N275">
        <f t="shared" si="49"/>
        <v>3.9467481792390152E-2</v>
      </c>
      <c r="O275">
        <f t="shared" si="50"/>
        <v>-4016.3223774779053</v>
      </c>
      <c r="P275">
        <f t="shared" si="51"/>
        <v>-7.6307400000001264</v>
      </c>
    </row>
    <row r="276" spans="1:16" x14ac:dyDescent="0.25">
      <c r="A276">
        <v>-88</v>
      </c>
      <c r="B276">
        <v>262.08999999999997</v>
      </c>
      <c r="C276">
        <v>2.2109999999999999</v>
      </c>
      <c r="D276">
        <v>2.266</v>
      </c>
      <c r="E276">
        <v>2.2650000000000001</v>
      </c>
      <c r="F276">
        <v>2.2869999999999999</v>
      </c>
      <c r="G276">
        <v>2.0249999999999999</v>
      </c>
      <c r="I276">
        <f t="shared" si="44"/>
        <v>-3.5199999999999818</v>
      </c>
      <c r="J276">
        <f t="shared" si="45"/>
        <v>4.4999999999999929E-2</v>
      </c>
      <c r="K276" s="3">
        <f t="shared" si="46"/>
        <v>2.4184504508295834</v>
      </c>
      <c r="L276" s="3">
        <f t="shared" si="47"/>
        <v>0.34458874257871386</v>
      </c>
      <c r="M276">
        <f t="shared" si="48"/>
        <v>-1.4901026493071852</v>
      </c>
      <c r="N276">
        <f t="shared" si="49"/>
        <v>3.8757618896603264E-2</v>
      </c>
      <c r="O276">
        <f t="shared" si="50"/>
        <v>-4014.4923482724862</v>
      </c>
      <c r="P276">
        <f t="shared" si="51"/>
        <v>-7.7827199999999968</v>
      </c>
    </row>
    <row r="277" spans="1:16" x14ac:dyDescent="0.25">
      <c r="A277">
        <v>-87</v>
      </c>
      <c r="B277">
        <v>258.57</v>
      </c>
      <c r="C277">
        <v>2.2559999999999998</v>
      </c>
      <c r="D277">
        <v>2.3090000000000002</v>
      </c>
      <c r="E277">
        <v>2.3069999999999999</v>
      </c>
      <c r="F277">
        <v>2.3330000000000002</v>
      </c>
      <c r="G277">
        <v>2.0750000000000002</v>
      </c>
      <c r="I277">
        <f t="shared" si="44"/>
        <v>-3.539999999999992</v>
      </c>
      <c r="J277">
        <f t="shared" si="45"/>
        <v>4.9000000000000377E-2</v>
      </c>
      <c r="K277" s="3">
        <f t="shared" si="46"/>
        <v>2.4125781354312723</v>
      </c>
      <c r="L277" s="3">
        <f t="shared" si="47"/>
        <v>0.35333909531130464</v>
      </c>
      <c r="M277">
        <f t="shared" si="48"/>
        <v>-1.558718150574206</v>
      </c>
      <c r="N277">
        <f t="shared" si="49"/>
        <v>3.8048344387180341E-2</v>
      </c>
      <c r="O277">
        <f t="shared" si="50"/>
        <v>-4011.4394563407191</v>
      </c>
      <c r="P277">
        <f t="shared" si="51"/>
        <v>-7.9862399999999241</v>
      </c>
    </row>
    <row r="278" spans="1:16" x14ac:dyDescent="0.25">
      <c r="A278">
        <v>-86</v>
      </c>
      <c r="B278">
        <v>255.03</v>
      </c>
      <c r="C278">
        <v>2.3050000000000002</v>
      </c>
      <c r="D278">
        <v>2.3540000000000001</v>
      </c>
      <c r="E278">
        <v>2.3490000000000002</v>
      </c>
      <c r="F278">
        <v>2.3759999999999999</v>
      </c>
      <c r="G278">
        <v>2.1429999999999998</v>
      </c>
      <c r="I278">
        <f t="shared" si="44"/>
        <v>-3.5600000000000023</v>
      </c>
      <c r="J278">
        <f t="shared" si="45"/>
        <v>4.8999999999999932E-2</v>
      </c>
      <c r="K278" s="3">
        <f t="shared" si="46"/>
        <v>2.406591270897152</v>
      </c>
      <c r="L278" s="3">
        <f t="shared" si="47"/>
        <v>0.362670929725667</v>
      </c>
      <c r="M278">
        <f t="shared" si="48"/>
        <v>-1.4963792703449306</v>
      </c>
      <c r="N278">
        <f t="shared" si="49"/>
        <v>3.7339874330423788E-2</v>
      </c>
      <c r="O278">
        <f t="shared" si="50"/>
        <v>-4007.1646269035791</v>
      </c>
      <c r="P278">
        <f t="shared" si="51"/>
        <v>-8.2058000000000497</v>
      </c>
    </row>
    <row r="279" spans="1:16" x14ac:dyDescent="0.25">
      <c r="A279">
        <v>-85</v>
      </c>
      <c r="B279">
        <v>251.47</v>
      </c>
      <c r="C279">
        <v>2.3540000000000001</v>
      </c>
      <c r="D279">
        <v>2.3980000000000001</v>
      </c>
      <c r="E279">
        <v>2.39</v>
      </c>
      <c r="F279">
        <v>2.415</v>
      </c>
      <c r="G279">
        <v>2.2120000000000002</v>
      </c>
      <c r="I279">
        <f t="shared" si="44"/>
        <v>-3.5699999999999932</v>
      </c>
      <c r="J279">
        <f t="shared" si="45"/>
        <v>5.2000000000000046E-2</v>
      </c>
      <c r="K279" s="3">
        <f t="shared" si="46"/>
        <v>2.4004861817912042</v>
      </c>
      <c r="L279" s="3">
        <f t="shared" si="47"/>
        <v>0.37180645850741589</v>
      </c>
      <c r="M279">
        <f t="shared" si="48"/>
        <v>-1.5281307030226536</v>
      </c>
      <c r="N279">
        <f t="shared" si="49"/>
        <v>3.6632424553337428E-2</v>
      </c>
      <c r="O279">
        <f t="shared" si="50"/>
        <v>-4001.6691574133288</v>
      </c>
      <c r="P279">
        <f t="shared" si="51"/>
        <v>-8.4037800000000136</v>
      </c>
    </row>
    <row r="280" spans="1:16" x14ac:dyDescent="0.25">
      <c r="A280">
        <v>-84</v>
      </c>
      <c r="B280">
        <v>247.9</v>
      </c>
      <c r="C280">
        <v>2.4060000000000001</v>
      </c>
      <c r="D280">
        <v>2.4409999999999998</v>
      </c>
      <c r="E280">
        <v>2.4359999999999999</v>
      </c>
      <c r="F280">
        <v>2.4649999999999999</v>
      </c>
      <c r="G280">
        <v>2.282</v>
      </c>
      <c r="I280">
        <f t="shared" si="44"/>
        <v>-3.5800000000000125</v>
      </c>
      <c r="J280">
        <f t="shared" si="45"/>
        <v>5.2000000000000046E-2</v>
      </c>
      <c r="K280" s="3">
        <f t="shared" si="46"/>
        <v>2.3942765267678214</v>
      </c>
      <c r="L280" s="3">
        <f t="shared" si="47"/>
        <v>0.38129562300382597</v>
      </c>
      <c r="M280">
        <f t="shared" si="48"/>
        <v>-1.4699240483729648</v>
      </c>
      <c r="N280">
        <f t="shared" si="49"/>
        <v>3.5926210577862695E-2</v>
      </c>
      <c r="O280">
        <f t="shared" si="50"/>
        <v>-3994.9547171640274</v>
      </c>
      <c r="P280">
        <f t="shared" si="51"/>
        <v>-8.6134799999999743</v>
      </c>
    </row>
    <row r="281" spans="1:16" x14ac:dyDescent="0.25">
      <c r="A281">
        <v>-83</v>
      </c>
      <c r="B281">
        <v>244.32</v>
      </c>
      <c r="C281">
        <v>2.4580000000000002</v>
      </c>
      <c r="D281">
        <v>2.492</v>
      </c>
      <c r="E281">
        <v>2.4820000000000002</v>
      </c>
      <c r="F281">
        <v>2.5110000000000001</v>
      </c>
      <c r="G281">
        <v>2.3460000000000001</v>
      </c>
      <c r="I281">
        <f t="shared" si="44"/>
        <v>-3.5900000000000034</v>
      </c>
      <c r="J281">
        <f t="shared" si="45"/>
        <v>4.6999999999999709E-2</v>
      </c>
      <c r="K281" s="3">
        <f t="shared" si="46"/>
        <v>2.3879590197123459</v>
      </c>
      <c r="L281" s="3">
        <f t="shared" si="47"/>
        <v>0.3905818785504353</v>
      </c>
      <c r="M281">
        <f t="shared" si="48"/>
        <v>-1.2795306578633094</v>
      </c>
      <c r="N281">
        <f t="shared" si="49"/>
        <v>3.5221447555201797E-2</v>
      </c>
      <c r="O281">
        <f t="shared" si="50"/>
        <v>-3987.0233467887533</v>
      </c>
      <c r="P281">
        <f t="shared" si="51"/>
        <v>-8.824220000000043</v>
      </c>
    </row>
    <row r="282" spans="1:16" x14ac:dyDescent="0.25">
      <c r="A282">
        <v>-82</v>
      </c>
      <c r="B282">
        <v>240.73</v>
      </c>
      <c r="C282">
        <v>2.5049999999999999</v>
      </c>
      <c r="D282">
        <v>2.54</v>
      </c>
      <c r="E282">
        <v>2.5270000000000001</v>
      </c>
      <c r="F282">
        <v>2.5619999999999998</v>
      </c>
      <c r="G282">
        <v>2.3919999999999999</v>
      </c>
      <c r="I282">
        <f t="shared" si="44"/>
        <v>-3.6099999999999852</v>
      </c>
      <c r="J282">
        <f t="shared" si="45"/>
        <v>5.0000000000000266E-2</v>
      </c>
      <c r="K282" s="3">
        <f t="shared" si="46"/>
        <v>2.3815302158362703</v>
      </c>
      <c r="L282" s="3">
        <f t="shared" si="47"/>
        <v>0.39880773020326449</v>
      </c>
      <c r="M282">
        <f t="shared" si="48"/>
        <v>-1.3080060397509068</v>
      </c>
      <c r="N282">
        <f t="shared" si="49"/>
        <v>3.4518350200247898E-2</v>
      </c>
      <c r="O282">
        <f t="shared" si="50"/>
        <v>-3977.8774576436681</v>
      </c>
      <c r="P282">
        <f t="shared" si="51"/>
        <v>-9.0430499999999618</v>
      </c>
    </row>
    <row r="283" spans="1:16" x14ac:dyDescent="0.25">
      <c r="A283">
        <v>-81</v>
      </c>
      <c r="B283">
        <v>237.12</v>
      </c>
      <c r="C283">
        <v>2.5550000000000002</v>
      </c>
      <c r="D283">
        <v>2.59</v>
      </c>
      <c r="E283">
        <v>2.5790000000000002</v>
      </c>
      <c r="F283">
        <v>2.613</v>
      </c>
      <c r="G283">
        <v>2.4369999999999998</v>
      </c>
      <c r="I283">
        <f t="shared" si="44"/>
        <v>-3.6100000000000136</v>
      </c>
      <c r="J283">
        <f t="shared" si="45"/>
        <v>4.5999999999999819E-2</v>
      </c>
      <c r="K283" s="3">
        <f t="shared" si="46"/>
        <v>2.3749681862992342</v>
      </c>
      <c r="L283" s="3">
        <f t="shared" si="47"/>
        <v>0.40739090447073156</v>
      </c>
      <c r="M283">
        <f t="shared" si="48"/>
        <v>-1.1631087793162735</v>
      </c>
      <c r="N283">
        <f t="shared" si="49"/>
        <v>3.3817132726142313E-2</v>
      </c>
      <c r="O283">
        <f t="shared" si="50"/>
        <v>-3967.5198310791206</v>
      </c>
      <c r="P283">
        <f t="shared" si="51"/>
        <v>-9.2235499999999622</v>
      </c>
    </row>
    <row r="284" spans="1:16" x14ac:dyDescent="0.25">
      <c r="A284">
        <v>-80</v>
      </c>
      <c r="B284">
        <v>233.51</v>
      </c>
      <c r="C284">
        <v>2.601</v>
      </c>
      <c r="D284">
        <v>2.64</v>
      </c>
      <c r="E284">
        <v>2.629</v>
      </c>
      <c r="F284">
        <v>2.6589999999999998</v>
      </c>
      <c r="G284">
        <v>2.4740000000000002</v>
      </c>
      <c r="I284">
        <f t="shared" si="44"/>
        <v>-3.6099999999999852</v>
      </c>
      <c r="J284">
        <f t="shared" si="45"/>
        <v>4.8000000000000043E-2</v>
      </c>
      <c r="K284" s="3">
        <f t="shared" si="46"/>
        <v>2.3683054838392832</v>
      </c>
      <c r="L284" s="3">
        <f t="shared" si="47"/>
        <v>0.41514035219587275</v>
      </c>
      <c r="M284">
        <f t="shared" si="48"/>
        <v>-1.1736630973780267</v>
      </c>
      <c r="N284">
        <f t="shared" si="49"/>
        <v>3.3118008778978782E-2</v>
      </c>
      <c r="O284">
        <f t="shared" si="50"/>
        <v>-3955.9536175979974</v>
      </c>
      <c r="P284">
        <f t="shared" si="51"/>
        <v>-9.3896099999999603</v>
      </c>
    </row>
    <row r="285" spans="1:16" x14ac:dyDescent="0.25">
      <c r="A285">
        <v>-79</v>
      </c>
      <c r="B285">
        <v>229.9</v>
      </c>
      <c r="C285">
        <v>2.649</v>
      </c>
      <c r="D285">
        <v>2.6930000000000001</v>
      </c>
      <c r="E285">
        <v>2.6829999999999998</v>
      </c>
      <c r="F285">
        <v>2.7160000000000002</v>
      </c>
      <c r="G285">
        <v>2.5059999999999998</v>
      </c>
      <c r="I285">
        <f t="shared" si="44"/>
        <v>-3.6299999999999955</v>
      </c>
      <c r="J285">
        <f t="shared" si="45"/>
        <v>5.3999999999999826E-2</v>
      </c>
      <c r="K285" s="3">
        <f t="shared" si="46"/>
        <v>2.3615389712692791</v>
      </c>
      <c r="L285" s="3">
        <f t="shared" si="47"/>
        <v>0.42308195829723105</v>
      </c>
      <c r="M285">
        <f t="shared" si="48"/>
        <v>-1.2679534839883952</v>
      </c>
      <c r="N285">
        <f t="shared" si="49"/>
        <v>3.2421191372674518E-2</v>
      </c>
      <c r="O285">
        <f t="shared" si="50"/>
        <v>-3943.1823359015675</v>
      </c>
      <c r="P285">
        <f t="shared" si="51"/>
        <v>-9.6158699999999904</v>
      </c>
    </row>
    <row r="286" spans="1:16" x14ac:dyDescent="0.25">
      <c r="A286">
        <v>-78</v>
      </c>
      <c r="B286">
        <v>226.27</v>
      </c>
      <c r="C286">
        <v>2.7029999999999998</v>
      </c>
      <c r="D286">
        <v>2.7509999999999999</v>
      </c>
      <c r="E286">
        <v>2.7410000000000001</v>
      </c>
      <c r="F286">
        <v>2.774</v>
      </c>
      <c r="G286">
        <v>2.5470000000000002</v>
      </c>
      <c r="I286">
        <f t="shared" si="44"/>
        <v>-3.6200000000000045</v>
      </c>
      <c r="J286">
        <f t="shared" si="45"/>
        <v>5.8000000000000274E-2</v>
      </c>
      <c r="K286" s="3">
        <f t="shared" si="46"/>
        <v>2.3546269768529489</v>
      </c>
      <c r="L286" s="3">
        <f t="shared" si="47"/>
        <v>0.43184604569872537</v>
      </c>
      <c r="M286">
        <f t="shared" si="48"/>
        <v>-1.316390033232109</v>
      </c>
      <c r="N286">
        <f t="shared" si="49"/>
        <v>3.1726892824028186E-2</v>
      </c>
      <c r="O286">
        <f t="shared" si="50"/>
        <v>-3929.2098718231077</v>
      </c>
      <c r="P286">
        <f t="shared" si="51"/>
        <v>-9.7848600000000321</v>
      </c>
    </row>
    <row r="287" spans="1:16" x14ac:dyDescent="0.25">
      <c r="A287">
        <v>-77</v>
      </c>
      <c r="B287">
        <v>222.65</v>
      </c>
      <c r="C287">
        <v>2.7610000000000001</v>
      </c>
      <c r="D287">
        <v>2.8109999999999999</v>
      </c>
      <c r="E287">
        <v>2.8010000000000002</v>
      </c>
      <c r="F287">
        <v>2.83</v>
      </c>
      <c r="G287">
        <v>2.6</v>
      </c>
      <c r="I287">
        <f t="shared" si="44"/>
        <v>-3.6299999999999955</v>
      </c>
      <c r="J287">
        <f t="shared" si="45"/>
        <v>6.0999999999999943E-2</v>
      </c>
      <c r="K287" s="3">
        <f t="shared" si="46"/>
        <v>2.3476226994672418</v>
      </c>
      <c r="L287" s="3">
        <f t="shared" si="47"/>
        <v>0.44106640663926322</v>
      </c>
      <c r="M287">
        <f t="shared" si="48"/>
        <v>-1.329416262216824</v>
      </c>
      <c r="N287">
        <f t="shared" si="49"/>
        <v>3.1035324687984447E-2</v>
      </c>
      <c r="O287">
        <f t="shared" si="50"/>
        <v>-3914.040477149631</v>
      </c>
      <c r="P287">
        <f t="shared" si="51"/>
        <v>-10.022429999999989</v>
      </c>
    </row>
    <row r="288" spans="1:16" x14ac:dyDescent="0.25">
      <c r="A288">
        <v>-76</v>
      </c>
      <c r="B288">
        <v>219.02</v>
      </c>
      <c r="C288">
        <v>2.8220000000000001</v>
      </c>
      <c r="D288">
        <v>2.8690000000000002</v>
      </c>
      <c r="E288">
        <v>2.8620000000000001</v>
      </c>
      <c r="F288">
        <v>2.8940000000000001</v>
      </c>
      <c r="G288">
        <v>2.6640000000000001</v>
      </c>
      <c r="I288">
        <f t="shared" si="44"/>
        <v>-3.6400000000000148</v>
      </c>
      <c r="J288">
        <f t="shared" si="45"/>
        <v>6.800000000000006E-2</v>
      </c>
      <c r="K288" s="3">
        <f t="shared" si="46"/>
        <v>2.3404837746257177</v>
      </c>
      <c r="L288" s="3">
        <f t="shared" si="47"/>
        <v>0.45055700941832905</v>
      </c>
      <c r="M288">
        <f t="shared" si="48"/>
        <v>-1.4207560035414084</v>
      </c>
      <c r="N288">
        <f t="shared" si="49"/>
        <v>3.0346697693124855E-2</v>
      </c>
      <c r="O288">
        <f t="shared" si="50"/>
        <v>-3897.6787683320631</v>
      </c>
      <c r="P288">
        <f t="shared" si="51"/>
        <v>-10.272080000000066</v>
      </c>
    </row>
    <row r="289" spans="1:16" x14ac:dyDescent="0.25">
      <c r="A289">
        <v>-75</v>
      </c>
      <c r="B289">
        <v>215.38</v>
      </c>
      <c r="C289">
        <v>2.89</v>
      </c>
      <c r="D289">
        <v>2.9329999999999998</v>
      </c>
      <c r="E289">
        <v>2.923</v>
      </c>
      <c r="F289">
        <v>2.9569999999999999</v>
      </c>
      <c r="G289">
        <v>2.7480000000000002</v>
      </c>
      <c r="I289">
        <f t="shared" si="44"/>
        <v>-3.6299999999999955</v>
      </c>
      <c r="J289">
        <f t="shared" si="45"/>
        <v>6.999999999999984E-2</v>
      </c>
      <c r="K289" s="3">
        <f t="shared" si="46"/>
        <v>2.3332053726253439</v>
      </c>
      <c r="L289" s="3">
        <f t="shared" si="47"/>
        <v>0.46089784275654788</v>
      </c>
      <c r="M289">
        <f t="shared" si="48"/>
        <v>-1.4080105123623099</v>
      </c>
      <c r="N289">
        <f t="shared" si="49"/>
        <v>2.9661221677404984E-2</v>
      </c>
      <c r="O289">
        <f t="shared" si="50"/>
        <v>-3880.1297250842576</v>
      </c>
      <c r="P289">
        <f t="shared" si="51"/>
        <v>-10.490699999999988</v>
      </c>
    </row>
    <row r="290" spans="1:16" x14ac:dyDescent="0.25">
      <c r="A290">
        <v>-74</v>
      </c>
      <c r="B290">
        <v>211.75</v>
      </c>
      <c r="C290">
        <v>2.96</v>
      </c>
      <c r="D290">
        <v>2.9990000000000001</v>
      </c>
      <c r="E290">
        <v>2.992</v>
      </c>
      <c r="F290">
        <v>3.0219999999999998</v>
      </c>
      <c r="G290">
        <v>2.8279999999999998</v>
      </c>
      <c r="I290">
        <f t="shared" si="44"/>
        <v>-3.6299999999999955</v>
      </c>
      <c r="J290">
        <f t="shared" si="45"/>
        <v>6.899999999999995E-2</v>
      </c>
      <c r="K290" s="3">
        <f t="shared" si="46"/>
        <v>2.3258234190027447</v>
      </c>
      <c r="L290" s="3">
        <f t="shared" si="47"/>
        <v>0.47129171105893858</v>
      </c>
      <c r="M290">
        <f t="shared" si="48"/>
        <v>-1.3326355469661997</v>
      </c>
      <c r="N290">
        <f t="shared" si="49"/>
        <v>2.8979105524157129E-2</v>
      </c>
      <c r="O290">
        <f t="shared" si="50"/>
        <v>-3861.3986888712716</v>
      </c>
      <c r="P290">
        <f t="shared" si="51"/>
        <v>-10.744799999999989</v>
      </c>
    </row>
    <row r="291" spans="1:16" x14ac:dyDescent="0.25">
      <c r="A291">
        <v>-73</v>
      </c>
      <c r="B291">
        <v>208.12</v>
      </c>
      <c r="C291">
        <v>3.0289999999999999</v>
      </c>
      <c r="D291">
        <v>3.0649999999999999</v>
      </c>
      <c r="E291">
        <v>3.0609999999999999</v>
      </c>
      <c r="F291">
        <v>3.0939999999999999</v>
      </c>
      <c r="G291">
        <v>2.8969999999999998</v>
      </c>
      <c r="I291">
        <f t="shared" si="44"/>
        <v>-3.6299999999999955</v>
      </c>
      <c r="J291">
        <f t="shared" si="45"/>
        <v>7.4000000000000288E-2</v>
      </c>
      <c r="K291" s="3">
        <f t="shared" si="46"/>
        <v>2.318313817223999</v>
      </c>
      <c r="L291" s="3">
        <f t="shared" si="47"/>
        <v>0.48129927333285571</v>
      </c>
      <c r="M291">
        <f t="shared" si="48"/>
        <v>-1.3717424440904782</v>
      </c>
      <c r="N291">
        <f t="shared" si="49"/>
        <v>2.8300557098378393E-2</v>
      </c>
      <c r="O291">
        <f t="shared" si="50"/>
        <v>-3841.4913612873479</v>
      </c>
      <c r="P291">
        <f t="shared" si="51"/>
        <v>-10.995269999999989</v>
      </c>
    </row>
    <row r="292" spans="1:16" x14ac:dyDescent="0.25">
      <c r="A292">
        <v>-72</v>
      </c>
      <c r="B292">
        <v>204.49</v>
      </c>
      <c r="C292">
        <v>3.1030000000000002</v>
      </c>
      <c r="D292">
        <v>3.1389999999999998</v>
      </c>
      <c r="E292">
        <v>3.1320000000000001</v>
      </c>
      <c r="F292">
        <v>3.1619999999999999</v>
      </c>
      <c r="G292">
        <v>2.9790000000000001</v>
      </c>
      <c r="I292">
        <f t="shared" si="44"/>
        <v>-3.6299999999999955</v>
      </c>
      <c r="J292">
        <f t="shared" si="45"/>
        <v>7.7999999999999847E-2</v>
      </c>
      <c r="K292" s="3">
        <f t="shared" si="46"/>
        <v>2.3106720749301237</v>
      </c>
      <c r="L292" s="3">
        <f t="shared" si="47"/>
        <v>0.49178177558416575</v>
      </c>
      <c r="M292">
        <f t="shared" si="48"/>
        <v>-1.3860939694295964</v>
      </c>
      <c r="N292">
        <f t="shared" si="49"/>
        <v>2.7625783183323566E-2</v>
      </c>
      <c r="O292">
        <f t="shared" si="50"/>
        <v>-3820.4138023241076</v>
      </c>
      <c r="P292">
        <f t="shared" si="51"/>
        <v>-11.263889999999988</v>
      </c>
    </row>
    <row r="293" spans="1:16" x14ac:dyDescent="0.25">
      <c r="A293">
        <v>-71</v>
      </c>
      <c r="B293">
        <v>200.86</v>
      </c>
      <c r="C293">
        <v>3.181</v>
      </c>
      <c r="D293">
        <v>3.2160000000000002</v>
      </c>
      <c r="E293">
        <v>3.2050000000000001</v>
      </c>
      <c r="F293">
        <v>3.234</v>
      </c>
      <c r="G293">
        <v>3.0680000000000001</v>
      </c>
      <c r="I293">
        <f t="shared" si="44"/>
        <v>-3.6200000000000045</v>
      </c>
      <c r="J293">
        <f t="shared" si="45"/>
        <v>8.2999999999999741E-2</v>
      </c>
      <c r="K293" s="3">
        <f t="shared" si="46"/>
        <v>2.3028934583565053</v>
      </c>
      <c r="L293" s="3">
        <f t="shared" si="47"/>
        <v>0.50256366910736339</v>
      </c>
      <c r="M293">
        <f t="shared" si="48"/>
        <v>-1.4162855296919443</v>
      </c>
      <c r="N293">
        <f t="shared" si="49"/>
        <v>2.6954989417422064E-2</v>
      </c>
      <c r="O293">
        <f t="shared" si="50"/>
        <v>-3798.1724285294536</v>
      </c>
      <c r="P293">
        <f t="shared" si="51"/>
        <v>-11.515220000000038</v>
      </c>
    </row>
    <row r="294" spans="1:16" x14ac:dyDescent="0.25">
      <c r="A294">
        <v>-70</v>
      </c>
      <c r="B294">
        <v>197.24</v>
      </c>
      <c r="C294">
        <v>3.2639999999999998</v>
      </c>
      <c r="D294">
        <v>3.2919999999999998</v>
      </c>
      <c r="E294">
        <v>3.2829999999999999</v>
      </c>
      <c r="F294">
        <v>3.3130000000000002</v>
      </c>
      <c r="G294">
        <v>3.1659999999999999</v>
      </c>
      <c r="I294">
        <f t="shared" si="44"/>
        <v>-3.6200000000000045</v>
      </c>
      <c r="J294">
        <f t="shared" si="45"/>
        <v>8.4000000000000075E-2</v>
      </c>
      <c r="K294" s="3">
        <f t="shared" si="46"/>
        <v>2.2949949938591003</v>
      </c>
      <c r="L294" s="3">
        <f t="shared" si="47"/>
        <v>0.51375015008182356</v>
      </c>
      <c r="M294">
        <f t="shared" si="48"/>
        <v>-1.371734451994707</v>
      </c>
      <c r="N294">
        <f t="shared" si="49"/>
        <v>2.6288380231538403E-2</v>
      </c>
      <c r="O294">
        <f t="shared" si="50"/>
        <v>-3774.774011057757</v>
      </c>
      <c r="P294">
        <f t="shared" si="51"/>
        <v>-11.815679999999968</v>
      </c>
    </row>
    <row r="295" spans="1:16" x14ac:dyDescent="0.25">
      <c r="A295">
        <v>-69</v>
      </c>
      <c r="B295">
        <v>193.62</v>
      </c>
      <c r="C295">
        <v>3.3479999999999999</v>
      </c>
      <c r="D295">
        <v>3.3719999999999999</v>
      </c>
      <c r="E295">
        <v>3.363</v>
      </c>
      <c r="F295">
        <v>3.3929999999999998</v>
      </c>
      <c r="G295">
        <v>3.2629999999999999</v>
      </c>
      <c r="I295">
        <f t="shared" si="44"/>
        <v>-3.5999999999999943</v>
      </c>
      <c r="J295">
        <f t="shared" si="45"/>
        <v>8.3000000000000185E-2</v>
      </c>
      <c r="K295" s="3">
        <f t="shared" si="46"/>
        <v>2.2869502157875488</v>
      </c>
      <c r="L295" s="3">
        <f t="shared" si="47"/>
        <v>0.5247854493212224</v>
      </c>
      <c r="M295">
        <f t="shared" si="48"/>
        <v>-1.3047965357952287</v>
      </c>
      <c r="N295">
        <f t="shared" si="49"/>
        <v>2.5626158786595292E-2</v>
      </c>
      <c r="O295">
        <f t="shared" si="50"/>
        <v>-3750.2256736119111</v>
      </c>
      <c r="P295">
        <f t="shared" si="51"/>
        <v>-12.052800000000003</v>
      </c>
    </row>
    <row r="296" spans="1:16" x14ac:dyDescent="0.25">
      <c r="A296">
        <v>-68</v>
      </c>
      <c r="B296">
        <v>190.02</v>
      </c>
      <c r="C296">
        <v>3.431</v>
      </c>
      <c r="D296">
        <v>3.4540000000000002</v>
      </c>
      <c r="E296">
        <v>3.444</v>
      </c>
      <c r="F296">
        <v>3.4750000000000001</v>
      </c>
      <c r="G296">
        <v>3.3519999999999999</v>
      </c>
      <c r="I296">
        <f t="shared" si="44"/>
        <v>-3.6000000000000227</v>
      </c>
      <c r="J296">
        <f t="shared" si="45"/>
        <v>8.8000000000000078E-2</v>
      </c>
      <c r="K296" s="3">
        <f t="shared" si="46"/>
        <v>2.2787993137555556</v>
      </c>
      <c r="L296" s="3">
        <f t="shared" si="47"/>
        <v>0.53542071805617342</v>
      </c>
      <c r="M296">
        <f t="shared" si="48"/>
        <v>-1.3240399893807764</v>
      </c>
      <c r="N296">
        <f t="shared" si="49"/>
        <v>2.4968526911578439E-2</v>
      </c>
      <c r="O296">
        <f t="shared" si="50"/>
        <v>-3724.5348902778624</v>
      </c>
      <c r="P296">
        <f t="shared" si="51"/>
        <v>-12.351600000000078</v>
      </c>
    </row>
    <row r="297" spans="1:16" x14ac:dyDescent="0.25">
      <c r="A297">
        <v>-67</v>
      </c>
      <c r="B297">
        <v>186.42</v>
      </c>
      <c r="C297">
        <v>3.5190000000000001</v>
      </c>
      <c r="D297">
        <v>3.5419999999999998</v>
      </c>
      <c r="E297">
        <v>3.5329999999999999</v>
      </c>
      <c r="F297">
        <v>3.5619999999999998</v>
      </c>
      <c r="G297">
        <v>3.4380000000000002</v>
      </c>
      <c r="I297">
        <f t="shared" si="44"/>
        <v>-3.589999999999975</v>
      </c>
      <c r="J297">
        <f t="shared" si="45"/>
        <v>9.2000000000000082E-2</v>
      </c>
      <c r="K297" s="3">
        <f t="shared" si="46"/>
        <v>2.2704925036386179</v>
      </c>
      <c r="L297" s="3">
        <f t="shared" si="47"/>
        <v>0.54641926683519171</v>
      </c>
      <c r="M297">
        <f t="shared" si="48"/>
        <v>-1.3271951088741185</v>
      </c>
      <c r="N297">
        <f t="shared" si="49"/>
        <v>2.4315685041942075E-2</v>
      </c>
      <c r="O297">
        <f t="shared" si="50"/>
        <v>-3697.7094832522921</v>
      </c>
      <c r="P297">
        <f t="shared" si="51"/>
        <v>-12.633209999999906</v>
      </c>
    </row>
    <row r="298" spans="1:16" x14ac:dyDescent="0.25">
      <c r="A298">
        <v>-66</v>
      </c>
      <c r="B298">
        <v>182.83</v>
      </c>
      <c r="C298">
        <v>3.6110000000000002</v>
      </c>
      <c r="D298">
        <v>3.6349999999999998</v>
      </c>
      <c r="E298">
        <v>3.63</v>
      </c>
      <c r="F298">
        <v>3.6549999999999998</v>
      </c>
      <c r="G298">
        <v>3.524</v>
      </c>
      <c r="I298">
        <f t="shared" si="44"/>
        <v>-3.5700000000000216</v>
      </c>
      <c r="J298">
        <f t="shared" si="45"/>
        <v>9.0999999999999748E-2</v>
      </c>
      <c r="K298" s="3">
        <f t="shared" si="46"/>
        <v>2.2620474592614253</v>
      </c>
      <c r="L298" s="3">
        <f t="shared" si="47"/>
        <v>0.55762748842682663</v>
      </c>
      <c r="M298">
        <f t="shared" si="48"/>
        <v>-1.2621253161530019</v>
      </c>
      <c r="N298">
        <f t="shared" si="49"/>
        <v>2.3667832158434113E-2</v>
      </c>
      <c r="O298">
        <f t="shared" si="50"/>
        <v>-3669.7576204641191</v>
      </c>
      <c r="P298">
        <f t="shared" si="51"/>
        <v>-12.891270000000098</v>
      </c>
    </row>
    <row r="299" spans="1:16" x14ac:dyDescent="0.25">
      <c r="A299">
        <v>-65</v>
      </c>
      <c r="B299">
        <v>179.26</v>
      </c>
      <c r="C299">
        <v>3.702</v>
      </c>
      <c r="D299">
        <v>3.7269999999999999</v>
      </c>
      <c r="E299">
        <v>3.7240000000000002</v>
      </c>
      <c r="F299">
        <v>3.7559999999999998</v>
      </c>
      <c r="G299">
        <v>3.5990000000000002</v>
      </c>
      <c r="I299">
        <f t="shared" si="44"/>
        <v>-3.5600000000000023</v>
      </c>
      <c r="J299">
        <f t="shared" si="45"/>
        <v>9.7999999999999865E-2</v>
      </c>
      <c r="K299" s="3">
        <f t="shared" si="46"/>
        <v>2.2534833920870145</v>
      </c>
      <c r="L299" s="3">
        <f t="shared" si="47"/>
        <v>0.56843641441688531</v>
      </c>
      <c r="M299">
        <f t="shared" si="48"/>
        <v>-1.3025325259670955</v>
      </c>
      <c r="N299">
        <f t="shared" si="49"/>
        <v>2.3025165726359487E-2</v>
      </c>
      <c r="O299">
        <f t="shared" si="50"/>
        <v>-3640.6878130905525</v>
      </c>
      <c r="P299">
        <f t="shared" si="51"/>
        <v>-13.179119999999999</v>
      </c>
    </row>
    <row r="300" spans="1:16" x14ac:dyDescent="0.25">
      <c r="A300">
        <v>-64</v>
      </c>
      <c r="B300">
        <v>175.7</v>
      </c>
      <c r="C300">
        <v>3.8</v>
      </c>
      <c r="D300">
        <v>3.827</v>
      </c>
      <c r="E300">
        <v>3.8260000000000001</v>
      </c>
      <c r="F300">
        <v>3.8650000000000002</v>
      </c>
      <c r="G300">
        <v>3.6819999999999999</v>
      </c>
      <c r="I300">
        <f t="shared" si="44"/>
        <v>-3.539999999999992</v>
      </c>
      <c r="J300">
        <f t="shared" si="45"/>
        <v>0.1030000000000002</v>
      </c>
      <c r="K300" s="3">
        <f t="shared" si="46"/>
        <v>2.2447717614952949</v>
      </c>
      <c r="L300" s="3">
        <f t="shared" si="47"/>
        <v>0.57978359661681012</v>
      </c>
      <c r="M300">
        <f t="shared" si="48"/>
        <v>-1.3139821028052874</v>
      </c>
      <c r="N300">
        <f t="shared" si="49"/>
        <v>2.2387881635300519E-2</v>
      </c>
      <c r="O300">
        <f t="shared" si="50"/>
        <v>-3610.5089129684379</v>
      </c>
      <c r="P300">
        <f t="shared" si="51"/>
        <v>-13.451999999999956</v>
      </c>
    </row>
    <row r="301" spans="1:16" x14ac:dyDescent="0.25">
      <c r="A301">
        <v>-63</v>
      </c>
      <c r="B301">
        <v>172.16</v>
      </c>
      <c r="C301">
        <v>3.903</v>
      </c>
      <c r="D301">
        <v>3.9390000000000001</v>
      </c>
      <c r="E301">
        <v>3.9380000000000002</v>
      </c>
      <c r="F301">
        <v>3.9670000000000001</v>
      </c>
      <c r="G301">
        <v>3.7679999999999998</v>
      </c>
      <c r="I301">
        <f t="shared" si="44"/>
        <v>-3.5300000000000011</v>
      </c>
      <c r="J301">
        <f t="shared" si="45"/>
        <v>0.10499999999999998</v>
      </c>
      <c r="K301" s="3">
        <f t="shared" si="46"/>
        <v>2.2359322539862951</v>
      </c>
      <c r="L301" s="3">
        <f t="shared" si="47"/>
        <v>0.59139855128124874</v>
      </c>
      <c r="M301">
        <f t="shared" si="48"/>
        <v>-1.2813861418011565</v>
      </c>
      <c r="N301">
        <f t="shared" si="49"/>
        <v>2.1756174139312582E-2</v>
      </c>
      <c r="O301">
        <f t="shared" si="50"/>
        <v>-3579.23010990169</v>
      </c>
      <c r="P301">
        <f t="shared" si="51"/>
        <v>-13.777590000000018</v>
      </c>
    </row>
    <row r="302" spans="1:16" x14ac:dyDescent="0.25">
      <c r="A302">
        <v>-62</v>
      </c>
      <c r="B302">
        <v>168.63</v>
      </c>
      <c r="C302">
        <v>4.008</v>
      </c>
      <c r="D302">
        <v>4.0540000000000003</v>
      </c>
      <c r="E302">
        <v>4.0439999999999996</v>
      </c>
      <c r="F302">
        <v>4.0759999999999996</v>
      </c>
      <c r="G302">
        <v>3.8570000000000002</v>
      </c>
      <c r="I302">
        <f t="shared" si="44"/>
        <v>-3.5099999999999909</v>
      </c>
      <c r="J302">
        <f t="shared" si="45"/>
        <v>0.1120000000000001</v>
      </c>
      <c r="K302" s="3">
        <f t="shared" si="46"/>
        <v>2.2269348400126003</v>
      </c>
      <c r="L302" s="3">
        <f t="shared" si="47"/>
        <v>0.60292771285918934</v>
      </c>
      <c r="M302">
        <f t="shared" si="48"/>
        <v>-1.3102674817019933</v>
      </c>
      <c r="N302">
        <f t="shared" si="49"/>
        <v>2.1130235797613542E-2</v>
      </c>
      <c r="O302">
        <f t="shared" si="50"/>
        <v>-3546.8609288656248</v>
      </c>
      <c r="P302">
        <f t="shared" si="51"/>
        <v>-14.068079999999972</v>
      </c>
    </row>
    <row r="303" spans="1:16" x14ac:dyDescent="0.25">
      <c r="A303">
        <v>-61</v>
      </c>
      <c r="B303">
        <v>165.12</v>
      </c>
      <c r="C303">
        <v>4.12</v>
      </c>
      <c r="D303">
        <v>4.1710000000000003</v>
      </c>
      <c r="E303">
        <v>4.1539999999999999</v>
      </c>
      <c r="F303">
        <v>4.1879999999999997</v>
      </c>
      <c r="G303">
        <v>3.9660000000000002</v>
      </c>
      <c r="I303">
        <f t="shared" si="44"/>
        <v>-3.4900000000000091</v>
      </c>
      <c r="J303">
        <f t="shared" si="45"/>
        <v>0.12099999999999955</v>
      </c>
      <c r="K303" s="3">
        <f t="shared" si="46"/>
        <v>2.2177996799471171</v>
      </c>
      <c r="L303" s="3">
        <f t="shared" si="47"/>
        <v>0.61489721603313463</v>
      </c>
      <c r="M303">
        <f t="shared" si="48"/>
        <v>-1.3549745001996589</v>
      </c>
      <c r="N303">
        <f t="shared" si="49"/>
        <v>2.051025741578507E-2</v>
      </c>
      <c r="O303">
        <f t="shared" si="50"/>
        <v>-3513.4112271090298</v>
      </c>
      <c r="P303">
        <f t="shared" si="51"/>
        <v>-14.378800000000014</v>
      </c>
    </row>
    <row r="304" spans="1:16" x14ac:dyDescent="0.25">
      <c r="A304">
        <v>-60</v>
      </c>
      <c r="B304">
        <v>161.63</v>
      </c>
      <c r="C304">
        <v>4.2409999999999997</v>
      </c>
      <c r="D304">
        <v>4.2910000000000004</v>
      </c>
      <c r="E304">
        <v>4.2729999999999997</v>
      </c>
      <c r="F304">
        <v>4.306</v>
      </c>
      <c r="G304">
        <v>4.093</v>
      </c>
      <c r="I304">
        <f t="shared" si="44"/>
        <v>-3.4699999999999989</v>
      </c>
      <c r="J304">
        <f t="shared" si="45"/>
        <v>0.12300000000000022</v>
      </c>
      <c r="K304" s="3">
        <f t="shared" si="46"/>
        <v>2.2085219729314334</v>
      </c>
      <c r="L304" s="3">
        <f t="shared" si="47"/>
        <v>0.6274682724597096</v>
      </c>
      <c r="M304">
        <f t="shared" si="48"/>
        <v>-1.3173530343356441</v>
      </c>
      <c r="N304">
        <f t="shared" si="49"/>
        <v>1.9896427987503906E-2</v>
      </c>
      <c r="O304">
        <f t="shared" si="50"/>
        <v>-3478.8911911548616</v>
      </c>
      <c r="P304">
        <f t="shared" si="51"/>
        <v>-14.716269999999964</v>
      </c>
    </row>
    <row r="305" spans="1:16" x14ac:dyDescent="0.25">
      <c r="A305">
        <v>-59</v>
      </c>
      <c r="B305">
        <v>158.16</v>
      </c>
      <c r="C305">
        <v>4.3639999999999999</v>
      </c>
      <c r="D305">
        <v>4.4109999999999996</v>
      </c>
      <c r="E305">
        <v>4.3949999999999996</v>
      </c>
      <c r="F305">
        <v>4.4290000000000003</v>
      </c>
      <c r="G305">
        <v>4.2210000000000001</v>
      </c>
      <c r="I305">
        <f t="shared" si="44"/>
        <v>-3.4399999999999977</v>
      </c>
      <c r="J305">
        <f t="shared" si="45"/>
        <v>0.13300000000000001</v>
      </c>
      <c r="K305" s="3">
        <f t="shared" si="46"/>
        <v>2.199096656305616</v>
      </c>
      <c r="L305" s="3">
        <f t="shared" si="47"/>
        <v>0.63988474191630429</v>
      </c>
      <c r="M305">
        <f t="shared" si="48"/>
        <v>-1.3652223244751958</v>
      </c>
      <c r="N305">
        <f t="shared" si="49"/>
        <v>1.9288934636820913E-2</v>
      </c>
      <c r="O305">
        <f t="shared" si="50"/>
        <v>-3443.3113337004784</v>
      </c>
      <c r="P305">
        <f t="shared" si="51"/>
        <v>-15.012159999999986</v>
      </c>
    </row>
    <row r="306" spans="1:16" x14ac:dyDescent="0.25">
      <c r="A306">
        <v>-58</v>
      </c>
      <c r="B306">
        <v>154.72</v>
      </c>
      <c r="C306">
        <v>4.4969999999999999</v>
      </c>
      <c r="D306">
        <v>4.5410000000000004</v>
      </c>
      <c r="E306">
        <v>4.5250000000000004</v>
      </c>
      <c r="F306">
        <v>4.5609999999999999</v>
      </c>
      <c r="G306">
        <v>4.3600000000000003</v>
      </c>
      <c r="I306">
        <f t="shared" si="44"/>
        <v>-3.4199999999999875</v>
      </c>
      <c r="J306">
        <f t="shared" si="45"/>
        <v>0.1379999999999999</v>
      </c>
      <c r="K306" s="3">
        <f t="shared" si="46"/>
        <v>2.1895464567389267</v>
      </c>
      <c r="L306" s="3">
        <f t="shared" si="47"/>
        <v>0.65292288756794192</v>
      </c>
      <c r="M306">
        <f t="shared" si="48"/>
        <v>-1.3522340543057143</v>
      </c>
      <c r="N306">
        <f t="shared" si="49"/>
        <v>1.8687962561005637E-2</v>
      </c>
      <c r="O306">
        <f t="shared" si="50"/>
        <v>-3406.68249041834</v>
      </c>
      <c r="P306">
        <f t="shared" si="51"/>
        <v>-15.379740000000032</v>
      </c>
    </row>
    <row r="307" spans="1:16" x14ac:dyDescent="0.25">
      <c r="A307">
        <v>-57</v>
      </c>
      <c r="B307">
        <v>151.30000000000001</v>
      </c>
      <c r="C307">
        <v>4.6349999999999998</v>
      </c>
      <c r="D307">
        <v>4.68</v>
      </c>
      <c r="E307">
        <v>4.6609999999999996</v>
      </c>
      <c r="F307">
        <v>4.6989999999999998</v>
      </c>
      <c r="G307">
        <v>4.4989999999999997</v>
      </c>
      <c r="I307">
        <f t="shared" si="44"/>
        <v>-3.4000000000000057</v>
      </c>
      <c r="J307">
        <f t="shared" si="45"/>
        <v>0.14000000000000057</v>
      </c>
      <c r="K307" s="3">
        <f t="shared" si="46"/>
        <v>2.1798389280231869</v>
      </c>
      <c r="L307" s="3">
        <f t="shared" si="47"/>
        <v>0.66604973848051585</v>
      </c>
      <c r="M307">
        <f t="shared" si="48"/>
        <v>-1.3092857348913973</v>
      </c>
      <c r="N307">
        <f t="shared" si="49"/>
        <v>1.8093694973974051E-2</v>
      </c>
      <c r="O307">
        <f t="shared" si="50"/>
        <v>-3369.0158166581582</v>
      </c>
      <c r="P307">
        <f t="shared" si="51"/>
        <v>-15.758999999999981</v>
      </c>
    </row>
    <row r="308" spans="1:16" x14ac:dyDescent="0.25">
      <c r="A308">
        <v>-56</v>
      </c>
      <c r="B308">
        <v>147.9</v>
      </c>
      <c r="C308">
        <v>4.7750000000000004</v>
      </c>
      <c r="D308">
        <v>4.8159999999999998</v>
      </c>
      <c r="E308">
        <v>4.8040000000000003</v>
      </c>
      <c r="F308">
        <v>4.843</v>
      </c>
      <c r="G308">
        <v>4.6360000000000001</v>
      </c>
      <c r="I308">
        <f t="shared" si="44"/>
        <v>-3.3700000000000045</v>
      </c>
      <c r="J308">
        <f t="shared" si="45"/>
        <v>0.14599999999999991</v>
      </c>
      <c r="K308" s="3">
        <f t="shared" si="46"/>
        <v>2.1699681739968923</v>
      </c>
      <c r="L308" s="3">
        <f t="shared" si="47"/>
        <v>0.67897337591976514</v>
      </c>
      <c r="M308">
        <f t="shared" si="48"/>
        <v>-1.3066698559201926</v>
      </c>
      <c r="N308">
        <f t="shared" si="49"/>
        <v>1.7506313050316608E-2</v>
      </c>
      <c r="O308">
        <f t="shared" si="50"/>
        <v>-3330.3227840514878</v>
      </c>
      <c r="P308">
        <f t="shared" si="51"/>
        <v>-16.091750000000005</v>
      </c>
    </row>
    <row r="309" spans="1:16" x14ac:dyDescent="0.25">
      <c r="A309">
        <v>-55</v>
      </c>
      <c r="B309">
        <v>144.53</v>
      </c>
      <c r="C309">
        <v>4.9210000000000003</v>
      </c>
      <c r="D309">
        <v>4.9720000000000004</v>
      </c>
      <c r="E309">
        <v>4.9450000000000003</v>
      </c>
      <c r="F309">
        <v>4.9870000000000001</v>
      </c>
      <c r="G309">
        <v>4.78</v>
      </c>
      <c r="I309">
        <f t="shared" si="44"/>
        <v>-3.3400000000000034</v>
      </c>
      <c r="J309">
        <f t="shared" si="45"/>
        <v>0.14799999999999969</v>
      </c>
      <c r="K309" s="3">
        <f t="shared" si="46"/>
        <v>2.1599580026785188</v>
      </c>
      <c r="L309" s="3">
        <f t="shared" si="47"/>
        <v>0.69205336503408077</v>
      </c>
      <c r="M309">
        <f t="shared" si="48"/>
        <v>-1.267366998780896</v>
      </c>
      <c r="N309">
        <f t="shared" si="49"/>
        <v>1.6925995869943998E-2</v>
      </c>
      <c r="O309">
        <f t="shared" si="50"/>
        <v>-3290.6151770197966</v>
      </c>
      <c r="P309">
        <f t="shared" si="51"/>
        <v>-16.436140000000027</v>
      </c>
    </row>
    <row r="310" spans="1:16" x14ac:dyDescent="0.25">
      <c r="A310">
        <v>-54</v>
      </c>
      <c r="B310">
        <v>141.19</v>
      </c>
      <c r="C310">
        <v>5.069</v>
      </c>
      <c r="D310">
        <v>5.1289999999999996</v>
      </c>
      <c r="E310">
        <v>5.0999999999999996</v>
      </c>
      <c r="F310">
        <v>5.1420000000000003</v>
      </c>
      <c r="G310">
        <v>4.9039999999999999</v>
      </c>
      <c r="I310">
        <f t="shared" si="44"/>
        <v>-3.3000000000000114</v>
      </c>
      <c r="J310">
        <f t="shared" si="45"/>
        <v>0.15700000000000003</v>
      </c>
      <c r="K310" s="3">
        <f t="shared" si="46"/>
        <v>2.1498039382270222</v>
      </c>
      <c r="L310" s="3">
        <f t="shared" si="47"/>
        <v>0.70492229122340178</v>
      </c>
      <c r="M310">
        <f t="shared" si="48"/>
        <v>-1.2897380255126727</v>
      </c>
      <c r="N310">
        <f t="shared" si="49"/>
        <v>1.63529203633676E-2</v>
      </c>
      <c r="O310">
        <f t="shared" si="50"/>
        <v>-3249.9050891870711</v>
      </c>
      <c r="P310">
        <f t="shared" si="51"/>
        <v>-16.727700000000024</v>
      </c>
    </row>
    <row r="311" spans="1:16" x14ac:dyDescent="0.25">
      <c r="A311">
        <v>-53</v>
      </c>
      <c r="B311">
        <v>137.88999999999999</v>
      </c>
      <c r="C311">
        <v>5.226</v>
      </c>
      <c r="D311">
        <v>5.2859999999999996</v>
      </c>
      <c r="E311">
        <v>5.2610000000000001</v>
      </c>
      <c r="F311">
        <v>5.306</v>
      </c>
      <c r="G311">
        <v>5.0510000000000002</v>
      </c>
      <c r="I311">
        <f t="shared" si="44"/>
        <v>-3.2799999999999727</v>
      </c>
      <c r="J311">
        <f t="shared" si="45"/>
        <v>0.17100000000000026</v>
      </c>
      <c r="K311" s="3">
        <f t="shared" si="46"/>
        <v>2.1395327715979393</v>
      </c>
      <c r="L311" s="3">
        <f t="shared" si="47"/>
        <v>0.7181694053913068</v>
      </c>
      <c r="M311">
        <f t="shared" si="48"/>
        <v>-1.3373901864010704</v>
      </c>
      <c r="N311">
        <f t="shared" si="49"/>
        <v>1.5787261257631288E-2</v>
      </c>
      <c r="O311">
        <f t="shared" si="50"/>
        <v>-3208.2049196980506</v>
      </c>
      <c r="P311">
        <f t="shared" si="51"/>
        <v>-17.141279999999963</v>
      </c>
    </row>
    <row r="312" spans="1:16" x14ac:dyDescent="0.25">
      <c r="A312">
        <v>-52</v>
      </c>
      <c r="B312">
        <v>134.61000000000001</v>
      </c>
      <c r="C312">
        <v>5.3970000000000002</v>
      </c>
      <c r="D312">
        <v>5.4610000000000003</v>
      </c>
      <c r="E312">
        <v>5.43</v>
      </c>
      <c r="F312">
        <v>5.4770000000000003</v>
      </c>
      <c r="G312">
        <v>5.2210000000000001</v>
      </c>
      <c r="I312">
        <f t="shared" si="44"/>
        <v>-3.2400000000000091</v>
      </c>
      <c r="J312">
        <f t="shared" si="45"/>
        <v>0.18100000000000005</v>
      </c>
      <c r="K312" s="3">
        <f t="shared" si="46"/>
        <v>2.1290773242527368</v>
      </c>
      <c r="L312" s="3">
        <f t="shared" si="47"/>
        <v>0.73215241806521381</v>
      </c>
      <c r="M312">
        <f t="shared" si="48"/>
        <v>-1.3539290724876427</v>
      </c>
      <c r="N312">
        <f t="shared" si="49"/>
        <v>1.5229191022911478E-2</v>
      </c>
      <c r="O312">
        <f t="shared" si="50"/>
        <v>-3165.5273694432067</v>
      </c>
      <c r="P312">
        <f t="shared" si="51"/>
        <v>-17.486279999999958</v>
      </c>
    </row>
    <row r="313" spans="1:16" x14ac:dyDescent="0.25">
      <c r="A313">
        <v>-51</v>
      </c>
      <c r="B313">
        <v>131.37</v>
      </c>
      <c r="C313">
        <v>5.5780000000000003</v>
      </c>
      <c r="D313">
        <v>5.6369999999999996</v>
      </c>
      <c r="E313">
        <v>5.6180000000000003</v>
      </c>
      <c r="F313">
        <v>5.6609999999999996</v>
      </c>
      <c r="G313">
        <v>5.3959999999999999</v>
      </c>
      <c r="I313">
        <f t="shared" si="44"/>
        <v>-3.210000000000008</v>
      </c>
      <c r="J313">
        <f t="shared" si="45"/>
        <v>0.1899999999999995</v>
      </c>
      <c r="K313" s="3">
        <f t="shared" si="46"/>
        <v>2.1184961999117879</v>
      </c>
      <c r="L313" s="3">
        <f t="shared" si="47"/>
        <v>0.74647850993003106</v>
      </c>
      <c r="M313">
        <f t="shared" si="48"/>
        <v>-1.3539786288695517</v>
      </c>
      <c r="N313">
        <f t="shared" si="49"/>
        <v>1.4678879819801566E-2</v>
      </c>
      <c r="O313">
        <f t="shared" si="50"/>
        <v>-3121.8854371916163</v>
      </c>
      <c r="P313">
        <f t="shared" si="51"/>
        <v>-17.905380000000104</v>
      </c>
    </row>
    <row r="314" spans="1:16" x14ac:dyDescent="0.25">
      <c r="A314">
        <v>-50</v>
      </c>
      <c r="B314">
        <v>128.16</v>
      </c>
      <c r="C314">
        <v>5.7679999999999998</v>
      </c>
      <c r="D314">
        <v>5.8289999999999997</v>
      </c>
      <c r="E314">
        <v>5.7990000000000004</v>
      </c>
      <c r="F314">
        <v>5.8479999999999999</v>
      </c>
      <c r="G314">
        <v>5.5960000000000001</v>
      </c>
      <c r="I314">
        <f t="shared" si="44"/>
        <v>-3.1700000000000017</v>
      </c>
      <c r="J314">
        <f t="shared" si="45"/>
        <v>0.19600000000000062</v>
      </c>
      <c r="K314" s="3">
        <f t="shared" si="46"/>
        <v>2.1077524987401626</v>
      </c>
      <c r="L314" s="3">
        <f t="shared" si="47"/>
        <v>0.76102525171137259</v>
      </c>
      <c r="M314">
        <f t="shared" si="48"/>
        <v>-1.3341983355776961</v>
      </c>
      <c r="N314">
        <f t="shared" si="49"/>
        <v>1.4136495447297221E-2</v>
      </c>
      <c r="O314">
        <f t="shared" si="50"/>
        <v>-3077.292415632905</v>
      </c>
      <c r="P314">
        <f t="shared" si="51"/>
        <v>-18.284559999999974</v>
      </c>
    </row>
    <row r="315" spans="1:16" x14ac:dyDescent="0.25">
      <c r="A315">
        <v>-49</v>
      </c>
      <c r="B315">
        <v>124.99</v>
      </c>
      <c r="C315">
        <v>5.9640000000000004</v>
      </c>
      <c r="D315">
        <v>6.0270000000000001</v>
      </c>
      <c r="E315">
        <v>5.9909999999999997</v>
      </c>
      <c r="F315">
        <v>6.0430000000000001</v>
      </c>
      <c r="G315">
        <v>5.7930000000000001</v>
      </c>
      <c r="I315">
        <f t="shared" si="44"/>
        <v>-3.1400000000000006</v>
      </c>
      <c r="J315">
        <f t="shared" si="45"/>
        <v>0.19999999999999929</v>
      </c>
      <c r="K315" s="3">
        <f t="shared" si="46"/>
        <v>2.0968752680596876</v>
      </c>
      <c r="L315" s="3">
        <f t="shared" si="47"/>
        <v>0.77553763478095694</v>
      </c>
      <c r="M315">
        <f t="shared" si="48"/>
        <v>-1.2964108065163453</v>
      </c>
      <c r="N315">
        <f t="shared" si="49"/>
        <v>1.3602203291498383E-2</v>
      </c>
      <c r="O315">
        <f t="shared" si="50"/>
        <v>-3031.7618873294618</v>
      </c>
      <c r="P315">
        <f t="shared" si="51"/>
        <v>-18.726960000000002</v>
      </c>
    </row>
    <row r="316" spans="1:16" x14ac:dyDescent="0.25">
      <c r="A316">
        <v>-48</v>
      </c>
      <c r="B316">
        <v>121.85</v>
      </c>
      <c r="C316">
        <v>6.1639999999999997</v>
      </c>
      <c r="D316">
        <v>6.2240000000000002</v>
      </c>
      <c r="E316">
        <v>6.194</v>
      </c>
      <c r="F316">
        <v>6.2460000000000004</v>
      </c>
      <c r="G316">
        <v>5.99</v>
      </c>
      <c r="I316">
        <f t="shared" si="44"/>
        <v>-3.0899999999999892</v>
      </c>
      <c r="J316">
        <f t="shared" si="45"/>
        <v>0.20700000000000074</v>
      </c>
      <c r="K316" s="3">
        <f t="shared" si="46"/>
        <v>2.085825533520743</v>
      </c>
      <c r="L316" s="3">
        <f t="shared" si="47"/>
        <v>0.78986263004638169</v>
      </c>
      <c r="M316">
        <f t="shared" si="48"/>
        <v>-1.2859284544071352</v>
      </c>
      <c r="N316">
        <f t="shared" si="49"/>
        <v>1.3076166275043816E-2</v>
      </c>
      <c r="O316">
        <f t="shared" si="50"/>
        <v>-2985.3077205801624</v>
      </c>
      <c r="P316">
        <f t="shared" si="51"/>
        <v>-19.046759999999963</v>
      </c>
    </row>
    <row r="317" spans="1:16" x14ac:dyDescent="0.25">
      <c r="A317">
        <v>-47</v>
      </c>
      <c r="B317">
        <v>118.76</v>
      </c>
      <c r="C317">
        <v>6.3710000000000004</v>
      </c>
      <c r="D317">
        <v>6.4340000000000002</v>
      </c>
      <c r="E317">
        <v>6.4050000000000002</v>
      </c>
      <c r="F317">
        <v>6.4649999999999999</v>
      </c>
      <c r="G317">
        <v>6.18</v>
      </c>
      <c r="I317">
        <f t="shared" si="44"/>
        <v>-3.0600000000000023</v>
      </c>
      <c r="J317">
        <f t="shared" si="45"/>
        <v>0.21799999999999997</v>
      </c>
      <c r="K317" s="3">
        <f t="shared" si="46"/>
        <v>2.0746701889240069</v>
      </c>
      <c r="L317" s="3">
        <f t="shared" si="47"/>
        <v>0.80420760508204148</v>
      </c>
      <c r="M317">
        <f t="shared" si="48"/>
        <v>-1.2888878550046481</v>
      </c>
      <c r="N317">
        <f t="shared" si="49"/>
        <v>1.2558544807293822E-2</v>
      </c>
      <c r="O317">
        <f t="shared" si="50"/>
        <v>-2937.9440651968539</v>
      </c>
      <c r="P317">
        <f t="shared" si="51"/>
        <v>-19.495259999999991</v>
      </c>
    </row>
    <row r="318" spans="1:16" x14ac:dyDescent="0.25">
      <c r="A318">
        <v>-46</v>
      </c>
      <c r="B318">
        <v>115.7</v>
      </c>
      <c r="C318">
        <v>6.5890000000000004</v>
      </c>
      <c r="D318">
        <v>6.665</v>
      </c>
      <c r="E318">
        <v>6.6280000000000001</v>
      </c>
      <c r="F318">
        <v>6.6859999999999999</v>
      </c>
      <c r="G318">
        <v>6.3769999999999998</v>
      </c>
      <c r="I318">
        <f t="shared" si="44"/>
        <v>-3.0100000000000051</v>
      </c>
      <c r="J318">
        <f t="shared" si="45"/>
        <v>0.21999999999999975</v>
      </c>
      <c r="K318" s="3">
        <f t="shared" si="46"/>
        <v>2.0633333589517497</v>
      </c>
      <c r="L318" s="3">
        <f t="shared" si="47"/>
        <v>0.81881950754753641</v>
      </c>
      <c r="M318">
        <f t="shared" si="48"/>
        <v>-1.2459688568383873</v>
      </c>
      <c r="N318">
        <f t="shared" si="49"/>
        <v>1.2049496735276433E-2</v>
      </c>
      <c r="O318">
        <f t="shared" si="50"/>
        <v>-2889.6853481948865</v>
      </c>
      <c r="P318">
        <f t="shared" si="51"/>
        <v>-19.832890000000088</v>
      </c>
    </row>
    <row r="319" spans="1:16" x14ac:dyDescent="0.25">
      <c r="A319">
        <v>-45</v>
      </c>
      <c r="B319">
        <v>112.69</v>
      </c>
      <c r="C319">
        <v>6.8090000000000002</v>
      </c>
      <c r="D319">
        <v>6.89</v>
      </c>
      <c r="E319">
        <v>6.8570000000000002</v>
      </c>
      <c r="F319">
        <v>6.9180000000000001</v>
      </c>
      <c r="G319">
        <v>6.5720000000000001</v>
      </c>
      <c r="I319">
        <f t="shared" si="44"/>
        <v>-2.9699999999999989</v>
      </c>
      <c r="J319">
        <f t="shared" si="45"/>
        <v>0.24199999999999999</v>
      </c>
      <c r="K319" s="3">
        <f t="shared" si="46"/>
        <v>2.0518853788898719</v>
      </c>
      <c r="L319" s="3">
        <f t="shared" si="47"/>
        <v>0.83308333417834302</v>
      </c>
      <c r="M319">
        <f t="shared" si="48"/>
        <v>-1.3075801498354431</v>
      </c>
      <c r="N319">
        <f t="shared" si="49"/>
        <v>1.1549177295412208E-2</v>
      </c>
      <c r="O319">
        <f t="shared" si="50"/>
        <v>-2840.5462693990094</v>
      </c>
      <c r="P319">
        <f t="shared" si="51"/>
        <v>-20.222729999999938</v>
      </c>
    </row>
    <row r="320" spans="1:16" x14ac:dyDescent="0.25">
      <c r="A320">
        <v>-44</v>
      </c>
      <c r="B320">
        <v>109.72</v>
      </c>
      <c r="C320">
        <v>7.0510000000000002</v>
      </c>
      <c r="D320">
        <v>7.1390000000000002</v>
      </c>
      <c r="E320">
        <v>7.0970000000000004</v>
      </c>
      <c r="F320">
        <v>7.1639999999999997</v>
      </c>
      <c r="G320">
        <v>6.8049999999999997</v>
      </c>
      <c r="I320">
        <f t="shared" si="44"/>
        <v>-2.9200000000000017</v>
      </c>
      <c r="J320">
        <f t="shared" si="45"/>
        <v>0.25399999999999956</v>
      </c>
      <c r="K320" s="3">
        <f t="shared" si="46"/>
        <v>2.0402857989324916</v>
      </c>
      <c r="L320" s="3">
        <f t="shared" si="47"/>
        <v>0.84825071467704249</v>
      </c>
      <c r="M320">
        <f t="shared" si="48"/>
        <v>-1.3120017863648166</v>
      </c>
      <c r="N320">
        <f t="shared" si="49"/>
        <v>1.1057739066032562E-2</v>
      </c>
      <c r="O320">
        <f t="shared" si="50"/>
        <v>-2790.5417969659647</v>
      </c>
      <c r="P320">
        <f t="shared" si="51"/>
        <v>-20.588920000000041</v>
      </c>
    </row>
    <row r="321" spans="1:16" x14ac:dyDescent="0.25">
      <c r="A321">
        <v>-43</v>
      </c>
      <c r="B321">
        <v>106.8</v>
      </c>
      <c r="C321">
        <v>7.3049999999999997</v>
      </c>
      <c r="D321">
        <v>7.3940000000000001</v>
      </c>
      <c r="E321">
        <v>7.36</v>
      </c>
      <c r="F321">
        <v>7.4269999999999996</v>
      </c>
      <c r="G321">
        <v>7.0389999999999997</v>
      </c>
      <c r="I321">
        <f t="shared" si="44"/>
        <v>-2.8799999999999955</v>
      </c>
      <c r="J321">
        <f t="shared" si="45"/>
        <v>0.26500000000000057</v>
      </c>
      <c r="K321" s="3">
        <f t="shared" si="46"/>
        <v>2.0285712526925375</v>
      </c>
      <c r="L321" s="3">
        <f t="shared" si="47"/>
        <v>0.8636202202703156</v>
      </c>
      <c r="M321">
        <f t="shared" si="48"/>
        <v>-1.3035301389210003</v>
      </c>
      <c r="N321">
        <f t="shared" si="49"/>
        <v>1.057533192070622E-2</v>
      </c>
      <c r="O321">
        <f t="shared" si="50"/>
        <v>-2739.6871628251397</v>
      </c>
      <c r="P321">
        <f t="shared" si="51"/>
        <v>-21.038399999999879</v>
      </c>
    </row>
    <row r="322" spans="1:16" x14ac:dyDescent="0.25">
      <c r="A322">
        <v>-42</v>
      </c>
      <c r="B322">
        <v>103.92</v>
      </c>
      <c r="C322">
        <v>7.57</v>
      </c>
      <c r="D322">
        <v>7.67</v>
      </c>
      <c r="E322">
        <v>7.6239999999999997</v>
      </c>
      <c r="F322">
        <v>7.6920000000000002</v>
      </c>
      <c r="G322">
        <v>7.2949999999999999</v>
      </c>
      <c r="I322">
        <f t="shared" si="44"/>
        <v>-2.8299999999999983</v>
      </c>
      <c r="J322">
        <f t="shared" si="45"/>
        <v>0.28099999999999969</v>
      </c>
      <c r="K322" s="3">
        <f t="shared" si="46"/>
        <v>2.0166991380649715</v>
      </c>
      <c r="L322" s="3">
        <f t="shared" si="47"/>
        <v>0.87909587950007273</v>
      </c>
      <c r="M322">
        <f t="shared" si="48"/>
        <v>-1.3200879874387244</v>
      </c>
      <c r="N322">
        <f t="shared" si="49"/>
        <v>1.0102102982388249E-2</v>
      </c>
      <c r="O322">
        <f t="shared" si="50"/>
        <v>-2687.997858038676</v>
      </c>
      <c r="P322">
        <f t="shared" si="51"/>
        <v>-21.423099999999987</v>
      </c>
    </row>
    <row r="323" spans="1:16" x14ac:dyDescent="0.25">
      <c r="A323">
        <v>-41</v>
      </c>
      <c r="B323">
        <v>101.09</v>
      </c>
      <c r="C323">
        <v>7.851</v>
      </c>
      <c r="D323">
        <v>7.9509999999999996</v>
      </c>
      <c r="E323">
        <v>7.8970000000000002</v>
      </c>
      <c r="F323">
        <v>7.9720000000000004</v>
      </c>
      <c r="G323">
        <v>7.5830000000000002</v>
      </c>
      <c r="I323">
        <f t="shared" si="44"/>
        <v>-2.7900000000000063</v>
      </c>
      <c r="J323">
        <f t="shared" si="45"/>
        <v>0.29799999999999915</v>
      </c>
      <c r="K323" s="3">
        <f t="shared" si="46"/>
        <v>2.0047081965443363</v>
      </c>
      <c r="L323" s="3">
        <f t="shared" si="47"/>
        <v>0.89492497735954346</v>
      </c>
      <c r="M323">
        <f t="shared" si="48"/>
        <v>-1.3311203716353177</v>
      </c>
      <c r="N323">
        <f t="shared" si="49"/>
        <v>9.6381965784058266E-3</v>
      </c>
      <c r="O323">
        <f t="shared" si="50"/>
        <v>-2635.4896280824382</v>
      </c>
      <c r="P323">
        <f t="shared" si="51"/>
        <v>-21.904290000000149</v>
      </c>
    </row>
    <row r="324" spans="1:16" x14ac:dyDescent="0.25">
      <c r="A324">
        <v>-40</v>
      </c>
      <c r="B324">
        <v>98.3</v>
      </c>
      <c r="C324">
        <v>8.1489999999999991</v>
      </c>
      <c r="D324">
        <v>8.24</v>
      </c>
      <c r="E324">
        <v>8.1920000000000002</v>
      </c>
      <c r="F324">
        <v>8.2680000000000007</v>
      </c>
      <c r="G324">
        <v>7.8959999999999999</v>
      </c>
      <c r="I324">
        <f t="shared" si="44"/>
        <v>-2.730000000000004</v>
      </c>
      <c r="J324">
        <f t="shared" si="45"/>
        <v>0.30600000000000094</v>
      </c>
      <c r="K324" s="3">
        <f t="shared" si="46"/>
        <v>1.9925535178321356</v>
      </c>
      <c r="L324" s="3">
        <f t="shared" si="47"/>
        <v>0.91110431780403589</v>
      </c>
      <c r="M324">
        <f t="shared" si="48"/>
        <v>-1.3088115892802494</v>
      </c>
      <c r="N324">
        <f t="shared" si="49"/>
        <v>9.1837541962946617E-3</v>
      </c>
      <c r="O324">
        <f t="shared" si="50"/>
        <v>-2582.1784680492865</v>
      </c>
      <c r="P324">
        <f t="shared" si="51"/>
        <v>-22.246769999999962</v>
      </c>
    </row>
    <row r="325" spans="1:16" x14ac:dyDescent="0.25">
      <c r="A325">
        <v>-39</v>
      </c>
      <c r="B325">
        <v>95.57</v>
      </c>
      <c r="C325">
        <v>8.4550000000000001</v>
      </c>
      <c r="D325">
        <v>8.5470000000000006</v>
      </c>
      <c r="E325">
        <v>8.4879999999999995</v>
      </c>
      <c r="F325">
        <v>8.57</v>
      </c>
      <c r="G325">
        <v>8.2170000000000005</v>
      </c>
      <c r="I325">
        <f t="shared" ref="I325:I388" si="52">B326-B325</f>
        <v>-2.6799999999999926</v>
      </c>
      <c r="J325">
        <f t="shared" ref="J325:J388" si="53">C326-C325</f>
        <v>0.32499999999999929</v>
      </c>
      <c r="K325" s="3">
        <f t="shared" ref="K325:K388" si="54">LOG(B325)</f>
        <v>1.9803215860087564</v>
      </c>
      <c r="L325" s="3">
        <f t="shared" ref="L325:L388" si="55">LOG(C325)</f>
        <v>0.92711361193376052</v>
      </c>
      <c r="M325">
        <f t="shared" ref="M325:M388" si="56">(L326-L325)/(K326-K325)</f>
        <v>-1.3261073214865413</v>
      </c>
      <c r="N325">
        <f t="shared" ref="N325:N388" si="57">$L$2*((1-COS(RADIANS(A325))+($L$2/$O$2)*(1-SQRT(1-(($L$2/$O$2)^2)*SIN(RADIANS(A325))))))</f>
        <v>8.7389144404996406E-3</v>
      </c>
      <c r="O325">
        <f t="shared" ref="O325:O388" si="58">$L$2*($J$1^2)*((SIN(RADIANS(A325))))+($H$1/2)*(SIN(2*RADIANS(A325)))</f>
        <v>-2528.0806177761142</v>
      </c>
      <c r="P325">
        <f t="shared" ref="P325:P388" si="59">(C325*100000)*((B326/100000)-(B325/100000))</f>
        <v>-22.659400000000002</v>
      </c>
    </row>
    <row r="326" spans="1:16" x14ac:dyDescent="0.25">
      <c r="A326">
        <v>-38</v>
      </c>
      <c r="B326">
        <v>92.89</v>
      </c>
      <c r="C326">
        <v>8.7799999999999994</v>
      </c>
      <c r="D326">
        <v>8.8670000000000009</v>
      </c>
      <c r="E326">
        <v>8.8059999999999992</v>
      </c>
      <c r="F326">
        <v>8.89</v>
      </c>
      <c r="G326">
        <v>8.5579999999999998</v>
      </c>
      <c r="I326">
        <f t="shared" si="52"/>
        <v>-2.6299999999999955</v>
      </c>
      <c r="J326">
        <f t="shared" si="53"/>
        <v>0.34200000000000053</v>
      </c>
      <c r="K326" s="3">
        <f t="shared" si="54"/>
        <v>1.9679689628786923</v>
      </c>
      <c r="L326" s="3">
        <f t="shared" si="55"/>
        <v>0.94349451590610256</v>
      </c>
      <c r="M326">
        <f t="shared" si="56"/>
        <v>-1.3304504850136498</v>
      </c>
      <c r="N326">
        <f t="shared" si="57"/>
        <v>8.3038129899532503E-3</v>
      </c>
      <c r="O326">
        <f t="shared" si="58"/>
        <v>-2473.212556896131</v>
      </c>
      <c r="P326">
        <f t="shared" si="59"/>
        <v>-23.09139999999994</v>
      </c>
    </row>
    <row r="327" spans="1:16" x14ac:dyDescent="0.25">
      <c r="A327">
        <v>-37</v>
      </c>
      <c r="B327">
        <v>90.26</v>
      </c>
      <c r="C327">
        <v>9.1219999999999999</v>
      </c>
      <c r="D327">
        <v>9.202</v>
      </c>
      <c r="E327">
        <v>9.15</v>
      </c>
      <c r="F327">
        <v>9.23</v>
      </c>
      <c r="G327">
        <v>8.907</v>
      </c>
      <c r="I327">
        <f t="shared" si="52"/>
        <v>-2.5700000000000074</v>
      </c>
      <c r="J327">
        <f t="shared" si="53"/>
        <v>0.33500000000000085</v>
      </c>
      <c r="K327" s="3">
        <f t="shared" si="54"/>
        <v>1.9554953291841271</v>
      </c>
      <c r="L327" s="3">
        <f t="shared" si="55"/>
        <v>0.96009006790491946</v>
      </c>
      <c r="M327">
        <f t="shared" si="56"/>
        <v>-1.2485450477936226</v>
      </c>
      <c r="N327">
        <f t="shared" si="57"/>
        <v>7.8785825565447151E-3</v>
      </c>
      <c r="O327">
        <f t="shared" si="58"/>
        <v>-2417.5909998179068</v>
      </c>
      <c r="P327">
        <f t="shared" si="59"/>
        <v>-23.443540000000027</v>
      </c>
    </row>
    <row r="328" spans="1:16" x14ac:dyDescent="0.25">
      <c r="A328">
        <v>-36</v>
      </c>
      <c r="B328">
        <v>87.69</v>
      </c>
      <c r="C328">
        <v>9.4570000000000007</v>
      </c>
      <c r="D328">
        <v>9.5570000000000004</v>
      </c>
      <c r="E328">
        <v>9.4969999999999999</v>
      </c>
      <c r="F328">
        <v>9.577</v>
      </c>
      <c r="G328">
        <v>9.1969999999999992</v>
      </c>
      <c r="I328">
        <f t="shared" si="52"/>
        <v>-2.519999999999996</v>
      </c>
      <c r="J328">
        <f t="shared" si="53"/>
        <v>0.36999999999999922</v>
      </c>
      <c r="K328" s="3">
        <f t="shared" si="54"/>
        <v>1.9429500700770987</v>
      </c>
      <c r="L328" s="3">
        <f t="shared" si="55"/>
        <v>0.9757533890362875</v>
      </c>
      <c r="M328">
        <f t="shared" si="56"/>
        <v>-1.3161976218761526</v>
      </c>
      <c r="N328">
        <f t="shared" si="57"/>
        <v>7.4633528444928952E-3</v>
      </c>
      <c r="O328">
        <f t="shared" si="58"/>
        <v>-2361.2328906327043</v>
      </c>
      <c r="P328">
        <f t="shared" si="59"/>
        <v>-23.831639999999968</v>
      </c>
    </row>
    <row r="329" spans="1:16" x14ac:dyDescent="0.25">
      <c r="A329">
        <v>-35</v>
      </c>
      <c r="B329">
        <v>85.17</v>
      </c>
      <c r="C329">
        <v>9.827</v>
      </c>
      <c r="D329">
        <v>9.9220000000000006</v>
      </c>
      <c r="E329">
        <v>9.8680000000000003</v>
      </c>
      <c r="F329">
        <v>9.9480000000000004</v>
      </c>
      <c r="G329">
        <v>9.5690000000000008</v>
      </c>
      <c r="I329">
        <f t="shared" si="52"/>
        <v>-2.460000000000008</v>
      </c>
      <c r="J329">
        <f t="shared" si="53"/>
        <v>0.36999999999999922</v>
      </c>
      <c r="K329" s="3">
        <f t="shared" si="54"/>
        <v>1.9302866472455196</v>
      </c>
      <c r="L329" s="3">
        <f t="shared" si="55"/>
        <v>0.99242095605202418</v>
      </c>
      <c r="M329">
        <f t="shared" si="56"/>
        <v>-1.2610522707596863</v>
      </c>
      <c r="N329">
        <f t="shared" si="57"/>
        <v>7.0582505106353754E-3</v>
      </c>
      <c r="O329">
        <f t="shared" si="58"/>
        <v>-2304.155397951647</v>
      </c>
      <c r="P329">
        <f t="shared" si="59"/>
        <v>-24.174420000000161</v>
      </c>
    </row>
    <row r="330" spans="1:16" x14ac:dyDescent="0.25">
      <c r="A330">
        <v>-34</v>
      </c>
      <c r="B330">
        <v>82.71</v>
      </c>
      <c r="C330">
        <v>10.196999999999999</v>
      </c>
      <c r="D330">
        <v>10.308</v>
      </c>
      <c r="E330">
        <v>10.246</v>
      </c>
      <c r="F330">
        <v>10.318</v>
      </c>
      <c r="G330">
        <v>9.9160000000000004</v>
      </c>
      <c r="I330">
        <f t="shared" si="52"/>
        <v>-2.3999999999999915</v>
      </c>
      <c r="J330">
        <f t="shared" si="53"/>
        <v>0.39700000000000024</v>
      </c>
      <c r="K330" s="3">
        <f t="shared" si="54"/>
        <v>1.9175580208254361</v>
      </c>
      <c r="L330" s="3">
        <f t="shared" si="55"/>
        <v>1.0084724193027221</v>
      </c>
      <c r="M330">
        <f t="shared" si="56"/>
        <v>-1.2970782809043975</v>
      </c>
      <c r="N330">
        <f t="shared" si="57"/>
        <v>6.6633991256461311E-3</v>
      </c>
      <c r="O330">
        <f t="shared" si="58"/>
        <v>-2246.3759096743106</v>
      </c>
      <c r="P330">
        <f t="shared" si="59"/>
        <v>-24.472799999999818</v>
      </c>
    </row>
    <row r="331" spans="1:16" x14ac:dyDescent="0.25">
      <c r="A331">
        <v>-33</v>
      </c>
      <c r="B331">
        <v>80.31</v>
      </c>
      <c r="C331">
        <v>10.593999999999999</v>
      </c>
      <c r="D331">
        <v>10.702</v>
      </c>
      <c r="E331">
        <v>10.646000000000001</v>
      </c>
      <c r="F331">
        <v>10.722</v>
      </c>
      <c r="G331">
        <v>10.305999999999999</v>
      </c>
      <c r="I331">
        <f t="shared" si="52"/>
        <v>-2.3500000000000085</v>
      </c>
      <c r="J331">
        <f t="shared" si="53"/>
        <v>0.42900000000000027</v>
      </c>
      <c r="K331" s="3">
        <f t="shared" si="54"/>
        <v>1.9047696259065952</v>
      </c>
      <c r="L331" s="3">
        <f t="shared" si="55"/>
        <v>1.0250599685995789</v>
      </c>
      <c r="M331">
        <f t="shared" si="56"/>
        <v>-1.3366500396258034</v>
      </c>
      <c r="N331">
        <f t="shared" si="57"/>
        <v>6.278919136193788E-3</v>
      </c>
      <c r="O331">
        <f t="shared" si="58"/>
        <v>-2187.9120276903172</v>
      </c>
      <c r="P331">
        <f t="shared" si="59"/>
        <v>-24.89590000000009</v>
      </c>
    </row>
    <row r="332" spans="1:16" x14ac:dyDescent="0.25">
      <c r="A332">
        <v>-32</v>
      </c>
      <c r="B332">
        <v>77.959999999999994</v>
      </c>
      <c r="C332">
        <v>11.023</v>
      </c>
      <c r="D332">
        <v>11.132</v>
      </c>
      <c r="E332">
        <v>11.079000000000001</v>
      </c>
      <c r="F332">
        <v>11.14</v>
      </c>
      <c r="G332">
        <v>10.742000000000001</v>
      </c>
      <c r="I332">
        <f t="shared" si="52"/>
        <v>-2.289999999999992</v>
      </c>
      <c r="J332">
        <f t="shared" si="53"/>
        <v>0.43299999999999983</v>
      </c>
      <c r="K332" s="3">
        <f t="shared" si="54"/>
        <v>1.8918718304455837</v>
      </c>
      <c r="L332" s="3">
        <f t="shared" si="55"/>
        <v>1.0422998074136254</v>
      </c>
      <c r="M332">
        <f t="shared" si="56"/>
        <v>-1.2923287665152186</v>
      </c>
      <c r="N332">
        <f t="shared" si="57"/>
        <v>5.9049278280522473E-3</v>
      </c>
      <c r="O332">
        <f t="shared" si="58"/>
        <v>-2128.7815625155645</v>
      </c>
      <c r="P332">
        <f t="shared" si="59"/>
        <v>-25.242669999999958</v>
      </c>
    </row>
    <row r="333" spans="1:16" x14ac:dyDescent="0.25">
      <c r="A333">
        <v>-31</v>
      </c>
      <c r="B333">
        <v>75.67</v>
      </c>
      <c r="C333">
        <v>11.456</v>
      </c>
      <c r="D333">
        <v>11.565</v>
      </c>
      <c r="E333">
        <v>11.506</v>
      </c>
      <c r="F333">
        <v>11.563000000000001</v>
      </c>
      <c r="G333">
        <v>11.191000000000001</v>
      </c>
      <c r="I333">
        <f t="shared" si="52"/>
        <v>-2.2199999999999989</v>
      </c>
      <c r="J333">
        <f t="shared" si="53"/>
        <v>0.45199999999999996</v>
      </c>
      <c r="K333" s="3">
        <f t="shared" si="54"/>
        <v>1.8789237339675673</v>
      </c>
      <c r="L333" s="3">
        <f t="shared" si="55"/>
        <v>1.0590330049637804</v>
      </c>
      <c r="M333">
        <f t="shared" si="56"/>
        <v>-1.2995597732835218</v>
      </c>
      <c r="N333">
        <f t="shared" si="57"/>
        <v>5.5415392901750323E-3</v>
      </c>
      <c r="O333">
        <f t="shared" si="58"/>
        <v>-2069.0025278647113</v>
      </c>
      <c r="P333">
        <f t="shared" si="59"/>
        <v>-25.432319999999997</v>
      </c>
    </row>
    <row r="334" spans="1:16" x14ac:dyDescent="0.25">
      <c r="A334">
        <v>-30</v>
      </c>
      <c r="B334">
        <v>73.45</v>
      </c>
      <c r="C334">
        <v>11.907999999999999</v>
      </c>
      <c r="D334">
        <v>12.016</v>
      </c>
      <c r="E334">
        <v>11.961</v>
      </c>
      <c r="F334">
        <v>12.016</v>
      </c>
      <c r="G334">
        <v>11.637</v>
      </c>
      <c r="I334">
        <f t="shared" si="52"/>
        <v>-2.1599999999999966</v>
      </c>
      <c r="J334">
        <f t="shared" si="53"/>
        <v>0.46400000000000041</v>
      </c>
      <c r="K334" s="3">
        <f t="shared" si="54"/>
        <v>1.8659918001262754</v>
      </c>
      <c r="L334" s="3">
        <f t="shared" si="55"/>
        <v>1.0758388259746872</v>
      </c>
      <c r="M334">
        <f t="shared" si="56"/>
        <v>-1.2806331798232355</v>
      </c>
      <c r="N334">
        <f t="shared" si="57"/>
        <v>5.1888643797446529E-3</v>
      </c>
      <c r="O334">
        <f t="shared" si="58"/>
        <v>-2008.5931351615895</v>
      </c>
      <c r="P334">
        <f t="shared" si="59"/>
        <v>-25.721279999999979</v>
      </c>
    </row>
    <row r="335" spans="1:16" x14ac:dyDescent="0.25">
      <c r="A335">
        <v>-29</v>
      </c>
      <c r="B335">
        <v>71.290000000000006</v>
      </c>
      <c r="C335">
        <v>12.372</v>
      </c>
      <c r="D335">
        <v>12.484</v>
      </c>
      <c r="E335">
        <v>12.43</v>
      </c>
      <c r="F335">
        <v>12.483000000000001</v>
      </c>
      <c r="G335">
        <v>12.09</v>
      </c>
      <c r="I335">
        <f t="shared" si="52"/>
        <v>-2.1000000000000085</v>
      </c>
      <c r="J335">
        <f t="shared" si="53"/>
        <v>0.4870000000000001</v>
      </c>
      <c r="K335" s="3">
        <f t="shared" si="54"/>
        <v>1.8530286147129897</v>
      </c>
      <c r="L335" s="3">
        <f t="shared" si="55"/>
        <v>1.0924399113311414</v>
      </c>
      <c r="M335">
        <f t="shared" si="56"/>
        <v>-1.2912528403334955</v>
      </c>
      <c r="N335">
        <f t="shared" si="57"/>
        <v>4.8470106882077275E-3</v>
      </c>
      <c r="O335">
        <f t="shared" si="58"/>
        <v>-1947.5717879892054</v>
      </c>
      <c r="P335">
        <f t="shared" si="59"/>
        <v>-25.981200000000094</v>
      </c>
    </row>
    <row r="336" spans="1:16" x14ac:dyDescent="0.25">
      <c r="A336">
        <v>-28</v>
      </c>
      <c r="B336">
        <v>69.19</v>
      </c>
      <c r="C336">
        <v>12.859</v>
      </c>
      <c r="D336">
        <v>12.978</v>
      </c>
      <c r="E336">
        <v>12.923</v>
      </c>
      <c r="F336">
        <v>12.97</v>
      </c>
      <c r="G336">
        <v>12.566000000000001</v>
      </c>
      <c r="I336">
        <f t="shared" si="52"/>
        <v>-2.039999999999992</v>
      </c>
      <c r="J336">
        <f t="shared" si="53"/>
        <v>0.51099999999999923</v>
      </c>
      <c r="K336" s="3">
        <f t="shared" si="54"/>
        <v>1.840043330603494</v>
      </c>
      <c r="L336" s="3">
        <f t="shared" si="55"/>
        <v>1.1092071963200651</v>
      </c>
      <c r="M336">
        <f t="shared" si="56"/>
        <v>-1.302131460730019</v>
      </c>
      <c r="N336">
        <f t="shared" si="57"/>
        <v>4.5160825083065109E-3</v>
      </c>
      <c r="O336">
        <f t="shared" si="58"/>
        <v>-1885.957076481031</v>
      </c>
      <c r="P336">
        <f t="shared" si="59"/>
        <v>-26.23235999999994</v>
      </c>
    </row>
    <row r="337" spans="1:16" x14ac:dyDescent="0.25">
      <c r="A337">
        <v>-27</v>
      </c>
      <c r="B337">
        <v>67.150000000000006</v>
      </c>
      <c r="C337">
        <v>13.37</v>
      </c>
      <c r="D337">
        <v>13.476000000000001</v>
      </c>
      <c r="E337">
        <v>13.429</v>
      </c>
      <c r="F337">
        <v>13.478</v>
      </c>
      <c r="G337">
        <v>13.097</v>
      </c>
      <c r="I337">
        <f t="shared" si="52"/>
        <v>-1.9699999999999989</v>
      </c>
      <c r="J337">
        <f t="shared" si="53"/>
        <v>0.52700000000000102</v>
      </c>
      <c r="K337" s="3">
        <f t="shared" si="54"/>
        <v>1.8270460170047342</v>
      </c>
      <c r="L337" s="3">
        <f t="shared" si="55"/>
        <v>1.1261314072619844</v>
      </c>
      <c r="M337">
        <f t="shared" si="56"/>
        <v>-1.2983367268235861</v>
      </c>
      <c r="N337">
        <f t="shared" si="57"/>
        <v>4.1961808021171079E-3</v>
      </c>
      <c r="O337">
        <f t="shared" si="58"/>
        <v>-1823.7677716552998</v>
      </c>
      <c r="P337">
        <f t="shared" si="59"/>
        <v>-26.338899999999843</v>
      </c>
    </row>
    <row r="338" spans="1:16" x14ac:dyDescent="0.25">
      <c r="A338">
        <v>-26</v>
      </c>
      <c r="B338">
        <v>65.180000000000007</v>
      </c>
      <c r="C338">
        <v>13.897</v>
      </c>
      <c r="D338">
        <v>14.002000000000001</v>
      </c>
      <c r="E338">
        <v>13.949</v>
      </c>
      <c r="F338">
        <v>13.988</v>
      </c>
      <c r="G338">
        <v>13.648</v>
      </c>
      <c r="I338">
        <f t="shared" si="52"/>
        <v>-1.9000000000000057</v>
      </c>
      <c r="J338">
        <f t="shared" si="53"/>
        <v>0.54899999999999949</v>
      </c>
      <c r="K338" s="3">
        <f t="shared" si="54"/>
        <v>1.8141143561291255</v>
      </c>
      <c r="L338" s="3">
        <f t="shared" si="55"/>
        <v>1.1429210575156148</v>
      </c>
      <c r="M338">
        <f t="shared" si="56"/>
        <v>-1.3096748742002211</v>
      </c>
      <c r="N338">
        <f t="shared" si="57"/>
        <v>3.8874031701042122E-3</v>
      </c>
      <c r="O338">
        <f t="shared" si="58"/>
        <v>-1761.0228196940263</v>
      </c>
      <c r="P338">
        <f t="shared" si="59"/>
        <v>-26.404300000000191</v>
      </c>
    </row>
    <row r="339" spans="1:16" x14ac:dyDescent="0.25">
      <c r="A339">
        <v>-25</v>
      </c>
      <c r="B339">
        <v>63.28</v>
      </c>
      <c r="C339">
        <v>14.446</v>
      </c>
      <c r="D339">
        <v>14.555999999999999</v>
      </c>
      <c r="E339">
        <v>14.503</v>
      </c>
      <c r="F339">
        <v>14.536</v>
      </c>
      <c r="G339">
        <v>14.188000000000001</v>
      </c>
      <c r="I339">
        <f t="shared" si="52"/>
        <v>-1.8400000000000034</v>
      </c>
      <c r="J339">
        <f t="shared" si="53"/>
        <v>0.55300000000000082</v>
      </c>
      <c r="K339" s="3">
        <f t="shared" si="54"/>
        <v>1.8012664704896202</v>
      </c>
      <c r="L339" s="3">
        <f t="shared" si="55"/>
        <v>1.1597476105242728</v>
      </c>
      <c r="M339">
        <f t="shared" si="56"/>
        <v>-1.2730674358651486</v>
      </c>
      <c r="N339">
        <f t="shared" si="57"/>
        <v>3.5898438212021537E-3</v>
      </c>
      <c r="O339">
        <f t="shared" si="58"/>
        <v>-1697.7413361685062</v>
      </c>
      <c r="P339">
        <f t="shared" si="59"/>
        <v>-26.58064000000002</v>
      </c>
    </row>
    <row r="340" spans="1:16" x14ac:dyDescent="0.25">
      <c r="A340">
        <v>-24</v>
      </c>
      <c r="B340">
        <v>61.44</v>
      </c>
      <c r="C340">
        <v>14.999000000000001</v>
      </c>
      <c r="D340">
        <v>15.106</v>
      </c>
      <c r="E340">
        <v>15.057</v>
      </c>
      <c r="F340">
        <v>15.085000000000001</v>
      </c>
      <c r="G340">
        <v>14.747999999999999</v>
      </c>
      <c r="I340">
        <f t="shared" si="52"/>
        <v>-1.769999999999996</v>
      </c>
      <c r="J340">
        <f t="shared" si="53"/>
        <v>0.56199999999999939</v>
      </c>
      <c r="K340" s="3">
        <f t="shared" si="54"/>
        <v>1.7884512070234555</v>
      </c>
      <c r="L340" s="3">
        <f t="shared" si="55"/>
        <v>1.1760623051250794</v>
      </c>
      <c r="M340">
        <f t="shared" si="56"/>
        <v>-1.2583682314485374</v>
      </c>
      <c r="N340">
        <f t="shared" si="57"/>
        <v>3.3035935439315153E-3</v>
      </c>
      <c r="O340">
        <f t="shared" si="58"/>
        <v>-1633.9426002130531</v>
      </c>
      <c r="P340">
        <f t="shared" si="59"/>
        <v>-26.548229999999915</v>
      </c>
    </row>
    <row r="341" spans="1:16" x14ac:dyDescent="0.25">
      <c r="A341">
        <v>-23</v>
      </c>
      <c r="B341">
        <v>59.67</v>
      </c>
      <c r="C341">
        <v>15.561</v>
      </c>
      <c r="D341">
        <v>15.689</v>
      </c>
      <c r="E341">
        <v>15.635999999999999</v>
      </c>
      <c r="F341">
        <v>15.65</v>
      </c>
      <c r="G341">
        <v>15.27</v>
      </c>
      <c r="I341">
        <f t="shared" si="52"/>
        <v>-1.7000000000000028</v>
      </c>
      <c r="J341">
        <f t="shared" si="53"/>
        <v>0.58699999999999974</v>
      </c>
      <c r="K341" s="3">
        <f t="shared" si="54"/>
        <v>1.775756037844098</v>
      </c>
      <c r="L341" s="3">
        <f t="shared" si="55"/>
        <v>1.1920375027132475</v>
      </c>
      <c r="M341">
        <f t="shared" si="56"/>
        <v>-1.2810941086914922</v>
      </c>
      <c r="N341">
        <f t="shared" si="57"/>
        <v>3.0287396785603745E-3</v>
      </c>
      <c r="O341">
        <f t="shared" si="58"/>
        <v>-1569.6460486487572</v>
      </c>
      <c r="P341">
        <f t="shared" si="59"/>
        <v>-26.453700000000136</v>
      </c>
    </row>
    <row r="342" spans="1:16" x14ac:dyDescent="0.25">
      <c r="A342">
        <v>-22</v>
      </c>
      <c r="B342">
        <v>57.97</v>
      </c>
      <c r="C342">
        <v>16.148</v>
      </c>
      <c r="D342">
        <v>16.283000000000001</v>
      </c>
      <c r="E342">
        <v>16.241</v>
      </c>
      <c r="F342">
        <v>16.248000000000001</v>
      </c>
      <c r="G342">
        <v>15.821</v>
      </c>
      <c r="I342">
        <f t="shared" si="52"/>
        <v>-1.6299999999999955</v>
      </c>
      <c r="J342">
        <f t="shared" si="53"/>
        <v>0.60099999999999909</v>
      </c>
      <c r="K342" s="3">
        <f t="shared" si="54"/>
        <v>1.7632033003707717</v>
      </c>
      <c r="L342" s="3">
        <f t="shared" si="55"/>
        <v>1.2081187407382767</v>
      </c>
      <c r="M342">
        <f t="shared" si="56"/>
        <v>-1.2812494249172519</v>
      </c>
      <c r="N342">
        <f t="shared" si="57"/>
        <v>2.7653660903188423E-3</v>
      </c>
      <c r="O342">
        <f t="shared" si="58"/>
        <v>-1504.8712700590524</v>
      </c>
      <c r="P342">
        <f t="shared" si="59"/>
        <v>-26.32123999999985</v>
      </c>
    </row>
    <row r="343" spans="1:16" x14ac:dyDescent="0.25">
      <c r="A343">
        <v>-21</v>
      </c>
      <c r="B343">
        <v>56.34</v>
      </c>
      <c r="C343">
        <v>16.748999999999999</v>
      </c>
      <c r="D343">
        <v>16.890999999999998</v>
      </c>
      <c r="E343">
        <v>16.841000000000001</v>
      </c>
      <c r="F343">
        <v>16.834</v>
      </c>
      <c r="G343">
        <v>16.431000000000001</v>
      </c>
      <c r="I343">
        <f t="shared" si="52"/>
        <v>-1.5600000000000023</v>
      </c>
      <c r="J343">
        <f t="shared" si="53"/>
        <v>0.62100000000000222</v>
      </c>
      <c r="K343" s="3">
        <f t="shared" si="54"/>
        <v>1.7508168426497546</v>
      </c>
      <c r="L343" s="3">
        <f t="shared" si="55"/>
        <v>1.2239888825700918</v>
      </c>
      <c r="M343">
        <f t="shared" si="56"/>
        <v>-1.2965294040721766</v>
      </c>
      <c r="N343">
        <f t="shared" si="57"/>
        <v>2.5135531436752856E-3</v>
      </c>
      <c r="O343">
        <f t="shared" si="58"/>
        <v>-1439.6379988189094</v>
      </c>
      <c r="P343">
        <f t="shared" si="59"/>
        <v>-26.128440000000086</v>
      </c>
    </row>
    <row r="344" spans="1:16" x14ac:dyDescent="0.25">
      <c r="A344">
        <v>-20</v>
      </c>
      <c r="B344">
        <v>54.78</v>
      </c>
      <c r="C344">
        <v>17.37</v>
      </c>
      <c r="D344">
        <v>17.510000000000002</v>
      </c>
      <c r="E344">
        <v>17.454999999999998</v>
      </c>
      <c r="F344">
        <v>17.446999999999999</v>
      </c>
      <c r="G344">
        <v>17.068000000000001</v>
      </c>
      <c r="I344">
        <f t="shared" si="52"/>
        <v>-1.490000000000002</v>
      </c>
      <c r="J344">
        <f t="shared" si="53"/>
        <v>0.63400000000000034</v>
      </c>
      <c r="K344" s="3">
        <f t="shared" si="54"/>
        <v>1.7386220279179425</v>
      </c>
      <c r="L344" s="3">
        <f t="shared" si="55"/>
        <v>1.2397998184470986</v>
      </c>
      <c r="M344">
        <f t="shared" si="56"/>
        <v>-1.2999988175990811</v>
      </c>
      <c r="N344">
        <f t="shared" si="57"/>
        <v>2.2733776776823261E-3</v>
      </c>
      <c r="O344">
        <f t="shared" si="58"/>
        <v>-1373.9661090794714</v>
      </c>
      <c r="P344">
        <f t="shared" si="59"/>
        <v>-25.881299999999971</v>
      </c>
    </row>
    <row r="345" spans="1:16" x14ac:dyDescent="0.25">
      <c r="A345">
        <v>-19</v>
      </c>
      <c r="B345">
        <v>53.29</v>
      </c>
      <c r="C345">
        <v>18.004000000000001</v>
      </c>
      <c r="D345">
        <v>18.143000000000001</v>
      </c>
      <c r="E345">
        <v>18.091000000000001</v>
      </c>
      <c r="F345">
        <v>18.085000000000001</v>
      </c>
      <c r="G345">
        <v>17.699000000000002</v>
      </c>
      <c r="I345">
        <f t="shared" si="52"/>
        <v>-1.4200000000000017</v>
      </c>
      <c r="J345">
        <f t="shared" si="53"/>
        <v>0.6369999999999969</v>
      </c>
      <c r="K345" s="3">
        <f t="shared" si="54"/>
        <v>1.7266457202409118</v>
      </c>
      <c r="L345" s="3">
        <f t="shared" si="55"/>
        <v>1.2553690042664414</v>
      </c>
      <c r="M345">
        <f t="shared" si="56"/>
        <v>-1.2873726855185526</v>
      </c>
      <c r="N345">
        <f t="shared" si="57"/>
        <v>2.0449129824003025E-3</v>
      </c>
      <c r="O345">
        <f t="shared" si="58"/>
        <v>-1307.8756087099744</v>
      </c>
      <c r="P345">
        <f t="shared" si="59"/>
        <v>-25.565680000000039</v>
      </c>
    </row>
    <row r="346" spans="1:16" x14ac:dyDescent="0.25">
      <c r="A346">
        <v>-18</v>
      </c>
      <c r="B346">
        <v>51.87</v>
      </c>
      <c r="C346">
        <v>18.640999999999998</v>
      </c>
      <c r="D346">
        <v>18.785</v>
      </c>
      <c r="E346">
        <v>18.724</v>
      </c>
      <c r="F346">
        <v>18.713000000000001</v>
      </c>
      <c r="G346">
        <v>18.341999999999999</v>
      </c>
      <c r="I346">
        <f t="shared" si="52"/>
        <v>-1.3399999999999963</v>
      </c>
      <c r="J346">
        <f t="shared" si="53"/>
        <v>0.62400000000000233</v>
      </c>
      <c r="K346" s="3">
        <f t="shared" si="54"/>
        <v>1.7149162479935849</v>
      </c>
      <c r="L346" s="3">
        <f t="shared" si="55"/>
        <v>1.2704692064531979</v>
      </c>
      <c r="M346">
        <f t="shared" si="56"/>
        <v>-1.2580161963930487</v>
      </c>
      <c r="N346">
        <f t="shared" si="57"/>
        <v>1.8282287764056161E-3</v>
      </c>
      <c r="O346">
        <f t="shared" si="58"/>
        <v>-1241.3866331987988</v>
      </c>
      <c r="P346">
        <f t="shared" si="59"/>
        <v>-24.978939999999998</v>
      </c>
    </row>
    <row r="347" spans="1:16" x14ac:dyDescent="0.25">
      <c r="A347">
        <v>-17</v>
      </c>
      <c r="B347">
        <v>50.53</v>
      </c>
      <c r="C347">
        <v>19.265000000000001</v>
      </c>
      <c r="D347">
        <v>19.413</v>
      </c>
      <c r="E347">
        <v>19.353999999999999</v>
      </c>
      <c r="F347">
        <v>19.343</v>
      </c>
      <c r="G347">
        <v>18.949000000000002</v>
      </c>
      <c r="I347">
        <f t="shared" si="52"/>
        <v>-1.2700000000000031</v>
      </c>
      <c r="J347">
        <f t="shared" si="53"/>
        <v>0.6319999999999979</v>
      </c>
      <c r="K347" s="3">
        <f t="shared" si="54"/>
        <v>1.7035492982382305</v>
      </c>
      <c r="L347" s="3">
        <f t="shared" si="55"/>
        <v>1.2847690133490197</v>
      </c>
      <c r="M347">
        <f t="shared" si="56"/>
        <v>-1.2680891137754351</v>
      </c>
      <c r="N347">
        <f t="shared" si="57"/>
        <v>1.6233911853910106E-3</v>
      </c>
      <c r="O347">
        <f t="shared" si="58"/>
        <v>-1174.5194395155227</v>
      </c>
      <c r="P347">
        <f t="shared" si="59"/>
        <v>-24.466550000000073</v>
      </c>
    </row>
    <row r="348" spans="1:16" x14ac:dyDescent="0.25">
      <c r="A348">
        <v>-16</v>
      </c>
      <c r="B348">
        <v>49.26</v>
      </c>
      <c r="C348">
        <v>19.896999999999998</v>
      </c>
      <c r="D348">
        <v>20.053000000000001</v>
      </c>
      <c r="E348">
        <v>19.989000000000001</v>
      </c>
      <c r="F348">
        <v>19.984000000000002</v>
      </c>
      <c r="G348">
        <v>19.564</v>
      </c>
      <c r="I348">
        <f t="shared" si="52"/>
        <v>-1.1999999999999957</v>
      </c>
      <c r="J348">
        <f t="shared" si="53"/>
        <v>0.64300000000000068</v>
      </c>
      <c r="K348" s="3">
        <f t="shared" si="54"/>
        <v>1.6924944075030843</v>
      </c>
      <c r="L348" s="3">
        <f t="shared" si="55"/>
        <v>1.2987875999442355</v>
      </c>
      <c r="M348">
        <f t="shared" si="56"/>
        <v>-1.2896370321463331</v>
      </c>
      <c r="N348">
        <f t="shared" si="57"/>
        <v>1.4304627218645531E-3</v>
      </c>
      <c r="O348">
        <f t="shared" si="58"/>
        <v>-1107.2943999358376</v>
      </c>
      <c r="P348">
        <f t="shared" si="59"/>
        <v>-23.876399999999823</v>
      </c>
    </row>
    <row r="349" spans="1:16" x14ac:dyDescent="0.25">
      <c r="A349">
        <v>-15</v>
      </c>
      <c r="B349">
        <v>48.06</v>
      </c>
      <c r="C349">
        <v>20.54</v>
      </c>
      <c r="D349">
        <v>20.693999999999999</v>
      </c>
      <c r="E349">
        <v>20.626000000000001</v>
      </c>
      <c r="F349">
        <v>20.629000000000001</v>
      </c>
      <c r="G349">
        <v>20.210999999999999</v>
      </c>
      <c r="I349">
        <f t="shared" si="52"/>
        <v>-1.1300000000000026</v>
      </c>
      <c r="J349">
        <f t="shared" si="53"/>
        <v>0.63200000000000145</v>
      </c>
      <c r="K349" s="3">
        <f t="shared" si="54"/>
        <v>1.6817837664678814</v>
      </c>
      <c r="L349" s="3">
        <f t="shared" si="55"/>
        <v>1.3126004392612594</v>
      </c>
      <c r="M349">
        <f t="shared" si="56"/>
        <v>-1.2737032524527756</v>
      </c>
      <c r="N349">
        <f t="shared" si="57"/>
        <v>1.2495022659537094E-3</v>
      </c>
      <c r="O349">
        <f t="shared" si="58"/>
        <v>-1039.7319958312335</v>
      </c>
      <c r="P349">
        <f t="shared" si="59"/>
        <v>-23.210200000000007</v>
      </c>
    </row>
    <row r="350" spans="1:16" x14ac:dyDescent="0.25">
      <c r="A350">
        <v>-14</v>
      </c>
      <c r="B350">
        <v>46.93</v>
      </c>
      <c r="C350">
        <v>21.172000000000001</v>
      </c>
      <c r="D350">
        <v>21.326000000000001</v>
      </c>
      <c r="E350">
        <v>21.251000000000001</v>
      </c>
      <c r="F350">
        <v>21.273</v>
      </c>
      <c r="G350">
        <v>20.835999999999999</v>
      </c>
      <c r="I350">
        <f t="shared" si="52"/>
        <v>-1.0399999999999991</v>
      </c>
      <c r="J350">
        <f t="shared" si="53"/>
        <v>0.63700000000000045</v>
      </c>
      <c r="K350" s="3">
        <f t="shared" si="54"/>
        <v>1.6714505542124947</v>
      </c>
      <c r="L350" s="3">
        <f t="shared" si="55"/>
        <v>1.3257618853192303</v>
      </c>
      <c r="M350">
        <f t="shared" si="56"/>
        <v>-1.3227713103591818</v>
      </c>
      <c r="N350">
        <f t="shared" si="57"/>
        <v>1.0805650473204866E-3</v>
      </c>
      <c r="O350">
        <f t="shared" si="58"/>
        <v>-971.85281142532915</v>
      </c>
      <c r="P350">
        <f t="shared" si="59"/>
        <v>-22.018880000000078</v>
      </c>
    </row>
    <row r="351" spans="1:16" x14ac:dyDescent="0.25">
      <c r="A351">
        <v>-13</v>
      </c>
      <c r="B351">
        <v>45.89</v>
      </c>
      <c r="C351">
        <v>21.809000000000001</v>
      </c>
      <c r="D351">
        <v>21.963000000000001</v>
      </c>
      <c r="E351">
        <v>21.882000000000001</v>
      </c>
      <c r="F351">
        <v>21.9</v>
      </c>
      <c r="G351">
        <v>21.491</v>
      </c>
      <c r="I351">
        <f t="shared" si="52"/>
        <v>-0.98000000000000398</v>
      </c>
      <c r="J351">
        <f t="shared" si="53"/>
        <v>0.62800000000000011</v>
      </c>
      <c r="K351" s="3">
        <f t="shared" si="54"/>
        <v>1.6617180576946593</v>
      </c>
      <c r="L351" s="3">
        <f t="shared" si="55"/>
        <v>1.3386357524911936</v>
      </c>
      <c r="M351">
        <f t="shared" si="56"/>
        <v>-1.3150967456685905</v>
      </c>
      <c r="N351">
        <f t="shared" si="57"/>
        <v>9.2370262819352117E-4</v>
      </c>
      <c r="O351">
        <f t="shared" si="58"/>
        <v>-903.6775275187739</v>
      </c>
      <c r="P351">
        <f t="shared" si="59"/>
        <v>-21.372820000000047</v>
      </c>
    </row>
    <row r="352" spans="1:16" x14ac:dyDescent="0.25">
      <c r="A352">
        <v>-12</v>
      </c>
      <c r="B352">
        <v>44.91</v>
      </c>
      <c r="C352">
        <v>22.437000000000001</v>
      </c>
      <c r="D352">
        <v>22.585000000000001</v>
      </c>
      <c r="E352">
        <v>22.507999999999999</v>
      </c>
      <c r="F352">
        <v>22.536000000000001</v>
      </c>
      <c r="G352">
        <v>22.119</v>
      </c>
      <c r="I352">
        <f t="shared" si="52"/>
        <v>-0.88999999999999346</v>
      </c>
      <c r="J352">
        <f t="shared" si="53"/>
        <v>0.625</v>
      </c>
      <c r="K352" s="3">
        <f t="shared" si="54"/>
        <v>1.6523430550627147</v>
      </c>
      <c r="L352" s="3">
        <f t="shared" si="55"/>
        <v>1.3509647879430984</v>
      </c>
      <c r="M352">
        <f t="shared" si="56"/>
        <v>-1.37261667286195</v>
      </c>
      <c r="N352">
        <f t="shared" si="57"/>
        <v>7.7896288752232377E-4</v>
      </c>
      <c r="O352">
        <f t="shared" si="58"/>
        <v>-835.22691518462534</v>
      </c>
      <c r="P352">
        <f t="shared" si="59"/>
        <v>-19.968929999999876</v>
      </c>
    </row>
    <row r="353" spans="1:16" x14ac:dyDescent="0.25">
      <c r="A353">
        <v>-11</v>
      </c>
      <c r="B353">
        <v>44.02</v>
      </c>
      <c r="C353">
        <v>23.062000000000001</v>
      </c>
      <c r="D353">
        <v>23.202999999999999</v>
      </c>
      <c r="E353">
        <v>23.135000000000002</v>
      </c>
      <c r="F353">
        <v>23.184000000000001</v>
      </c>
      <c r="G353">
        <v>22.725999999999999</v>
      </c>
      <c r="I353">
        <f t="shared" si="52"/>
        <v>-0.82000000000000028</v>
      </c>
      <c r="J353">
        <f t="shared" si="53"/>
        <v>0.61299999999999955</v>
      </c>
      <c r="K353" s="3">
        <f t="shared" si="54"/>
        <v>1.6436500382173291</v>
      </c>
      <c r="L353" s="3">
        <f t="shared" si="55"/>
        <v>1.3628969678025444</v>
      </c>
      <c r="M353">
        <f t="shared" si="56"/>
        <v>-1.3951277650212841</v>
      </c>
      <c r="N353">
        <f t="shared" si="57"/>
        <v>6.463900062588366E-4</v>
      </c>
      <c r="O353">
        <f t="shared" si="58"/>
        <v>-766.52182943613798</v>
      </c>
      <c r="P353">
        <f t="shared" si="59"/>
        <v>-18.910839999999961</v>
      </c>
    </row>
    <row r="354" spans="1:16" x14ac:dyDescent="0.25">
      <c r="A354">
        <v>-10</v>
      </c>
      <c r="B354">
        <v>43.2</v>
      </c>
      <c r="C354">
        <v>23.675000000000001</v>
      </c>
      <c r="D354">
        <v>23.817</v>
      </c>
      <c r="E354">
        <v>23.748000000000001</v>
      </c>
      <c r="F354">
        <v>23.832000000000001</v>
      </c>
      <c r="G354">
        <v>23.300999999999998</v>
      </c>
      <c r="I354">
        <f t="shared" si="52"/>
        <v>-0.75</v>
      </c>
      <c r="J354">
        <f t="shared" si="53"/>
        <v>0.63700000000000045</v>
      </c>
      <c r="K354" s="3">
        <f t="shared" si="54"/>
        <v>1.6354837468149122</v>
      </c>
      <c r="L354" s="3">
        <f t="shared" si="55"/>
        <v>1.374289987675311</v>
      </c>
      <c r="M354">
        <f t="shared" si="56"/>
        <v>-1.515990035357105</v>
      </c>
      <c r="N354">
        <f t="shared" si="57"/>
        <v>5.2602445377087812E-4</v>
      </c>
      <c r="O354">
        <f t="shared" si="58"/>
        <v>-697.58320286889136</v>
      </c>
      <c r="P354">
        <f t="shared" si="59"/>
        <v>-17.756250000000048</v>
      </c>
    </row>
    <row r="355" spans="1:16" x14ac:dyDescent="0.25">
      <c r="A355">
        <v>-9</v>
      </c>
      <c r="B355">
        <v>42.45</v>
      </c>
      <c r="C355">
        <v>24.312000000000001</v>
      </c>
      <c r="D355">
        <v>24.44</v>
      </c>
      <c r="E355">
        <v>24.378</v>
      </c>
      <c r="F355">
        <v>24.497</v>
      </c>
      <c r="G355">
        <v>23.934999999999999</v>
      </c>
      <c r="I355">
        <f t="shared" si="52"/>
        <v>-0.66000000000000369</v>
      </c>
      <c r="J355">
        <f t="shared" si="53"/>
        <v>0.65700000000000003</v>
      </c>
      <c r="K355" s="3">
        <f t="shared" si="54"/>
        <v>1.6278776945799716</v>
      </c>
      <c r="L355" s="3">
        <f t="shared" si="55"/>
        <v>1.3858206870718865</v>
      </c>
      <c r="M355">
        <f t="shared" si="56"/>
        <v>-1.7016769870004598</v>
      </c>
      <c r="N355">
        <f t="shared" si="57"/>
        <v>4.1790297539188315E-4</v>
      </c>
      <c r="O355">
        <f t="shared" si="58"/>
        <v>-628.43203927920706</v>
      </c>
      <c r="P355">
        <f t="shared" si="59"/>
        <v>-16.045920000000127</v>
      </c>
    </row>
    <row r="356" spans="1:16" x14ac:dyDescent="0.25">
      <c r="A356">
        <v>-8</v>
      </c>
      <c r="B356">
        <v>41.79</v>
      </c>
      <c r="C356">
        <v>24.969000000000001</v>
      </c>
      <c r="D356">
        <v>25.091000000000001</v>
      </c>
      <c r="E356">
        <v>25.036000000000001</v>
      </c>
      <c r="F356">
        <v>25.210999999999999</v>
      </c>
      <c r="G356">
        <v>24.539000000000001</v>
      </c>
      <c r="I356">
        <f t="shared" si="52"/>
        <v>-0.58999999999999631</v>
      </c>
      <c r="J356">
        <f t="shared" si="53"/>
        <v>0.69399999999999906</v>
      </c>
      <c r="K356" s="3">
        <f t="shared" si="54"/>
        <v>1.6210723711436259</v>
      </c>
      <c r="L356" s="3">
        <f t="shared" si="55"/>
        <v>1.3974011493526108</v>
      </c>
      <c r="M356">
        <f t="shared" si="56"/>
        <v>-1.9280932035437315</v>
      </c>
      <c r="N356">
        <f t="shared" si="57"/>
        <v>3.2205858111094833E-4</v>
      </c>
      <c r="O356">
        <f t="shared" si="58"/>
        <v>-559.08940726079925</v>
      </c>
      <c r="P356">
        <f t="shared" si="59"/>
        <v>-14.731709999999817</v>
      </c>
    </row>
    <row r="357" spans="1:16" x14ac:dyDescent="0.25">
      <c r="A357">
        <v>-7</v>
      </c>
      <c r="B357">
        <v>41.2</v>
      </c>
      <c r="C357">
        <v>25.663</v>
      </c>
      <c r="D357">
        <v>25.774000000000001</v>
      </c>
      <c r="E357">
        <v>25.725000000000001</v>
      </c>
      <c r="F357">
        <v>25.975000000000001</v>
      </c>
      <c r="G357">
        <v>25.178000000000001</v>
      </c>
      <c r="I357">
        <f t="shared" si="52"/>
        <v>-0.51000000000000512</v>
      </c>
      <c r="J357">
        <f t="shared" si="53"/>
        <v>0.73799999999999955</v>
      </c>
      <c r="K357" s="3">
        <f t="shared" si="54"/>
        <v>1.6148972160331345</v>
      </c>
      <c r="L357" s="3">
        <f t="shared" si="55"/>
        <v>1.4093074239519776</v>
      </c>
      <c r="M357">
        <f t="shared" si="56"/>
        <v>-2.2761611175339698</v>
      </c>
      <c r="N357">
        <f t="shared" si="57"/>
        <v>2.3852053540666208E-4</v>
      </c>
      <c r="O357">
        <f t="shared" si="58"/>
        <v>-489.57643378162027</v>
      </c>
      <c r="P357">
        <f t="shared" si="59"/>
        <v>-13.088130000000179</v>
      </c>
    </row>
    <row r="358" spans="1:16" x14ac:dyDescent="0.25">
      <c r="A358">
        <v>-6</v>
      </c>
      <c r="B358">
        <v>40.69</v>
      </c>
      <c r="C358">
        <v>26.401</v>
      </c>
      <c r="D358">
        <v>26.510999999999999</v>
      </c>
      <c r="E358">
        <v>26.484999999999999</v>
      </c>
      <c r="F358">
        <v>26.818999999999999</v>
      </c>
      <c r="G358">
        <v>25.789000000000001</v>
      </c>
      <c r="I358">
        <f t="shared" si="52"/>
        <v>-0.42999999999999972</v>
      </c>
      <c r="J358">
        <f t="shared" si="53"/>
        <v>0.81899999999999906</v>
      </c>
      <c r="K358" s="3">
        <f t="shared" si="54"/>
        <v>1.6094876898532853</v>
      </c>
      <c r="L358" s="3">
        <f t="shared" si="55"/>
        <v>1.4216203771068325</v>
      </c>
      <c r="M358">
        <f t="shared" si="56"/>
        <v>-2.8755907713026985</v>
      </c>
      <c r="N358">
        <f t="shared" si="57"/>
        <v>1.6731434822818211E-4</v>
      </c>
      <c r="O358">
        <f t="shared" si="58"/>
        <v>-419.91429774286098</v>
      </c>
      <c r="P358">
        <f t="shared" si="59"/>
        <v>-11.352429999999989</v>
      </c>
    </row>
    <row r="359" spans="1:16" x14ac:dyDescent="0.25">
      <c r="A359">
        <v>-5</v>
      </c>
      <c r="B359">
        <v>40.26</v>
      </c>
      <c r="C359">
        <v>27.22</v>
      </c>
      <c r="D359">
        <v>27.337</v>
      </c>
      <c r="E359">
        <v>27.341999999999999</v>
      </c>
      <c r="F359">
        <v>27.782</v>
      </c>
      <c r="G359">
        <v>26.420999999999999</v>
      </c>
      <c r="I359">
        <f t="shared" si="52"/>
        <v>-0.35999999999999943</v>
      </c>
      <c r="J359">
        <f t="shared" si="53"/>
        <v>0.93299999999999983</v>
      </c>
      <c r="K359" s="3">
        <f t="shared" si="54"/>
        <v>1.6048737705526357</v>
      </c>
      <c r="L359" s="3">
        <f t="shared" si="55"/>
        <v>1.4348881208673159</v>
      </c>
      <c r="M359">
        <f t="shared" si="56"/>
        <v>-3.7521222702391932</v>
      </c>
      <c r="N359">
        <f t="shared" si="57"/>
        <v>1.0846176712639259E-4</v>
      </c>
      <c r="O359">
        <f t="shared" si="58"/>
        <v>-350.12422352207784</v>
      </c>
      <c r="P359">
        <f t="shared" si="59"/>
        <v>-9.799199999999944</v>
      </c>
    </row>
    <row r="360" spans="1:16" x14ac:dyDescent="0.25">
      <c r="A360">
        <v>-4</v>
      </c>
      <c r="B360">
        <v>39.9</v>
      </c>
      <c r="C360">
        <v>28.152999999999999</v>
      </c>
      <c r="D360">
        <v>28.289000000000001</v>
      </c>
      <c r="E360">
        <v>28.332000000000001</v>
      </c>
      <c r="F360">
        <v>28.890999999999998</v>
      </c>
      <c r="G360">
        <v>27.100999999999999</v>
      </c>
      <c r="I360">
        <f t="shared" si="52"/>
        <v>-0.26999999999999602</v>
      </c>
      <c r="J360">
        <f t="shared" si="53"/>
        <v>1.0869999999999997</v>
      </c>
      <c r="K360" s="3">
        <f t="shared" si="54"/>
        <v>1.6009728956867482</v>
      </c>
      <c r="L360" s="3">
        <f t="shared" si="55"/>
        <v>1.4495246803250288</v>
      </c>
      <c r="M360">
        <f t="shared" si="56"/>
        <v>-5.5794077819273085</v>
      </c>
      <c r="N360">
        <f t="shared" si="57"/>
        <v>6.1980770537687353E-5</v>
      </c>
      <c r="O360">
        <f t="shared" si="58"/>
        <v>-280.22747450241769</v>
      </c>
      <c r="P360">
        <f t="shared" si="59"/>
        <v>-7.6013099999998799</v>
      </c>
    </row>
    <row r="361" spans="1:16" x14ac:dyDescent="0.25">
      <c r="A361">
        <v>-3</v>
      </c>
      <c r="B361">
        <v>39.630000000000003</v>
      </c>
      <c r="C361">
        <v>29.24</v>
      </c>
      <c r="D361">
        <v>29.404</v>
      </c>
      <c r="E361">
        <v>29.495999999999999</v>
      </c>
      <c r="F361">
        <v>30.172999999999998</v>
      </c>
      <c r="G361">
        <v>27.887</v>
      </c>
      <c r="I361">
        <f t="shared" si="52"/>
        <v>-0.20000000000000284</v>
      </c>
      <c r="J361">
        <f t="shared" si="53"/>
        <v>1.272000000000002</v>
      </c>
      <c r="K361">
        <f t="shared" si="54"/>
        <v>1.5980240723341896</v>
      </c>
      <c r="L361">
        <f t="shared" si="55"/>
        <v>1.4659773682858228</v>
      </c>
      <c r="M361">
        <f t="shared" si="56"/>
        <v>-8.4163961687936819</v>
      </c>
      <c r="N361">
        <f t="shared" si="57"/>
        <v>2.7885562222642453E-5</v>
      </c>
      <c r="O361">
        <f t="shared" si="58"/>
        <v>-210.24534658991891</v>
      </c>
      <c r="P361">
        <f t="shared" si="59"/>
        <v>-5.848000000000142</v>
      </c>
    </row>
    <row r="362" spans="1:16" x14ac:dyDescent="0.25">
      <c r="A362">
        <v>-2</v>
      </c>
      <c r="B362">
        <v>39.43</v>
      </c>
      <c r="C362">
        <v>30.512</v>
      </c>
      <c r="D362">
        <v>30.710999999999999</v>
      </c>
      <c r="E362">
        <v>30.88</v>
      </c>
      <c r="F362">
        <v>31.658000000000001</v>
      </c>
      <c r="G362">
        <v>28.800999999999998</v>
      </c>
      <c r="I362">
        <f t="shared" si="52"/>
        <v>-0.11999999999999744</v>
      </c>
      <c r="J362">
        <f t="shared" si="53"/>
        <v>1.490000000000002</v>
      </c>
      <c r="K362">
        <f t="shared" si="54"/>
        <v>1.5958267770732231</v>
      </c>
      <c r="L362">
        <f t="shared" si="55"/>
        <v>1.4844706757019304</v>
      </c>
      <c r="M362">
        <f t="shared" si="56"/>
        <v>-15.642460537933829</v>
      </c>
      <c r="N362">
        <f t="shared" si="57"/>
        <v>6.1865668614134005E-6</v>
      </c>
      <c r="O362">
        <f t="shared" si="58"/>
        <v>-140.1991617208719</v>
      </c>
      <c r="P362">
        <f t="shared" si="59"/>
        <v>-3.6614399999999234</v>
      </c>
    </row>
    <row r="363" spans="1:16" x14ac:dyDescent="0.25">
      <c r="A363">
        <v>-1</v>
      </c>
      <c r="B363">
        <v>39.31</v>
      </c>
      <c r="C363">
        <v>32.002000000000002</v>
      </c>
      <c r="D363">
        <v>32.253999999999998</v>
      </c>
      <c r="E363">
        <v>32.497999999999998</v>
      </c>
      <c r="F363">
        <v>33.356000000000002</v>
      </c>
      <c r="G363">
        <v>29.9</v>
      </c>
      <c r="I363">
        <f t="shared" si="52"/>
        <v>-3.9999999999999147E-2</v>
      </c>
      <c r="J363">
        <f t="shared" si="53"/>
        <v>1.7239999999999966</v>
      </c>
      <c r="K363">
        <f t="shared" si="54"/>
        <v>1.5945030438200891</v>
      </c>
      <c r="L363">
        <f t="shared" si="55"/>
        <v>1.505177120876829</v>
      </c>
      <c r="M363">
        <f t="shared" si="56"/>
        <v>-51.539293869634953</v>
      </c>
      <c r="N363">
        <f t="shared" si="57"/>
        <v>-3.1095731926375054E-6</v>
      </c>
      <c r="O363">
        <f t="shared" si="58"/>
        <v>-70.110261361221546</v>
      </c>
      <c r="P363">
        <f t="shared" si="59"/>
        <v>-1.2800800000000312</v>
      </c>
    </row>
    <row r="364" spans="1:16" x14ac:dyDescent="0.25">
      <c r="A364">
        <v>0</v>
      </c>
      <c r="B364">
        <v>39.270000000000003</v>
      </c>
      <c r="C364">
        <v>33.725999999999999</v>
      </c>
      <c r="D364">
        <v>34.045999999999999</v>
      </c>
      <c r="E364">
        <v>34.377000000000002</v>
      </c>
      <c r="F364">
        <v>35.287999999999997</v>
      </c>
      <c r="G364">
        <v>31.193000000000001</v>
      </c>
      <c r="I364">
        <f t="shared" si="52"/>
        <v>3.9999999999999147E-2</v>
      </c>
      <c r="J364">
        <f t="shared" si="53"/>
        <v>1.9510000000000005</v>
      </c>
      <c r="K364">
        <f t="shared" si="54"/>
        <v>1.5940609012704183</v>
      </c>
      <c r="L364">
        <f t="shared" si="55"/>
        <v>1.5279648356765814</v>
      </c>
      <c r="M364">
        <f t="shared" si="56"/>
        <v>55.238955668995459</v>
      </c>
      <c r="N364">
        <f t="shared" si="57"/>
        <v>0</v>
      </c>
      <c r="O364">
        <f t="shared" si="58"/>
        <v>0</v>
      </c>
      <c r="P364">
        <f t="shared" si="59"/>
        <v>1.3490400000000329</v>
      </c>
    </row>
    <row r="365" spans="1:16" x14ac:dyDescent="0.25">
      <c r="A365">
        <v>1</v>
      </c>
      <c r="B365">
        <v>39.31</v>
      </c>
      <c r="C365">
        <v>35.677</v>
      </c>
      <c r="D365">
        <v>36.070999999999998</v>
      </c>
      <c r="E365">
        <v>36.509</v>
      </c>
      <c r="F365">
        <v>37.433</v>
      </c>
      <c r="G365">
        <v>32.697000000000003</v>
      </c>
      <c r="I365">
        <f t="shared" si="52"/>
        <v>0.11999999999999744</v>
      </c>
      <c r="J365">
        <f t="shared" si="53"/>
        <v>2.1880000000000024</v>
      </c>
      <c r="K365">
        <f t="shared" si="54"/>
        <v>1.5945030438200891</v>
      </c>
      <c r="L365">
        <f t="shared" si="55"/>
        <v>1.5523883283772226</v>
      </c>
      <c r="M365">
        <f t="shared" si="56"/>
        <v>19.527826110139447</v>
      </c>
      <c r="N365">
        <f t="shared" si="57"/>
        <v>1.5514359038088066E-5</v>
      </c>
      <c r="O365">
        <f t="shared" si="58"/>
        <v>70.110261361221546</v>
      </c>
      <c r="P365">
        <f t="shared" si="59"/>
        <v>4.2812399999999107</v>
      </c>
    </row>
    <row r="366" spans="1:16" x14ac:dyDescent="0.25">
      <c r="A366">
        <v>2</v>
      </c>
      <c r="B366">
        <v>39.43</v>
      </c>
      <c r="C366">
        <v>37.865000000000002</v>
      </c>
      <c r="D366">
        <v>38.331000000000003</v>
      </c>
      <c r="E366">
        <v>38.887</v>
      </c>
      <c r="F366">
        <v>39.793999999999997</v>
      </c>
      <c r="G366">
        <v>34.450000000000003</v>
      </c>
      <c r="I366">
        <f t="shared" si="52"/>
        <v>0.20000000000000284</v>
      </c>
      <c r="J366">
        <f t="shared" si="53"/>
        <v>2.3879999999999981</v>
      </c>
      <c r="K366">
        <f t="shared" si="54"/>
        <v>1.5958267770732231</v>
      </c>
      <c r="L366">
        <f t="shared" si="55"/>
        <v>1.5782379611606316</v>
      </c>
      <c r="M366">
        <f t="shared" si="56"/>
        <v>12.087721019501831</v>
      </c>
      <c r="N366">
        <f t="shared" si="57"/>
        <v>4.342879141329577E-5</v>
      </c>
      <c r="O366">
        <f t="shared" si="58"/>
        <v>140.1991617208719</v>
      </c>
      <c r="P366">
        <f t="shared" si="59"/>
        <v>7.5730000000001843</v>
      </c>
    </row>
    <row r="367" spans="1:16" x14ac:dyDescent="0.25">
      <c r="A367">
        <v>3</v>
      </c>
      <c r="B367">
        <v>39.630000000000003</v>
      </c>
      <c r="C367">
        <v>40.253</v>
      </c>
      <c r="D367">
        <v>40.774999999999999</v>
      </c>
      <c r="E367">
        <v>41.466999999999999</v>
      </c>
      <c r="F367">
        <v>42.323999999999998</v>
      </c>
      <c r="G367">
        <v>36.447000000000003</v>
      </c>
      <c r="I367">
        <f t="shared" si="52"/>
        <v>0.26999999999999602</v>
      </c>
      <c r="J367">
        <f t="shared" si="53"/>
        <v>2.5679999999999978</v>
      </c>
      <c r="K367">
        <f t="shared" si="54"/>
        <v>1.5980240723341896</v>
      </c>
      <c r="L367">
        <f t="shared" si="55"/>
        <v>1.604798253272669</v>
      </c>
      <c r="M367">
        <f t="shared" si="56"/>
        <v>9.1082268023777875</v>
      </c>
      <c r="N367">
        <f t="shared" si="57"/>
        <v>8.3734800904415265E-5</v>
      </c>
      <c r="O367">
        <f t="shared" si="58"/>
        <v>210.24534658991891</v>
      </c>
      <c r="P367">
        <f t="shared" si="59"/>
        <v>10.868309999999827</v>
      </c>
    </row>
    <row r="368" spans="1:16" x14ac:dyDescent="0.25">
      <c r="A368">
        <v>4</v>
      </c>
      <c r="B368">
        <v>39.9</v>
      </c>
      <c r="C368">
        <v>42.820999999999998</v>
      </c>
      <c r="D368">
        <v>43.374000000000002</v>
      </c>
      <c r="E368">
        <v>44.22</v>
      </c>
      <c r="F368">
        <v>45</v>
      </c>
      <c r="G368">
        <v>38.69</v>
      </c>
      <c r="I368">
        <f t="shared" si="52"/>
        <v>0.35999999999999943</v>
      </c>
      <c r="J368">
        <f t="shared" si="53"/>
        <v>2.7070000000000007</v>
      </c>
      <c r="K368">
        <f t="shared" si="54"/>
        <v>1.6009728956867482</v>
      </c>
      <c r="L368">
        <f t="shared" si="55"/>
        <v>1.6316568051679201</v>
      </c>
      <c r="M368">
        <f t="shared" si="56"/>
        <v>6.8245632960829621</v>
      </c>
      <c r="N368">
        <f t="shared" si="57"/>
        <v>1.3642011013189286E-4</v>
      </c>
      <c r="O368">
        <f t="shared" si="58"/>
        <v>280.22747450241769</v>
      </c>
      <c r="P368">
        <f t="shared" si="59"/>
        <v>15.41555999999991</v>
      </c>
    </row>
    <row r="369" spans="1:16" x14ac:dyDescent="0.25">
      <c r="A369">
        <v>5</v>
      </c>
      <c r="B369">
        <v>40.26</v>
      </c>
      <c r="C369">
        <v>45.527999999999999</v>
      </c>
      <c r="D369">
        <v>46.116</v>
      </c>
      <c r="E369">
        <v>47.106999999999999</v>
      </c>
      <c r="F369">
        <v>47.786000000000001</v>
      </c>
      <c r="G369">
        <v>41.103000000000002</v>
      </c>
      <c r="I369">
        <f t="shared" si="52"/>
        <v>0.42999999999999972</v>
      </c>
      <c r="J369">
        <f t="shared" si="53"/>
        <v>2.8070000000000022</v>
      </c>
      <c r="K369">
        <f t="shared" si="54"/>
        <v>1.6048737705526357</v>
      </c>
      <c r="L369">
        <f t="shared" si="55"/>
        <v>1.6582785726002687</v>
      </c>
      <c r="M369">
        <f t="shared" si="56"/>
        <v>5.6314704778170235</v>
      </c>
      <c r="N369">
        <f t="shared" si="57"/>
        <v>2.0146866427198432E-4</v>
      </c>
      <c r="O369">
        <f t="shared" si="58"/>
        <v>350.12422352207784</v>
      </c>
      <c r="P369">
        <f t="shared" si="59"/>
        <v>19.577039999999982</v>
      </c>
    </row>
    <row r="370" spans="1:16" x14ac:dyDescent="0.25">
      <c r="A370">
        <v>6</v>
      </c>
      <c r="B370">
        <v>40.69</v>
      </c>
      <c r="C370">
        <v>48.335000000000001</v>
      </c>
      <c r="D370">
        <v>48.959000000000003</v>
      </c>
      <c r="E370">
        <v>50.078000000000003</v>
      </c>
      <c r="F370">
        <v>50.661999999999999</v>
      </c>
      <c r="G370">
        <v>43.642000000000003</v>
      </c>
      <c r="I370">
        <f t="shared" si="52"/>
        <v>0.51000000000000512</v>
      </c>
      <c r="J370">
        <f t="shared" si="53"/>
        <v>2.8419999999999987</v>
      </c>
      <c r="K370">
        <f t="shared" si="54"/>
        <v>1.6094876898532853</v>
      </c>
      <c r="L370">
        <f t="shared" si="55"/>
        <v>1.684261722928907</v>
      </c>
      <c r="M370">
        <f t="shared" si="56"/>
        <v>4.5869268702620554</v>
      </c>
      <c r="N370">
        <f t="shared" si="57"/>
        <v>2.788606359294929E-4</v>
      </c>
      <c r="O370">
        <f t="shared" si="58"/>
        <v>419.91429774286098</v>
      </c>
      <c r="P370">
        <f t="shared" si="59"/>
        <v>24.650850000000336</v>
      </c>
    </row>
    <row r="371" spans="1:16" x14ac:dyDescent="0.25">
      <c r="A371">
        <v>7</v>
      </c>
      <c r="B371">
        <v>41.2</v>
      </c>
      <c r="C371">
        <v>51.177</v>
      </c>
      <c r="D371">
        <v>51.845999999999997</v>
      </c>
      <c r="E371">
        <v>53.067</v>
      </c>
      <c r="F371">
        <v>53.564999999999998</v>
      </c>
      <c r="G371">
        <v>46.228999999999999</v>
      </c>
      <c r="I371">
        <f t="shared" si="52"/>
        <v>0.58999999999999631</v>
      </c>
      <c r="J371">
        <f t="shared" si="53"/>
        <v>2.8119999999999976</v>
      </c>
      <c r="K371">
        <f t="shared" si="54"/>
        <v>1.6148972160331345</v>
      </c>
      <c r="L371">
        <f t="shared" si="55"/>
        <v>1.7090748239186435</v>
      </c>
      <c r="M371">
        <f t="shared" si="56"/>
        <v>3.7619232363254622</v>
      </c>
      <c r="N371">
        <f t="shared" si="57"/>
        <v>3.6857243116767893E-4</v>
      </c>
      <c r="O371">
        <f t="shared" si="58"/>
        <v>489.57643378162027</v>
      </c>
      <c r="P371">
        <f t="shared" si="59"/>
        <v>30.194429999999624</v>
      </c>
    </row>
    <row r="372" spans="1:16" x14ac:dyDescent="0.25">
      <c r="A372">
        <v>8</v>
      </c>
      <c r="B372">
        <v>41.79</v>
      </c>
      <c r="C372">
        <v>53.988999999999997</v>
      </c>
      <c r="D372">
        <v>54.709000000000003</v>
      </c>
      <c r="E372">
        <v>55.972999999999999</v>
      </c>
      <c r="F372">
        <v>56.436999999999998</v>
      </c>
      <c r="G372">
        <v>48.838999999999999</v>
      </c>
      <c r="I372">
        <f t="shared" si="52"/>
        <v>0.66000000000000369</v>
      </c>
      <c r="J372">
        <f t="shared" si="53"/>
        <v>2.713000000000001</v>
      </c>
      <c r="K372">
        <f t="shared" si="54"/>
        <v>1.6210723711436259</v>
      </c>
      <c r="L372">
        <f t="shared" si="55"/>
        <v>1.732305283416715</v>
      </c>
      <c r="M372">
        <f t="shared" si="56"/>
        <v>3.1288879117256339</v>
      </c>
      <c r="N372">
        <f t="shared" si="57"/>
        <v>4.705766966936585E-4</v>
      </c>
      <c r="O372">
        <f t="shared" si="58"/>
        <v>559.08940726079925</v>
      </c>
      <c r="P372">
        <f t="shared" si="59"/>
        <v>35.632740000000283</v>
      </c>
    </row>
    <row r="373" spans="1:16" x14ac:dyDescent="0.25">
      <c r="A373">
        <v>9</v>
      </c>
      <c r="B373">
        <v>42.45</v>
      </c>
      <c r="C373">
        <v>56.701999999999998</v>
      </c>
      <c r="D373">
        <v>57.447000000000003</v>
      </c>
      <c r="E373">
        <v>58.722000000000001</v>
      </c>
      <c r="F373">
        <v>59.203000000000003</v>
      </c>
      <c r="G373">
        <v>51.436999999999998</v>
      </c>
      <c r="I373">
        <f t="shared" si="52"/>
        <v>0.75</v>
      </c>
      <c r="J373">
        <f t="shared" si="53"/>
        <v>2.536999999999999</v>
      </c>
      <c r="K373">
        <f t="shared" si="54"/>
        <v>1.6278776945799716</v>
      </c>
      <c r="L373">
        <f t="shared" si="55"/>
        <v>1.75359837765208</v>
      </c>
      <c r="M373">
        <f t="shared" si="56"/>
        <v>2.4992388227231199</v>
      </c>
      <c r="N373">
        <f t="shared" si="57"/>
        <v>5.8484232819710157E-4</v>
      </c>
      <c r="O373">
        <f t="shared" si="58"/>
        <v>628.43203927920706</v>
      </c>
      <c r="P373">
        <f t="shared" si="59"/>
        <v>42.526500000000112</v>
      </c>
    </row>
    <row r="374" spans="1:16" x14ac:dyDescent="0.25">
      <c r="A374">
        <v>10</v>
      </c>
      <c r="B374">
        <v>43.2</v>
      </c>
      <c r="C374">
        <v>59.238999999999997</v>
      </c>
      <c r="D374">
        <v>59.988999999999997</v>
      </c>
      <c r="E374">
        <v>61.213999999999999</v>
      </c>
      <c r="F374">
        <v>61.777999999999999</v>
      </c>
      <c r="G374">
        <v>53.975999999999999</v>
      </c>
      <c r="I374">
        <f t="shared" si="52"/>
        <v>0.82000000000000028</v>
      </c>
      <c r="J374">
        <f t="shared" si="53"/>
        <v>2.284000000000006</v>
      </c>
      <c r="K374">
        <f t="shared" si="54"/>
        <v>1.6354837468149122</v>
      </c>
      <c r="L374">
        <f t="shared" si="55"/>
        <v>1.7726077186853035</v>
      </c>
      <c r="M374">
        <f t="shared" si="56"/>
        <v>2.011902954663972</v>
      </c>
      <c r="N374">
        <f t="shared" si="57"/>
        <v>7.1133447983976709E-4</v>
      </c>
      <c r="O374">
        <f t="shared" si="58"/>
        <v>697.58320286889136</v>
      </c>
      <c r="P374">
        <f t="shared" si="59"/>
        <v>48.575979999999895</v>
      </c>
    </row>
    <row r="375" spans="1:16" x14ac:dyDescent="0.25">
      <c r="A375">
        <v>11</v>
      </c>
      <c r="B375">
        <v>44.02</v>
      </c>
      <c r="C375">
        <v>61.523000000000003</v>
      </c>
      <c r="D375">
        <v>62.243000000000002</v>
      </c>
      <c r="E375">
        <v>63.375999999999998</v>
      </c>
      <c r="F375">
        <v>64.078000000000003</v>
      </c>
      <c r="G375">
        <v>56.396000000000001</v>
      </c>
      <c r="I375">
        <f t="shared" si="52"/>
        <v>0.88999999999999346</v>
      </c>
      <c r="J375">
        <f t="shared" si="53"/>
        <v>1.9499999999999957</v>
      </c>
      <c r="K375">
        <f t="shared" si="54"/>
        <v>1.6436500382173291</v>
      </c>
      <c r="L375">
        <f t="shared" si="55"/>
        <v>1.7890375044864733</v>
      </c>
      <c r="M375">
        <f t="shared" si="56"/>
        <v>1.558897346109785</v>
      </c>
      <c r="N375">
        <f t="shared" si="57"/>
        <v>8.5001457489306096E-4</v>
      </c>
      <c r="O375">
        <f t="shared" si="58"/>
        <v>766.52182943613798</v>
      </c>
      <c r="P375">
        <f t="shared" si="59"/>
        <v>54.755469999999661</v>
      </c>
    </row>
    <row r="376" spans="1:16" x14ac:dyDescent="0.25">
      <c r="A376">
        <v>12</v>
      </c>
      <c r="B376">
        <v>44.91</v>
      </c>
      <c r="C376">
        <v>63.472999999999999</v>
      </c>
      <c r="D376">
        <v>64.132000000000005</v>
      </c>
      <c r="E376">
        <v>65.153999999999996</v>
      </c>
      <c r="F376">
        <v>66.022000000000006</v>
      </c>
      <c r="G376">
        <v>58.585999999999999</v>
      </c>
      <c r="I376">
        <f t="shared" si="52"/>
        <v>0.98000000000000398</v>
      </c>
      <c r="J376">
        <f t="shared" si="53"/>
        <v>1.5570000000000022</v>
      </c>
      <c r="K376">
        <f t="shared" si="54"/>
        <v>1.6523430550627147</v>
      </c>
      <c r="L376">
        <f t="shared" si="55"/>
        <v>1.8025890253764325</v>
      </c>
      <c r="M376">
        <f t="shared" si="56"/>
        <v>1.1226374055196375</v>
      </c>
      <c r="N376">
        <f t="shared" si="57"/>
        <v>1.0008403175204383E-3</v>
      </c>
      <c r="O376">
        <f t="shared" si="58"/>
        <v>835.22691518462534</v>
      </c>
      <c r="P376">
        <f t="shared" si="59"/>
        <v>62.203540000000139</v>
      </c>
    </row>
    <row r="377" spans="1:16" x14ac:dyDescent="0.25">
      <c r="A377">
        <v>13</v>
      </c>
      <c r="B377">
        <v>45.89</v>
      </c>
      <c r="C377">
        <v>65.03</v>
      </c>
      <c r="D377">
        <v>65.614000000000004</v>
      </c>
      <c r="E377">
        <v>66.506</v>
      </c>
      <c r="F377">
        <v>67.533000000000001</v>
      </c>
      <c r="G377">
        <v>60.469000000000001</v>
      </c>
      <c r="I377">
        <f t="shared" si="52"/>
        <v>1.0399999999999991</v>
      </c>
      <c r="J377">
        <f t="shared" si="53"/>
        <v>1.1490000000000009</v>
      </c>
      <c r="K377">
        <f t="shared" si="54"/>
        <v>1.6617180576946593</v>
      </c>
      <c r="L377">
        <f t="shared" si="55"/>
        <v>1.8131137540078985</v>
      </c>
      <c r="M377">
        <f t="shared" si="56"/>
        <v>0.78155141697057406</v>
      </c>
      <c r="N377">
        <f t="shared" si="57"/>
        <v>1.1637657057010143E-3</v>
      </c>
      <c r="O377">
        <f t="shared" si="58"/>
        <v>903.6775275187739</v>
      </c>
      <c r="P377">
        <f t="shared" si="59"/>
        <v>67.631200000000234</v>
      </c>
    </row>
    <row r="378" spans="1:16" x14ac:dyDescent="0.25">
      <c r="A378">
        <v>14</v>
      </c>
      <c r="B378">
        <v>46.93</v>
      </c>
      <c r="C378">
        <v>66.179000000000002</v>
      </c>
      <c r="D378">
        <v>66.667000000000002</v>
      </c>
      <c r="E378">
        <v>67.448999999999998</v>
      </c>
      <c r="F378">
        <v>68.594999999999999</v>
      </c>
      <c r="G378">
        <v>62.006999999999998</v>
      </c>
      <c r="I378">
        <f t="shared" si="52"/>
        <v>1.1300000000000026</v>
      </c>
      <c r="J378">
        <f t="shared" si="53"/>
        <v>0.742999999999995</v>
      </c>
      <c r="K378">
        <f t="shared" si="54"/>
        <v>1.6714505542124947</v>
      </c>
      <c r="L378">
        <f t="shared" si="55"/>
        <v>1.8207202004520739</v>
      </c>
      <c r="M378">
        <f t="shared" si="56"/>
        <v>0.46923561007022618</v>
      </c>
      <c r="N378">
        <f t="shared" si="57"/>
        <v>1.3387410452905398E-3</v>
      </c>
      <c r="O378">
        <f t="shared" si="58"/>
        <v>971.85281142532915</v>
      </c>
      <c r="P378">
        <f t="shared" si="59"/>
        <v>74.782270000000025</v>
      </c>
    </row>
    <row r="379" spans="1:16" x14ac:dyDescent="0.25">
      <c r="A379">
        <v>15</v>
      </c>
      <c r="B379">
        <v>48.06</v>
      </c>
      <c r="C379">
        <v>66.921999999999997</v>
      </c>
      <c r="D379">
        <v>67.308999999999997</v>
      </c>
      <c r="E379">
        <v>67.991</v>
      </c>
      <c r="F379">
        <v>69.207999999999998</v>
      </c>
      <c r="G379">
        <v>63.180999999999997</v>
      </c>
      <c r="I379">
        <f t="shared" si="52"/>
        <v>1.1999999999999957</v>
      </c>
      <c r="J379">
        <f t="shared" si="53"/>
        <v>0.33200000000000784</v>
      </c>
      <c r="K379">
        <f t="shared" si="54"/>
        <v>1.6817837664678814</v>
      </c>
      <c r="L379">
        <f t="shared" si="55"/>
        <v>1.8255689116087155</v>
      </c>
      <c r="M379">
        <f t="shared" si="56"/>
        <v>0.20066099988933053</v>
      </c>
      <c r="N379">
        <f t="shared" si="57"/>
        <v>1.5257129652154558E-3</v>
      </c>
      <c r="O379">
        <f t="shared" si="58"/>
        <v>1039.7319958312335</v>
      </c>
      <c r="P379">
        <f t="shared" si="59"/>
        <v>80.306399999999414</v>
      </c>
    </row>
    <row r="380" spans="1:16" x14ac:dyDescent="0.25">
      <c r="A380">
        <v>16</v>
      </c>
      <c r="B380">
        <v>49.26</v>
      </c>
      <c r="C380">
        <v>67.254000000000005</v>
      </c>
      <c r="D380">
        <v>67.584000000000003</v>
      </c>
      <c r="E380">
        <v>68.113</v>
      </c>
      <c r="F380">
        <v>69.353999999999999</v>
      </c>
      <c r="G380">
        <v>63.963999999999999</v>
      </c>
      <c r="I380">
        <f t="shared" si="52"/>
        <v>1.2700000000000031</v>
      </c>
      <c r="J380">
        <f t="shared" si="53"/>
        <v>-4.0000000000006253E-2</v>
      </c>
      <c r="K380">
        <f t="shared" si="54"/>
        <v>1.6924944075030843</v>
      </c>
      <c r="L380">
        <f t="shared" si="55"/>
        <v>1.827718119548295</v>
      </c>
      <c r="M380">
        <f t="shared" si="56"/>
        <v>-2.337227088729979E-2</v>
      </c>
      <c r="N380">
        <f t="shared" si="57"/>
        <v>1.7246244337953834E-3</v>
      </c>
      <c r="O380">
        <f t="shared" si="58"/>
        <v>1107.2943999358376</v>
      </c>
      <c r="P380">
        <f t="shared" si="59"/>
        <v>85.412580000000261</v>
      </c>
    </row>
    <row r="381" spans="1:16" x14ac:dyDescent="0.25">
      <c r="A381">
        <v>17</v>
      </c>
      <c r="B381">
        <v>50.53</v>
      </c>
      <c r="C381">
        <v>67.213999999999999</v>
      </c>
      <c r="D381">
        <v>67.489000000000004</v>
      </c>
      <c r="E381">
        <v>67.894000000000005</v>
      </c>
      <c r="F381">
        <v>69.097999999999999</v>
      </c>
      <c r="G381">
        <v>64.378</v>
      </c>
      <c r="I381">
        <f t="shared" si="52"/>
        <v>1.3399999999999963</v>
      </c>
      <c r="J381">
        <f t="shared" si="53"/>
        <v>-0.38599999999999568</v>
      </c>
      <c r="K381">
        <f t="shared" si="54"/>
        <v>1.7035492982382305</v>
      </c>
      <c r="L381">
        <f t="shared" si="55"/>
        <v>1.8274597416474037</v>
      </c>
      <c r="M381">
        <f t="shared" si="56"/>
        <v>-0.22004827714150124</v>
      </c>
      <c r="N381">
        <f t="shared" si="57"/>
        <v>1.9354147761890658E-3</v>
      </c>
      <c r="O381">
        <f t="shared" si="58"/>
        <v>1174.5194395155227</v>
      </c>
      <c r="P381">
        <f t="shared" si="59"/>
        <v>90.066760000000002</v>
      </c>
    </row>
    <row r="382" spans="1:16" x14ac:dyDescent="0.25">
      <c r="A382">
        <v>18</v>
      </c>
      <c r="B382">
        <v>51.87</v>
      </c>
      <c r="C382">
        <v>66.828000000000003</v>
      </c>
      <c r="D382">
        <v>67.114999999999995</v>
      </c>
      <c r="E382">
        <v>67.305000000000007</v>
      </c>
      <c r="F382">
        <v>68.475999999999999</v>
      </c>
      <c r="G382">
        <v>64.417000000000002</v>
      </c>
      <c r="I382">
        <f t="shared" si="52"/>
        <v>1.4200000000000017</v>
      </c>
      <c r="J382">
        <f t="shared" si="53"/>
        <v>-0.71699999999999875</v>
      </c>
      <c r="K382" s="7">
        <f t="shared" si="54"/>
        <v>1.7149162479935849</v>
      </c>
      <c r="L382" s="7">
        <f t="shared" si="55"/>
        <v>1.8249584639373839</v>
      </c>
      <c r="M382">
        <f t="shared" si="56"/>
        <v>-0.39939883540220389</v>
      </c>
      <c r="N382">
        <f t="shared" si="57"/>
        <v>2.158019692958433E-3</v>
      </c>
      <c r="O382">
        <f t="shared" si="58"/>
        <v>1241.3866331987988</v>
      </c>
      <c r="P382">
        <f t="shared" si="59"/>
        <v>94.895760000000138</v>
      </c>
    </row>
    <row r="383" spans="1:16" x14ac:dyDescent="0.25">
      <c r="A383">
        <v>19</v>
      </c>
      <c r="B383">
        <v>53.29</v>
      </c>
      <c r="C383">
        <v>66.111000000000004</v>
      </c>
      <c r="D383">
        <v>66.361999999999995</v>
      </c>
      <c r="E383">
        <v>66.39</v>
      </c>
      <c r="F383">
        <v>67.507000000000005</v>
      </c>
      <c r="G383">
        <v>64.186000000000007</v>
      </c>
      <c r="I383">
        <f t="shared" si="52"/>
        <v>1.490000000000002</v>
      </c>
      <c r="J383">
        <f t="shared" si="53"/>
        <v>-0.99600000000000932</v>
      </c>
      <c r="K383" s="7">
        <f t="shared" si="54"/>
        <v>1.7266457202409118</v>
      </c>
      <c r="L383" s="7">
        <f t="shared" si="55"/>
        <v>1.8202737263819191</v>
      </c>
      <c r="M383">
        <f t="shared" si="56"/>
        <v>-0.55047696379594047</v>
      </c>
      <c r="N383">
        <f t="shared" si="57"/>
        <v>2.3923712797451063E-3</v>
      </c>
      <c r="O383">
        <f t="shared" si="58"/>
        <v>1307.8756087099744</v>
      </c>
      <c r="P383">
        <f t="shared" si="59"/>
        <v>98.505389999999892</v>
      </c>
    </row>
    <row r="384" spans="1:16" x14ac:dyDescent="0.25">
      <c r="A384">
        <v>20</v>
      </c>
      <c r="B384">
        <v>54.78</v>
      </c>
      <c r="C384">
        <v>65.114999999999995</v>
      </c>
      <c r="D384">
        <v>65.323999999999998</v>
      </c>
      <c r="E384">
        <v>65.241</v>
      </c>
      <c r="F384">
        <v>66.254999999999995</v>
      </c>
      <c r="G384">
        <v>63.64</v>
      </c>
      <c r="I384">
        <f t="shared" si="52"/>
        <v>1.5600000000000023</v>
      </c>
      <c r="J384">
        <f t="shared" si="53"/>
        <v>-1.2339999999999947</v>
      </c>
      <c r="K384" s="7">
        <f t="shared" si="54"/>
        <v>1.7386220279179425</v>
      </c>
      <c r="L384" s="7">
        <f t="shared" si="55"/>
        <v>1.8136810448943812</v>
      </c>
      <c r="M384">
        <f t="shared" si="56"/>
        <v>-0.68138295375826097</v>
      </c>
      <c r="N384">
        <f t="shared" si="57"/>
        <v>2.6383980480532937E-3</v>
      </c>
      <c r="O384">
        <f t="shared" si="58"/>
        <v>1373.9661090794714</v>
      </c>
      <c r="P384">
        <f t="shared" si="59"/>
        <v>101.57940000000033</v>
      </c>
    </row>
    <row r="385" spans="1:16" x14ac:dyDescent="0.25">
      <c r="A385">
        <v>21</v>
      </c>
      <c r="B385">
        <v>56.34</v>
      </c>
      <c r="C385">
        <v>63.881</v>
      </c>
      <c r="D385">
        <v>64.052000000000007</v>
      </c>
      <c r="E385">
        <v>63.862000000000002</v>
      </c>
      <c r="F385">
        <v>64.774000000000001</v>
      </c>
      <c r="G385">
        <v>62.838000000000001</v>
      </c>
      <c r="I385">
        <f t="shared" si="52"/>
        <v>1.6299999999999955</v>
      </c>
      <c r="J385">
        <f t="shared" si="53"/>
        <v>-1.4650000000000034</v>
      </c>
      <c r="K385" s="7">
        <f t="shared" si="54"/>
        <v>1.7508168426497546</v>
      </c>
      <c r="L385" s="7">
        <f t="shared" si="55"/>
        <v>1.8053717060118843</v>
      </c>
      <c r="M385">
        <f t="shared" si="56"/>
        <v>-0.8134507274886118</v>
      </c>
      <c r="N385">
        <f t="shared" si="57"/>
        <v>2.8960249471326627E-3</v>
      </c>
      <c r="O385">
        <f t="shared" si="58"/>
        <v>1439.6379988189094</v>
      </c>
      <c r="P385">
        <f t="shared" si="59"/>
        <v>104.12602999999942</v>
      </c>
    </row>
    <row r="386" spans="1:16" x14ac:dyDescent="0.25">
      <c r="A386">
        <v>22</v>
      </c>
      <c r="B386">
        <v>57.97</v>
      </c>
      <c r="C386">
        <v>62.415999999999997</v>
      </c>
      <c r="D386">
        <v>62.57</v>
      </c>
      <c r="E386">
        <v>62.289000000000001</v>
      </c>
      <c r="F386">
        <v>63.078000000000003</v>
      </c>
      <c r="G386">
        <v>61.728000000000002</v>
      </c>
      <c r="I386">
        <f t="shared" si="52"/>
        <v>1.7000000000000028</v>
      </c>
      <c r="J386">
        <f t="shared" si="53"/>
        <v>-1.6239999999999952</v>
      </c>
      <c r="K386" s="7">
        <f t="shared" si="54"/>
        <v>1.7632033003707717</v>
      </c>
      <c r="L386" s="7">
        <f t="shared" si="55"/>
        <v>1.7952959329677161</v>
      </c>
      <c r="M386">
        <f t="shared" si="56"/>
        <v>-0.91211191900503008</v>
      </c>
      <c r="N386">
        <f t="shared" si="57"/>
        <v>3.1651733869544922E-3</v>
      </c>
      <c r="O386">
        <f t="shared" si="58"/>
        <v>1504.8712700590524</v>
      </c>
      <c r="P386">
        <f t="shared" si="59"/>
        <v>106.10720000000055</v>
      </c>
    </row>
    <row r="387" spans="1:16" x14ac:dyDescent="0.25">
      <c r="A387">
        <v>23</v>
      </c>
      <c r="B387">
        <v>59.67</v>
      </c>
      <c r="C387">
        <v>60.792000000000002</v>
      </c>
      <c r="D387">
        <v>60.94</v>
      </c>
      <c r="E387">
        <v>60.581000000000003</v>
      </c>
      <c r="F387">
        <v>61.228000000000002</v>
      </c>
      <c r="G387">
        <v>60.418999999999997</v>
      </c>
      <c r="I387">
        <f t="shared" si="52"/>
        <v>1.769999999999996</v>
      </c>
      <c r="J387">
        <f t="shared" si="53"/>
        <v>-1.757000000000005</v>
      </c>
      <c r="K387" s="7">
        <f t="shared" si="54"/>
        <v>1.775756037844098</v>
      </c>
      <c r="L387" s="7">
        <f t="shared" si="55"/>
        <v>1.7838464315021541</v>
      </c>
      <c r="M387">
        <f t="shared" si="56"/>
        <v>-1.0032843002285807</v>
      </c>
      <c r="N387">
        <f t="shared" si="57"/>
        <v>3.4457612622740223E-3</v>
      </c>
      <c r="O387">
        <f t="shared" si="58"/>
        <v>1569.6460486487572</v>
      </c>
      <c r="P387">
        <f t="shared" si="59"/>
        <v>107.60183999999965</v>
      </c>
    </row>
    <row r="388" spans="1:16" x14ac:dyDescent="0.25">
      <c r="A388">
        <v>24</v>
      </c>
      <c r="B388">
        <v>61.44</v>
      </c>
      <c r="C388">
        <v>59.034999999999997</v>
      </c>
      <c r="D388">
        <v>59.173999999999999</v>
      </c>
      <c r="E388">
        <v>58.749000000000002</v>
      </c>
      <c r="F388">
        <v>59.29</v>
      </c>
      <c r="G388">
        <v>58.926000000000002</v>
      </c>
      <c r="I388">
        <f t="shared" si="52"/>
        <v>1.8400000000000034</v>
      </c>
      <c r="J388">
        <f t="shared" si="53"/>
        <v>-1.8329999999999984</v>
      </c>
      <c r="K388" s="7">
        <f t="shared" si="54"/>
        <v>1.7884512070234555</v>
      </c>
      <c r="L388" s="7">
        <f t="shared" si="55"/>
        <v>1.7711095675757589</v>
      </c>
      <c r="M388">
        <f t="shared" si="56"/>
        <v>-1.068909270778909</v>
      </c>
      <c r="N388">
        <f t="shared" si="57"/>
        <v>3.7377029777715285E-3</v>
      </c>
      <c r="O388">
        <f t="shared" si="58"/>
        <v>1633.9426002130531</v>
      </c>
      <c r="P388">
        <f t="shared" si="59"/>
        <v>108.62440000000008</v>
      </c>
    </row>
    <row r="389" spans="1:16" x14ac:dyDescent="0.25">
      <c r="A389">
        <v>25</v>
      </c>
      <c r="B389">
        <v>63.28</v>
      </c>
      <c r="C389">
        <v>57.201999999999998</v>
      </c>
      <c r="D389">
        <v>57.325000000000003</v>
      </c>
      <c r="E389">
        <v>56.88</v>
      </c>
      <c r="F389">
        <v>57.313000000000002</v>
      </c>
      <c r="G389">
        <v>57.29</v>
      </c>
      <c r="I389">
        <f t="shared" ref="I389:I452" si="60">B390-B389</f>
        <v>1.9000000000000057</v>
      </c>
      <c r="J389">
        <f t="shared" ref="J389:J452" si="61">C390-C389</f>
        <v>-1.8500000000000014</v>
      </c>
      <c r="K389" s="7">
        <f t="shared" ref="K389:K452" si="62">LOG(B389)</f>
        <v>1.8012664704896202</v>
      </c>
      <c r="L389" s="7">
        <f t="shared" ref="L389:L452" si="63">LOG(C389)</f>
        <v>1.7574112136493012</v>
      </c>
      <c r="M389">
        <f t="shared" ref="M389:M452" si="64">(L390-L389)/(K390-K389)</f>
        <v>-1.1113031711584695</v>
      </c>
      <c r="N389">
        <f t="shared" ref="N389:N452" si="65">$L$2*((1-COS(RADIANS(A389))+($L$2/$O$2)*(1-SQRT(1-(($L$2/$O$2)^2)*SIN(RADIANS(A389))))))</f>
        <v>4.040909474264387E-3</v>
      </c>
      <c r="O389">
        <f t="shared" ref="O389:O452" si="66">$L$2*($J$1^2)*((SIN(RADIANS(A389))))+($H$1/2)*(SIN(2*RADIANS(A389)))</f>
        <v>1697.7413361685062</v>
      </c>
      <c r="P389">
        <f t="shared" ref="P389:P452" si="67">(C389*100000)*((B390/100000)-(B389/100000))</f>
        <v>108.68380000000079</v>
      </c>
    </row>
    <row r="390" spans="1:16" x14ac:dyDescent="0.25">
      <c r="A390">
        <v>26</v>
      </c>
      <c r="B390">
        <v>65.180000000000007</v>
      </c>
      <c r="C390">
        <v>55.351999999999997</v>
      </c>
      <c r="D390">
        <v>55.459000000000003</v>
      </c>
      <c r="E390">
        <v>54.997999999999998</v>
      </c>
      <c r="F390">
        <v>55.348999999999997</v>
      </c>
      <c r="G390">
        <v>55.601999999999997</v>
      </c>
      <c r="I390">
        <f t="shared" si="60"/>
        <v>1.9699999999999989</v>
      </c>
      <c r="J390">
        <f t="shared" si="61"/>
        <v>-1.8810000000000002</v>
      </c>
      <c r="K390" s="7">
        <f t="shared" si="62"/>
        <v>1.8141143561291255</v>
      </c>
      <c r="L390" s="7">
        <f t="shared" si="63"/>
        <v>1.7431333175954375</v>
      </c>
      <c r="M390">
        <f t="shared" si="64"/>
        <v>-1.1611046335889617</v>
      </c>
      <c r="N390">
        <f t="shared" si="65"/>
        <v>4.355288255982046E-3</v>
      </c>
      <c r="O390">
        <f t="shared" si="66"/>
        <v>1761.0228196940263</v>
      </c>
      <c r="P390">
        <f t="shared" si="67"/>
        <v>109.04343999999935</v>
      </c>
    </row>
    <row r="391" spans="1:16" x14ac:dyDescent="0.25">
      <c r="A391">
        <v>27</v>
      </c>
      <c r="B391">
        <v>67.150000000000006</v>
      </c>
      <c r="C391">
        <v>53.470999999999997</v>
      </c>
      <c r="D391">
        <v>53.576999999999998</v>
      </c>
      <c r="E391">
        <v>53.122999999999998</v>
      </c>
      <c r="F391">
        <v>53.375999999999998</v>
      </c>
      <c r="G391">
        <v>53.808999999999997</v>
      </c>
      <c r="I391">
        <f t="shared" si="60"/>
        <v>2.039999999999992</v>
      </c>
      <c r="J391">
        <f t="shared" si="61"/>
        <v>-1.8539999999999992</v>
      </c>
      <c r="K391" s="7">
        <f t="shared" si="62"/>
        <v>1.8270460170047342</v>
      </c>
      <c r="L391" s="7">
        <f t="shared" si="63"/>
        <v>1.7281183062327672</v>
      </c>
      <c r="M391">
        <f t="shared" si="64"/>
        <v>-1.1791318673819189</v>
      </c>
      <c r="N391">
        <f t="shared" si="65"/>
        <v>4.6807434188954238E-3</v>
      </c>
      <c r="O391">
        <f t="shared" si="66"/>
        <v>1823.7677716552998</v>
      </c>
      <c r="P391">
        <f t="shared" si="67"/>
        <v>109.08083999999975</v>
      </c>
    </row>
    <row r="392" spans="1:16" x14ac:dyDescent="0.25">
      <c r="A392">
        <v>28</v>
      </c>
      <c r="B392">
        <v>69.19</v>
      </c>
      <c r="C392">
        <v>51.616999999999997</v>
      </c>
      <c r="D392">
        <v>51.734000000000002</v>
      </c>
      <c r="E392">
        <v>51.279000000000003</v>
      </c>
      <c r="F392">
        <v>51.453000000000003</v>
      </c>
      <c r="G392">
        <v>52.000999999999998</v>
      </c>
      <c r="I392">
        <f t="shared" si="60"/>
        <v>2.1000000000000085</v>
      </c>
      <c r="J392">
        <f t="shared" si="61"/>
        <v>-1.8369999999999962</v>
      </c>
      <c r="K392" s="7">
        <f t="shared" si="62"/>
        <v>1.840043330603494</v>
      </c>
      <c r="L392" s="7">
        <f t="shared" si="63"/>
        <v>1.7127927595781132</v>
      </c>
      <c r="M392">
        <f t="shared" si="64"/>
        <v>-1.2119771252467417</v>
      </c>
      <c r="N392">
        <f t="shared" si="65"/>
        <v>5.017175680091952E-3</v>
      </c>
      <c r="O392">
        <f t="shared" si="66"/>
        <v>1885.957076481031</v>
      </c>
      <c r="P392">
        <f t="shared" si="67"/>
        <v>108.3957000000004</v>
      </c>
    </row>
    <row r="393" spans="1:16" x14ac:dyDescent="0.25">
      <c r="A393">
        <v>29</v>
      </c>
      <c r="B393">
        <v>71.290000000000006</v>
      </c>
      <c r="C393">
        <v>49.78</v>
      </c>
      <c r="D393">
        <v>49.914000000000001</v>
      </c>
      <c r="E393">
        <v>49.433999999999997</v>
      </c>
      <c r="F393">
        <v>49.548000000000002</v>
      </c>
      <c r="G393">
        <v>50.225000000000001</v>
      </c>
      <c r="I393">
        <f t="shared" si="60"/>
        <v>2.1599999999999966</v>
      </c>
      <c r="J393">
        <f t="shared" si="61"/>
        <v>-1.7899999999999991</v>
      </c>
      <c r="K393" s="7">
        <f t="shared" si="62"/>
        <v>1.8530286147129897</v>
      </c>
      <c r="L393" s="7">
        <f t="shared" si="63"/>
        <v>1.6970548922725743</v>
      </c>
      <c r="M393">
        <f t="shared" si="64"/>
        <v>-1.2268699268817929</v>
      </c>
      <c r="N393">
        <f t="shared" si="65"/>
        <v>5.3644824081872117E-3</v>
      </c>
      <c r="O393">
        <f t="shared" si="66"/>
        <v>1947.5717879892054</v>
      </c>
      <c r="P393">
        <f t="shared" si="67"/>
        <v>107.52479999999991</v>
      </c>
    </row>
    <row r="394" spans="1:16" x14ac:dyDescent="0.25">
      <c r="A394">
        <v>30</v>
      </c>
      <c r="B394">
        <v>73.45</v>
      </c>
      <c r="C394">
        <v>47.99</v>
      </c>
      <c r="D394">
        <v>48.134999999999998</v>
      </c>
      <c r="E394">
        <v>47.652999999999999</v>
      </c>
      <c r="F394">
        <v>47.7</v>
      </c>
      <c r="G394">
        <v>48.472000000000001</v>
      </c>
      <c r="I394">
        <f t="shared" si="60"/>
        <v>2.2199999999999989</v>
      </c>
      <c r="J394">
        <f t="shared" si="61"/>
        <v>-1.7340000000000018</v>
      </c>
      <c r="K394" s="7">
        <f t="shared" si="62"/>
        <v>1.8659918001262754</v>
      </c>
      <c r="L394" s="7">
        <f t="shared" si="63"/>
        <v>1.6811507499324214</v>
      </c>
      <c r="M394">
        <f t="shared" si="64"/>
        <v>-1.235907622323726</v>
      </c>
      <c r="N394">
        <f t="shared" si="65"/>
        <v>5.7225576547636466E-3</v>
      </c>
      <c r="O394">
        <f t="shared" si="66"/>
        <v>2008.5931351615895</v>
      </c>
      <c r="P394">
        <f t="shared" si="67"/>
        <v>106.53779999999999</v>
      </c>
    </row>
    <row r="395" spans="1:16" x14ac:dyDescent="0.25">
      <c r="A395">
        <v>31</v>
      </c>
      <c r="B395">
        <v>75.67</v>
      </c>
      <c r="C395">
        <v>46.256</v>
      </c>
      <c r="D395">
        <v>46.402999999999999</v>
      </c>
      <c r="E395">
        <v>45.923000000000002</v>
      </c>
      <c r="F395">
        <v>45.911999999999999</v>
      </c>
      <c r="G395">
        <v>46.784999999999997</v>
      </c>
      <c r="I395">
        <f t="shared" si="60"/>
        <v>2.289999999999992</v>
      </c>
      <c r="J395">
        <f t="shared" si="61"/>
        <v>-1.6910000000000025</v>
      </c>
      <c r="K395" s="7">
        <f t="shared" si="62"/>
        <v>1.8789237339675673</v>
      </c>
      <c r="L395" s="7">
        <f t="shared" si="63"/>
        <v>1.6651680743265826</v>
      </c>
      <c r="M395">
        <f t="shared" si="64"/>
        <v>-1.2491537651652735</v>
      </c>
      <c r="N395">
        <f t="shared" si="65"/>
        <v>6.0912921868267042E-3</v>
      </c>
      <c r="O395">
        <f t="shared" si="66"/>
        <v>2069.0025278647113</v>
      </c>
      <c r="P395">
        <f t="shared" si="67"/>
        <v>105.92623999999982</v>
      </c>
    </row>
    <row r="396" spans="1:16" x14ac:dyDescent="0.25">
      <c r="A396">
        <v>32</v>
      </c>
      <c r="B396">
        <v>77.959999999999994</v>
      </c>
      <c r="C396">
        <v>44.564999999999998</v>
      </c>
      <c r="D396">
        <v>44.713999999999999</v>
      </c>
      <c r="E396">
        <v>44.249000000000002</v>
      </c>
      <c r="F396">
        <v>44.194000000000003</v>
      </c>
      <c r="G396">
        <v>45.104999999999997</v>
      </c>
      <c r="I396">
        <f t="shared" si="60"/>
        <v>2.3500000000000085</v>
      </c>
      <c r="J396">
        <f t="shared" si="61"/>
        <v>-1.6340000000000003</v>
      </c>
      <c r="K396" s="7">
        <f t="shared" si="62"/>
        <v>1.8918718304455837</v>
      </c>
      <c r="L396" s="7">
        <f t="shared" si="63"/>
        <v>1.6489939108593452</v>
      </c>
      <c r="M396">
        <f t="shared" si="64"/>
        <v>-1.257804576498003</v>
      </c>
      <c r="N396">
        <f t="shared" si="65"/>
        <v>6.4705735202681804E-3</v>
      </c>
      <c r="O396">
        <f t="shared" si="66"/>
        <v>2128.7815625155645</v>
      </c>
      <c r="P396">
        <f t="shared" si="67"/>
        <v>104.72775000000037</v>
      </c>
    </row>
    <row r="397" spans="1:16" x14ac:dyDescent="0.25">
      <c r="A397">
        <v>33</v>
      </c>
      <c r="B397">
        <v>80.31</v>
      </c>
      <c r="C397">
        <v>42.930999999999997</v>
      </c>
      <c r="D397">
        <v>43.1</v>
      </c>
      <c r="E397">
        <v>42.636000000000003</v>
      </c>
      <c r="F397">
        <v>42.529000000000003</v>
      </c>
      <c r="G397">
        <v>43.459000000000003</v>
      </c>
      <c r="I397">
        <f t="shared" si="60"/>
        <v>2.3999999999999915</v>
      </c>
      <c r="J397">
        <f t="shared" si="61"/>
        <v>-1.5779999999999959</v>
      </c>
      <c r="K397" s="7">
        <f t="shared" si="62"/>
        <v>1.9047696259065952</v>
      </c>
      <c r="L397" s="7">
        <f t="shared" si="63"/>
        <v>1.6327710047017499</v>
      </c>
      <c r="M397">
        <f t="shared" si="64"/>
        <v>-1.2717767468682264</v>
      </c>
      <c r="N397">
        <f t="shared" si="65"/>
        <v>6.8602859543264814E-3</v>
      </c>
      <c r="O397">
        <f t="shared" si="66"/>
        <v>2187.9120276903172</v>
      </c>
      <c r="P397">
        <f t="shared" si="67"/>
        <v>103.03439999999925</v>
      </c>
    </row>
    <row r="398" spans="1:16" x14ac:dyDescent="0.25">
      <c r="A398">
        <v>34</v>
      </c>
      <c r="B398">
        <v>82.71</v>
      </c>
      <c r="C398">
        <v>41.353000000000002</v>
      </c>
      <c r="D398">
        <v>41.527999999999999</v>
      </c>
      <c r="E398">
        <v>41.085999999999999</v>
      </c>
      <c r="F398">
        <v>40.927</v>
      </c>
      <c r="G398">
        <v>41.869</v>
      </c>
      <c r="I398">
        <f t="shared" si="60"/>
        <v>2.460000000000008</v>
      </c>
      <c r="J398">
        <f t="shared" si="61"/>
        <v>-1.5230000000000032</v>
      </c>
      <c r="K398" s="7">
        <f t="shared" si="62"/>
        <v>1.9175580208254361</v>
      </c>
      <c r="L398" s="7">
        <f t="shared" si="63"/>
        <v>1.6165070214142001</v>
      </c>
      <c r="M398">
        <f t="shared" si="64"/>
        <v>-1.280320002098486</v>
      </c>
      <c r="N398">
        <f t="shared" si="65"/>
        <v>7.2603106070330565E-3</v>
      </c>
      <c r="O398">
        <f t="shared" si="66"/>
        <v>2246.3759096743106</v>
      </c>
      <c r="P398">
        <f t="shared" si="67"/>
        <v>101.72838000000068</v>
      </c>
    </row>
    <row r="399" spans="1:16" x14ac:dyDescent="0.25">
      <c r="A399">
        <v>35</v>
      </c>
      <c r="B399">
        <v>85.17</v>
      </c>
      <c r="C399">
        <v>39.83</v>
      </c>
      <c r="D399">
        <v>40.024000000000001</v>
      </c>
      <c r="E399">
        <v>39.573999999999998</v>
      </c>
      <c r="F399">
        <v>39.393999999999998</v>
      </c>
      <c r="G399">
        <v>40.33</v>
      </c>
      <c r="I399">
        <f t="shared" si="60"/>
        <v>2.519999999999996</v>
      </c>
      <c r="J399">
        <f t="shared" si="61"/>
        <v>-1.4649999999999963</v>
      </c>
      <c r="K399" s="7">
        <f t="shared" si="62"/>
        <v>1.9302866472455196</v>
      </c>
      <c r="L399" s="7">
        <f t="shared" si="63"/>
        <v>1.600210306409328</v>
      </c>
      <c r="M399">
        <f t="shared" si="64"/>
        <v>-1.2852057527441034</v>
      </c>
      <c r="N399">
        <f t="shared" si="65"/>
        <v>7.6705254516339092E-3</v>
      </c>
      <c r="O399">
        <f t="shared" si="66"/>
        <v>2304.155397951647</v>
      </c>
      <c r="P399">
        <f t="shared" si="67"/>
        <v>100.37159999999984</v>
      </c>
    </row>
    <row r="400" spans="1:16" x14ac:dyDescent="0.25">
      <c r="A400">
        <v>36</v>
      </c>
      <c r="B400">
        <v>87.69</v>
      </c>
      <c r="C400">
        <v>38.365000000000002</v>
      </c>
      <c r="D400">
        <v>38.57</v>
      </c>
      <c r="E400">
        <v>38.134</v>
      </c>
      <c r="F400">
        <v>37.902999999999999</v>
      </c>
      <c r="G400">
        <v>38.851999999999997</v>
      </c>
      <c r="I400">
        <f t="shared" si="60"/>
        <v>2.5700000000000074</v>
      </c>
      <c r="J400">
        <f t="shared" si="61"/>
        <v>-1.392000000000003</v>
      </c>
      <c r="K400" s="7">
        <f t="shared" si="62"/>
        <v>1.9429500700770987</v>
      </c>
      <c r="L400" s="7">
        <f t="shared" si="63"/>
        <v>1.5839352025367515</v>
      </c>
      <c r="M400">
        <f t="shared" si="64"/>
        <v>-1.279408549166309</v>
      </c>
      <c r="N400">
        <f t="shared" si="65"/>
        <v>8.0908053539749721E-3</v>
      </c>
      <c r="O400">
        <f t="shared" si="66"/>
        <v>2361.2328906327043</v>
      </c>
      <c r="P400">
        <f t="shared" si="67"/>
        <v>98.598050000000114</v>
      </c>
    </row>
    <row r="401" spans="1:16" x14ac:dyDescent="0.25">
      <c r="A401">
        <v>37</v>
      </c>
      <c r="B401">
        <v>90.26</v>
      </c>
      <c r="C401">
        <v>36.972999999999999</v>
      </c>
      <c r="D401">
        <v>37.182000000000002</v>
      </c>
      <c r="E401">
        <v>36.768999999999998</v>
      </c>
      <c r="F401">
        <v>36.497999999999998</v>
      </c>
      <c r="G401">
        <v>37.445</v>
      </c>
      <c r="I401">
        <f t="shared" si="60"/>
        <v>2.6299999999999955</v>
      </c>
      <c r="J401">
        <f t="shared" si="61"/>
        <v>-1.3449999999999989</v>
      </c>
      <c r="K401" s="7">
        <f t="shared" si="62"/>
        <v>1.9554953291841271</v>
      </c>
      <c r="L401" s="7">
        <f t="shared" si="63"/>
        <v>1.567884690783713</v>
      </c>
      <c r="M401">
        <f t="shared" si="64"/>
        <v>-1.2901811560375789</v>
      </c>
      <c r="N401">
        <f t="shared" si="65"/>
        <v>8.5210221108395472E-3</v>
      </c>
      <c r="O401">
        <f t="shared" si="66"/>
        <v>2417.5909998179068</v>
      </c>
      <c r="P401">
        <f t="shared" si="67"/>
        <v>97.23898999999976</v>
      </c>
    </row>
    <row r="402" spans="1:16" x14ac:dyDescent="0.25">
      <c r="A402">
        <v>38</v>
      </c>
      <c r="B402">
        <v>92.89</v>
      </c>
      <c r="C402">
        <v>35.628</v>
      </c>
      <c r="D402">
        <v>35.850999999999999</v>
      </c>
      <c r="E402">
        <v>35.441000000000003</v>
      </c>
      <c r="F402">
        <v>35.130000000000003</v>
      </c>
      <c r="G402">
        <v>36.088999999999999</v>
      </c>
      <c r="I402">
        <f t="shared" si="60"/>
        <v>2.6799999999999926</v>
      </c>
      <c r="J402">
        <f t="shared" si="61"/>
        <v>-1.2839999999999989</v>
      </c>
      <c r="K402" s="7">
        <f t="shared" si="62"/>
        <v>1.9679689628786923</v>
      </c>
      <c r="L402" s="7">
        <f t="shared" si="63"/>
        <v>1.5517914436436695</v>
      </c>
      <c r="M402">
        <f t="shared" si="64"/>
        <v>-1.2904601722601328</v>
      </c>
      <c r="N402">
        <f t="shared" si="65"/>
        <v>8.9610444892260048E-3</v>
      </c>
      <c r="O402">
        <f t="shared" si="66"/>
        <v>2473.212556896131</v>
      </c>
      <c r="P402">
        <f t="shared" si="67"/>
        <v>95.483040000000003</v>
      </c>
    </row>
    <row r="403" spans="1:16" x14ac:dyDescent="0.25">
      <c r="A403">
        <v>39</v>
      </c>
      <c r="B403">
        <v>95.57</v>
      </c>
      <c r="C403">
        <v>34.344000000000001</v>
      </c>
      <c r="D403">
        <v>34.576999999999998</v>
      </c>
      <c r="E403">
        <v>34.161000000000001</v>
      </c>
      <c r="F403">
        <v>33.820999999999998</v>
      </c>
      <c r="G403">
        <v>34.817</v>
      </c>
      <c r="I403">
        <f t="shared" si="60"/>
        <v>2.730000000000004</v>
      </c>
      <c r="J403">
        <f t="shared" si="61"/>
        <v>-1.222999999999999</v>
      </c>
      <c r="K403" s="7">
        <f t="shared" si="62"/>
        <v>1.9803215860087564</v>
      </c>
      <c r="L403" s="7">
        <f t="shared" si="63"/>
        <v>1.5358508754713824</v>
      </c>
      <c r="M403">
        <f t="shared" si="64"/>
        <v>-1.2874037419256688</v>
      </c>
      <c r="N403">
        <f t="shared" si="65"/>
        <v>9.4107382665534062E-3</v>
      </c>
      <c r="O403">
        <f t="shared" si="66"/>
        <v>2528.0806177761142</v>
      </c>
      <c r="P403">
        <f t="shared" si="67"/>
        <v>93.759119999999854</v>
      </c>
    </row>
    <row r="404" spans="1:16" x14ac:dyDescent="0.25">
      <c r="A404">
        <v>40</v>
      </c>
      <c r="B404">
        <v>98.3</v>
      </c>
      <c r="C404">
        <v>33.121000000000002</v>
      </c>
      <c r="D404">
        <v>33.353000000000002</v>
      </c>
      <c r="E404">
        <v>32.932000000000002</v>
      </c>
      <c r="F404">
        <v>32.584000000000003</v>
      </c>
      <c r="G404">
        <v>33.615000000000002</v>
      </c>
      <c r="I404">
        <f t="shared" si="60"/>
        <v>2.7900000000000063</v>
      </c>
      <c r="J404">
        <f t="shared" si="61"/>
        <v>-1.1690000000000005</v>
      </c>
      <c r="K404" s="7">
        <f t="shared" si="62"/>
        <v>1.9925535178321356</v>
      </c>
      <c r="L404" s="7">
        <f t="shared" si="63"/>
        <v>1.5201034406709844</v>
      </c>
      <c r="M404">
        <f t="shared" si="64"/>
        <v>-1.2839000942651415</v>
      </c>
      <c r="N404">
        <f t="shared" si="65"/>
        <v>9.8699662717825834E-3</v>
      </c>
      <c r="O404">
        <f t="shared" si="66"/>
        <v>2582.1784680492865</v>
      </c>
      <c r="P404">
        <f t="shared" si="67"/>
        <v>92.407590000000624</v>
      </c>
    </row>
    <row r="405" spans="1:16" x14ac:dyDescent="0.25">
      <c r="A405">
        <v>41</v>
      </c>
      <c r="B405">
        <v>101.09</v>
      </c>
      <c r="C405">
        <v>31.952000000000002</v>
      </c>
      <c r="D405">
        <v>32.179000000000002</v>
      </c>
      <c r="E405">
        <v>31.777999999999999</v>
      </c>
      <c r="F405">
        <v>31.384</v>
      </c>
      <c r="G405">
        <v>32.466999999999999</v>
      </c>
      <c r="I405">
        <f t="shared" si="60"/>
        <v>2.8299999999999983</v>
      </c>
      <c r="J405">
        <f t="shared" si="61"/>
        <v>-1.1190000000000033</v>
      </c>
      <c r="K405" s="7">
        <f t="shared" si="62"/>
        <v>2.0047081965443363</v>
      </c>
      <c r="L405" s="7">
        <f t="shared" si="63"/>
        <v>1.5044980475266274</v>
      </c>
      <c r="M405">
        <f t="shared" si="64"/>
        <v>-1.2911633820807913</v>
      </c>
      <c r="N405">
        <f t="shared" si="65"/>
        <v>1.0338588427439762E-2</v>
      </c>
      <c r="O405">
        <f t="shared" si="66"/>
        <v>2635.4896280824382</v>
      </c>
      <c r="P405">
        <f t="shared" si="67"/>
        <v>90.424159999999944</v>
      </c>
    </row>
    <row r="406" spans="1:16" x14ac:dyDescent="0.25">
      <c r="A406">
        <v>42</v>
      </c>
      <c r="B406">
        <v>103.92</v>
      </c>
      <c r="C406">
        <v>30.832999999999998</v>
      </c>
      <c r="D406">
        <v>31.061</v>
      </c>
      <c r="E406">
        <v>30.667000000000002</v>
      </c>
      <c r="F406">
        <v>30.248999999999999</v>
      </c>
      <c r="G406">
        <v>31.356000000000002</v>
      </c>
      <c r="I406">
        <f t="shared" si="60"/>
        <v>2.8799999999999955</v>
      </c>
      <c r="J406">
        <f t="shared" si="61"/>
        <v>-1.0689999999999991</v>
      </c>
      <c r="K406" s="7">
        <f t="shared" si="62"/>
        <v>2.0166991380649715</v>
      </c>
      <c r="L406" s="7">
        <f t="shared" si="63"/>
        <v>1.4890157829185111</v>
      </c>
      <c r="M406">
        <f t="shared" si="64"/>
        <v>-1.2907967564104439</v>
      </c>
      <c r="N406">
        <f t="shared" si="65"/>
        <v>1.0816461792529725E-2</v>
      </c>
      <c r="O406">
        <f t="shared" si="66"/>
        <v>2687.997858038676</v>
      </c>
      <c r="P406">
        <f t="shared" si="67"/>
        <v>88.799039999999479</v>
      </c>
    </row>
    <row r="407" spans="1:16" x14ac:dyDescent="0.25">
      <c r="A407">
        <v>43</v>
      </c>
      <c r="B407">
        <v>106.8</v>
      </c>
      <c r="C407">
        <v>29.763999999999999</v>
      </c>
      <c r="D407">
        <v>29.992999999999999</v>
      </c>
      <c r="E407">
        <v>29.6</v>
      </c>
      <c r="F407">
        <v>29.164000000000001</v>
      </c>
      <c r="G407">
        <v>30.300999999999998</v>
      </c>
      <c r="I407">
        <f t="shared" si="60"/>
        <v>2.9200000000000017</v>
      </c>
      <c r="J407">
        <f t="shared" si="61"/>
        <v>-1.0249999999999986</v>
      </c>
      <c r="K407" s="7">
        <f t="shared" si="62"/>
        <v>2.0285712526925375</v>
      </c>
      <c r="L407" s="7">
        <f t="shared" si="63"/>
        <v>1.4736912958655159</v>
      </c>
      <c r="M407">
        <f t="shared" si="64"/>
        <v>-1.2992089637561692</v>
      </c>
      <c r="N407">
        <f t="shared" si="65"/>
        <v>1.130344060632503E-2</v>
      </c>
      <c r="O407">
        <f t="shared" si="66"/>
        <v>2739.6871628251397</v>
      </c>
      <c r="P407">
        <f t="shared" si="67"/>
        <v>86.910880000000176</v>
      </c>
    </row>
    <row r="408" spans="1:16" x14ac:dyDescent="0.25">
      <c r="A408">
        <v>44</v>
      </c>
      <c r="B408">
        <v>109.72</v>
      </c>
      <c r="C408">
        <v>28.739000000000001</v>
      </c>
      <c r="D408">
        <v>28.963999999999999</v>
      </c>
      <c r="E408">
        <v>28.587</v>
      </c>
      <c r="F408">
        <v>28.12</v>
      </c>
      <c r="G408">
        <v>29.283000000000001</v>
      </c>
      <c r="I408">
        <f t="shared" si="60"/>
        <v>2.9699999999999989</v>
      </c>
      <c r="J408">
        <f t="shared" si="61"/>
        <v>-0.97700000000000031</v>
      </c>
      <c r="K408" s="7">
        <f t="shared" si="62"/>
        <v>2.0402857989324916</v>
      </c>
      <c r="L408" s="7">
        <f t="shared" si="63"/>
        <v>1.4584716523842314</v>
      </c>
      <c r="M408">
        <f t="shared" si="64"/>
        <v>-1.2949522789515819</v>
      </c>
      <c r="N408">
        <f t="shared" si="65"/>
        <v>1.1799376333017661E-2</v>
      </c>
      <c r="O408">
        <f t="shared" si="66"/>
        <v>2790.5417969659647</v>
      </c>
      <c r="P408">
        <f t="shared" si="67"/>
        <v>85.354829999999737</v>
      </c>
    </row>
    <row r="409" spans="1:16" x14ac:dyDescent="0.25">
      <c r="A409">
        <v>45</v>
      </c>
      <c r="B409">
        <v>112.69</v>
      </c>
      <c r="C409">
        <v>27.762</v>
      </c>
      <c r="D409">
        <v>27.981999999999999</v>
      </c>
      <c r="E409">
        <v>27.617000000000001</v>
      </c>
      <c r="F409">
        <v>27.14</v>
      </c>
      <c r="G409">
        <v>28.31</v>
      </c>
      <c r="I409">
        <f t="shared" si="60"/>
        <v>3.0100000000000051</v>
      </c>
      <c r="J409">
        <f t="shared" si="61"/>
        <v>-0.93299999999999983</v>
      </c>
      <c r="K409" s="7">
        <f t="shared" si="62"/>
        <v>2.0518853788898719</v>
      </c>
      <c r="L409" s="7">
        <f t="shared" si="63"/>
        <v>1.4434507498835407</v>
      </c>
      <c r="M409">
        <f t="shared" si="64"/>
        <v>-1.2968457606790844</v>
      </c>
      <c r="N409">
        <f t="shared" si="65"/>
        <v>1.2304117707219208E-2</v>
      </c>
      <c r="O409">
        <f t="shared" si="66"/>
        <v>2840.5462693990094</v>
      </c>
      <c r="P409">
        <f t="shared" si="67"/>
        <v>83.56362000000037</v>
      </c>
    </row>
    <row r="410" spans="1:16" x14ac:dyDescent="0.25">
      <c r="A410">
        <v>46</v>
      </c>
      <c r="B410">
        <v>115.7</v>
      </c>
      <c r="C410">
        <v>26.829000000000001</v>
      </c>
      <c r="D410">
        <v>27.04</v>
      </c>
      <c r="E410">
        <v>26.699000000000002</v>
      </c>
      <c r="F410">
        <v>26.192</v>
      </c>
      <c r="G410">
        <v>27.384</v>
      </c>
      <c r="I410">
        <f t="shared" si="60"/>
        <v>3.0600000000000023</v>
      </c>
      <c r="J410">
        <f t="shared" si="61"/>
        <v>-0.8940000000000019</v>
      </c>
      <c r="K410" s="7">
        <f t="shared" si="62"/>
        <v>2.0633333589517497</v>
      </c>
      <c r="L410" s="7">
        <f t="shared" si="63"/>
        <v>1.4286044854719557</v>
      </c>
      <c r="M410">
        <f t="shared" si="64"/>
        <v>-1.2982670798070977</v>
      </c>
      <c r="N410">
        <f t="shared" si="65"/>
        <v>1.2817510780295268E-2</v>
      </c>
      <c r="O410">
        <f t="shared" si="66"/>
        <v>2889.6853481948865</v>
      </c>
      <c r="P410">
        <f t="shared" si="67"/>
        <v>82.096739999999954</v>
      </c>
    </row>
    <row r="411" spans="1:16" x14ac:dyDescent="0.25">
      <c r="A411">
        <v>47</v>
      </c>
      <c r="B411">
        <v>118.76</v>
      </c>
      <c r="C411">
        <v>25.934999999999999</v>
      </c>
      <c r="D411">
        <v>26.141999999999999</v>
      </c>
      <c r="E411">
        <v>25.811</v>
      </c>
      <c r="F411">
        <v>25.294</v>
      </c>
      <c r="G411">
        <v>26.491</v>
      </c>
      <c r="I411">
        <f t="shared" si="60"/>
        <v>3.0899999999999892</v>
      </c>
      <c r="J411">
        <f t="shared" si="61"/>
        <v>-0.85099999999999909</v>
      </c>
      <c r="K411" s="7">
        <f t="shared" si="62"/>
        <v>2.0746701889240069</v>
      </c>
      <c r="L411" s="7">
        <f t="shared" si="63"/>
        <v>1.4138862523296039</v>
      </c>
      <c r="M411">
        <f t="shared" si="64"/>
        <v>-1.2988805590578694</v>
      </c>
      <c r="N411">
        <f t="shared" si="65"/>
        <v>1.3339398967519685E-2</v>
      </c>
      <c r="O411">
        <f t="shared" si="66"/>
        <v>2937.9440651968539</v>
      </c>
      <c r="P411">
        <f t="shared" si="67"/>
        <v>80.139149999999844</v>
      </c>
    </row>
    <row r="412" spans="1:16" x14ac:dyDescent="0.25">
      <c r="A412">
        <v>48</v>
      </c>
      <c r="B412">
        <v>121.85</v>
      </c>
      <c r="C412">
        <v>25.084</v>
      </c>
      <c r="D412">
        <v>25.286000000000001</v>
      </c>
      <c r="E412">
        <v>24.966999999999999</v>
      </c>
      <c r="F412">
        <v>24.449000000000002</v>
      </c>
      <c r="G412">
        <v>25.635000000000002</v>
      </c>
      <c r="I412">
        <f t="shared" si="60"/>
        <v>3.1400000000000006</v>
      </c>
      <c r="J412">
        <f t="shared" si="61"/>
        <v>-0.82099999999999795</v>
      </c>
      <c r="K412" s="7">
        <f t="shared" si="62"/>
        <v>2.085825533520743</v>
      </c>
      <c r="L412" s="7">
        <f t="shared" si="63"/>
        <v>1.3993967921033121</v>
      </c>
      <c r="M412">
        <f t="shared" si="64"/>
        <v>-1.3079313205336294</v>
      </c>
      <c r="N412">
        <f t="shared" si="65"/>
        <v>1.3869623096033908E-2</v>
      </c>
      <c r="O412">
        <f t="shared" si="66"/>
        <v>2985.3077205801624</v>
      </c>
      <c r="P412">
        <f t="shared" si="67"/>
        <v>78.763760000000005</v>
      </c>
    </row>
    <row r="413" spans="1:16" x14ac:dyDescent="0.25">
      <c r="A413">
        <v>49</v>
      </c>
      <c r="B413">
        <v>124.99</v>
      </c>
      <c r="C413">
        <v>24.263000000000002</v>
      </c>
      <c r="D413">
        <v>24.454000000000001</v>
      </c>
      <c r="E413">
        <v>24.164999999999999</v>
      </c>
      <c r="F413">
        <v>23.625</v>
      </c>
      <c r="G413">
        <v>24.809000000000001</v>
      </c>
      <c r="I413">
        <f t="shared" si="60"/>
        <v>3.1700000000000017</v>
      </c>
      <c r="J413">
        <f t="shared" si="61"/>
        <v>-0.77500000000000213</v>
      </c>
      <c r="K413" s="7">
        <f t="shared" si="62"/>
        <v>2.0968752680596876</v>
      </c>
      <c r="L413" s="7">
        <f t="shared" si="63"/>
        <v>1.3849444982162442</v>
      </c>
      <c r="M413">
        <f t="shared" si="64"/>
        <v>-1.2961442479633234</v>
      </c>
      <c r="N413">
        <f t="shared" si="65"/>
        <v>1.4408021453596443E-2</v>
      </c>
      <c r="O413">
        <f t="shared" si="66"/>
        <v>3031.7618873294618</v>
      </c>
      <c r="P413">
        <f t="shared" si="67"/>
        <v>76.913709999999895</v>
      </c>
    </row>
    <row r="414" spans="1:16" x14ac:dyDescent="0.25">
      <c r="A414">
        <v>50</v>
      </c>
      <c r="B414">
        <v>128.16</v>
      </c>
      <c r="C414">
        <v>23.488</v>
      </c>
      <c r="D414">
        <v>23.672999999999998</v>
      </c>
      <c r="E414">
        <v>23.4</v>
      </c>
      <c r="F414">
        <v>22.847000000000001</v>
      </c>
      <c r="G414">
        <v>24.032</v>
      </c>
      <c r="I414">
        <f t="shared" si="60"/>
        <v>3.210000000000008</v>
      </c>
      <c r="J414">
        <f t="shared" si="61"/>
        <v>-0.73999999999999844</v>
      </c>
      <c r="K414" s="7">
        <f t="shared" si="62"/>
        <v>2.1077524987401626</v>
      </c>
      <c r="L414" s="7">
        <f t="shared" si="63"/>
        <v>1.3708460382359764</v>
      </c>
      <c r="M414">
        <f t="shared" si="64"/>
        <v>-1.2940436851096093</v>
      </c>
      <c r="N414">
        <f t="shared" si="65"/>
        <v>1.4954429838107174E-2</v>
      </c>
      <c r="O414">
        <f t="shared" si="66"/>
        <v>3077.292415632905</v>
      </c>
      <c r="P414">
        <f t="shared" si="67"/>
        <v>75.396480000000437</v>
      </c>
    </row>
    <row r="415" spans="1:16" x14ac:dyDescent="0.25">
      <c r="A415">
        <v>51</v>
      </c>
      <c r="B415">
        <v>131.37</v>
      </c>
      <c r="C415">
        <v>22.748000000000001</v>
      </c>
      <c r="D415">
        <v>22.93</v>
      </c>
      <c r="E415">
        <v>22.66</v>
      </c>
      <c r="F415">
        <v>22.114000000000001</v>
      </c>
      <c r="G415">
        <v>23.289000000000001</v>
      </c>
      <c r="I415">
        <f t="shared" si="60"/>
        <v>3.2400000000000091</v>
      </c>
      <c r="J415">
        <f t="shared" si="61"/>
        <v>-0.71000000000000085</v>
      </c>
      <c r="K415" s="7">
        <f t="shared" si="62"/>
        <v>2.1184961999117879</v>
      </c>
      <c r="L415" s="7">
        <f t="shared" si="63"/>
        <v>1.3569432195801299</v>
      </c>
      <c r="M415">
        <f t="shared" si="64"/>
        <v>-1.3014723584618173</v>
      </c>
      <c r="N415">
        <f t="shared" si="65"/>
        <v>1.5508681607891145E-2</v>
      </c>
      <c r="O415">
        <f t="shared" si="66"/>
        <v>3121.8854371916163</v>
      </c>
      <c r="P415">
        <f t="shared" si="67"/>
        <v>73.703519999999813</v>
      </c>
    </row>
    <row r="416" spans="1:16" x14ac:dyDescent="0.25">
      <c r="A416">
        <v>52</v>
      </c>
      <c r="B416">
        <v>134.61000000000001</v>
      </c>
      <c r="C416">
        <v>22.038</v>
      </c>
      <c r="D416">
        <v>22.22</v>
      </c>
      <c r="E416">
        <v>21.960999999999999</v>
      </c>
      <c r="F416">
        <v>21.395</v>
      </c>
      <c r="G416">
        <v>22.576000000000001</v>
      </c>
      <c r="I416">
        <f t="shared" si="60"/>
        <v>3.2799999999999727</v>
      </c>
      <c r="J416">
        <f t="shared" si="61"/>
        <v>-0.68100000000000094</v>
      </c>
      <c r="K416" s="7">
        <f t="shared" si="62"/>
        <v>2.1290773242527368</v>
      </c>
      <c r="L416" s="7">
        <f t="shared" si="63"/>
        <v>1.3431721787289375</v>
      </c>
      <c r="M416">
        <f t="shared" si="64"/>
        <v>-1.303811364755106</v>
      </c>
      <c r="N416">
        <f t="shared" si="65"/>
        <v>1.6070607732726058E-2</v>
      </c>
      <c r="O416">
        <f t="shared" si="66"/>
        <v>3165.5273694432067</v>
      </c>
      <c r="P416">
        <f t="shared" si="67"/>
        <v>72.28463999999984</v>
      </c>
    </row>
    <row r="417" spans="1:16" x14ac:dyDescent="0.25">
      <c r="A417">
        <v>53</v>
      </c>
      <c r="B417">
        <v>137.88999999999999</v>
      </c>
      <c r="C417">
        <v>21.356999999999999</v>
      </c>
      <c r="D417">
        <v>21.532</v>
      </c>
      <c r="E417">
        <v>21.291</v>
      </c>
      <c r="F417">
        <v>20.715</v>
      </c>
      <c r="G417">
        <v>21.890999999999998</v>
      </c>
      <c r="I417">
        <f t="shared" si="60"/>
        <v>3.3000000000000114</v>
      </c>
      <c r="J417">
        <f t="shared" si="61"/>
        <v>-0.6509999999999998</v>
      </c>
      <c r="K417" s="7">
        <f t="shared" si="62"/>
        <v>2.1395327715979393</v>
      </c>
      <c r="L417" s="7">
        <f t="shared" si="63"/>
        <v>1.3295402476566638</v>
      </c>
      <c r="M417">
        <f t="shared" si="64"/>
        <v>-1.308910512995316</v>
      </c>
      <c r="N417">
        <f t="shared" si="65"/>
        <v>1.664003684559753E-2</v>
      </c>
      <c r="O417">
        <f t="shared" si="66"/>
        <v>3208.2049196980506</v>
      </c>
      <c r="P417">
        <f t="shared" si="67"/>
        <v>70.478100000000097</v>
      </c>
    </row>
    <row r="418" spans="1:16" x14ac:dyDescent="0.25">
      <c r="A418">
        <v>54</v>
      </c>
      <c r="B418">
        <v>141.19</v>
      </c>
      <c r="C418">
        <v>20.706</v>
      </c>
      <c r="D418">
        <v>20.870999999999999</v>
      </c>
      <c r="E418">
        <v>20.65</v>
      </c>
      <c r="F418">
        <v>20.076000000000001</v>
      </c>
      <c r="G418">
        <v>21.225999999999999</v>
      </c>
      <c r="I418">
        <f t="shared" si="60"/>
        <v>3.3400000000000034</v>
      </c>
      <c r="J418">
        <f t="shared" si="61"/>
        <v>-0.62099999999999866</v>
      </c>
      <c r="K418" s="7">
        <f t="shared" si="62"/>
        <v>2.1498039382270222</v>
      </c>
      <c r="L418" s="7">
        <f t="shared" si="63"/>
        <v>1.3160962096751305</v>
      </c>
      <c r="M418">
        <f t="shared" si="64"/>
        <v>-1.3023724313165173</v>
      </c>
      <c r="N418">
        <f t="shared" si="65"/>
        <v>1.7216795295166065E-2</v>
      </c>
      <c r="O418">
        <f t="shared" si="66"/>
        <v>3249.9050891870711</v>
      </c>
      <c r="P418">
        <f t="shared" si="67"/>
        <v>69.158040000000113</v>
      </c>
    </row>
    <row r="419" spans="1:16" x14ac:dyDescent="0.25">
      <c r="A419">
        <v>55</v>
      </c>
      <c r="B419">
        <v>144.53</v>
      </c>
      <c r="C419">
        <v>20.085000000000001</v>
      </c>
      <c r="D419">
        <v>20.25</v>
      </c>
      <c r="E419">
        <v>20.036999999999999</v>
      </c>
      <c r="F419">
        <v>19.451000000000001</v>
      </c>
      <c r="G419">
        <v>20.6</v>
      </c>
      <c r="I419">
        <f t="shared" si="60"/>
        <v>3.3700000000000045</v>
      </c>
      <c r="J419">
        <f t="shared" si="61"/>
        <v>-0.59600000000000009</v>
      </c>
      <c r="K419" s="7">
        <f t="shared" si="62"/>
        <v>2.1599580026785188</v>
      </c>
      <c r="L419" s="7">
        <f t="shared" si="63"/>
        <v>1.3028718360676903</v>
      </c>
      <c r="M419">
        <f t="shared" si="64"/>
        <v>-1.3068987577432729</v>
      </c>
      <c r="N419">
        <f t="shared" si="65"/>
        <v>1.7800707198929164E-2</v>
      </c>
      <c r="O419">
        <f t="shared" si="66"/>
        <v>3290.6151770197966</v>
      </c>
      <c r="P419">
        <f t="shared" si="67"/>
        <v>67.686450000000008</v>
      </c>
    </row>
    <row r="420" spans="1:16" x14ac:dyDescent="0.25">
      <c r="A420">
        <v>56</v>
      </c>
      <c r="B420">
        <v>147.9</v>
      </c>
      <c r="C420">
        <v>19.489000000000001</v>
      </c>
      <c r="D420">
        <v>19.649000000000001</v>
      </c>
      <c r="E420">
        <v>19.448</v>
      </c>
      <c r="F420">
        <v>18.856999999999999</v>
      </c>
      <c r="G420">
        <v>20.003</v>
      </c>
      <c r="I420">
        <f t="shared" si="60"/>
        <v>3.4000000000000057</v>
      </c>
      <c r="J420">
        <f t="shared" si="61"/>
        <v>-0.57199999999999918</v>
      </c>
      <c r="K420" s="7">
        <f t="shared" si="62"/>
        <v>2.1699681739968923</v>
      </c>
      <c r="L420" s="7">
        <f t="shared" si="63"/>
        <v>1.2897895556069106</v>
      </c>
      <c r="M420">
        <f t="shared" si="64"/>
        <v>-1.3106690459688068</v>
      </c>
      <c r="N420">
        <f t="shared" si="65"/>
        <v>1.8391594497062239E-2</v>
      </c>
      <c r="O420">
        <f t="shared" si="66"/>
        <v>3330.3227840514878</v>
      </c>
      <c r="P420">
        <f t="shared" si="67"/>
        <v>66.262599999999921</v>
      </c>
    </row>
    <row r="421" spans="1:16" x14ac:dyDescent="0.25">
      <c r="A421">
        <v>57</v>
      </c>
      <c r="B421">
        <v>151.30000000000001</v>
      </c>
      <c r="C421">
        <v>18.917000000000002</v>
      </c>
      <c r="D421">
        <v>19.067</v>
      </c>
      <c r="E421">
        <v>18.893999999999998</v>
      </c>
      <c r="F421">
        <v>18.295000000000002</v>
      </c>
      <c r="G421">
        <v>19.411999999999999</v>
      </c>
      <c r="I421">
        <f t="shared" si="60"/>
        <v>3.4199999999999875</v>
      </c>
      <c r="J421">
        <f t="shared" si="61"/>
        <v>-0.5470000000000006</v>
      </c>
      <c r="K421" s="7">
        <f t="shared" si="62"/>
        <v>2.1798389280231869</v>
      </c>
      <c r="L421" s="7">
        <f t="shared" si="63"/>
        <v>1.2768522638442743</v>
      </c>
      <c r="M421">
        <f t="shared" si="64"/>
        <v>-1.3127035635551829</v>
      </c>
      <c r="N421">
        <f t="shared" si="65"/>
        <v>1.8989277006921237E-2</v>
      </c>
      <c r="O421">
        <f t="shared" si="66"/>
        <v>3369.0158166581582</v>
      </c>
      <c r="P421">
        <f t="shared" si="67"/>
        <v>64.696140000000142</v>
      </c>
    </row>
    <row r="422" spans="1:16" x14ac:dyDescent="0.25">
      <c r="A422">
        <v>58</v>
      </c>
      <c r="B422">
        <v>154.72</v>
      </c>
      <c r="C422">
        <v>18.37</v>
      </c>
      <c r="D422">
        <v>18.521999999999998</v>
      </c>
      <c r="E422">
        <v>18.361000000000001</v>
      </c>
      <c r="F422">
        <v>17.75</v>
      </c>
      <c r="G422">
        <v>18.847000000000001</v>
      </c>
      <c r="I422">
        <f t="shared" si="60"/>
        <v>3.4399999999999977</v>
      </c>
      <c r="J422">
        <f t="shared" si="61"/>
        <v>-0.5259999999999998</v>
      </c>
      <c r="K422" s="7">
        <f t="shared" si="62"/>
        <v>2.1895464567389267</v>
      </c>
      <c r="L422" s="7">
        <f t="shared" si="63"/>
        <v>1.2641091563058084</v>
      </c>
      <c r="M422">
        <f t="shared" si="64"/>
        <v>-1.321118124089963</v>
      </c>
      <c r="N422">
        <f t="shared" si="65"/>
        <v>1.9593572478190303E-2</v>
      </c>
      <c r="O422">
        <f t="shared" si="66"/>
        <v>3406.68249041834</v>
      </c>
      <c r="P422">
        <f t="shared" si="67"/>
        <v>63.192799999999941</v>
      </c>
    </row>
    <row r="423" spans="1:16" x14ac:dyDescent="0.25">
      <c r="A423">
        <v>59</v>
      </c>
      <c r="B423">
        <v>158.16</v>
      </c>
      <c r="C423">
        <v>17.844000000000001</v>
      </c>
      <c r="D423">
        <v>17.995000000000001</v>
      </c>
      <c r="E423">
        <v>17.846</v>
      </c>
      <c r="F423">
        <v>17.231000000000002</v>
      </c>
      <c r="G423">
        <v>18.302</v>
      </c>
      <c r="I423">
        <f t="shared" si="60"/>
        <v>3.4699999999999989</v>
      </c>
      <c r="J423">
        <f t="shared" si="61"/>
        <v>-0.51100000000000279</v>
      </c>
      <c r="K423" s="7">
        <f t="shared" si="62"/>
        <v>2.199096656305616</v>
      </c>
      <c r="L423" s="7">
        <f t="shared" si="63"/>
        <v>1.251492214569579</v>
      </c>
      <c r="M423">
        <f t="shared" si="64"/>
        <v>-1.3387855339676522</v>
      </c>
      <c r="N423">
        <f t="shared" si="65"/>
        <v>2.0204296648656934E-2</v>
      </c>
      <c r="O423">
        <f t="shared" si="66"/>
        <v>3443.3113337004784</v>
      </c>
      <c r="P423">
        <f t="shared" si="67"/>
        <v>61.918679999999867</v>
      </c>
    </row>
    <row r="424" spans="1:16" x14ac:dyDescent="0.25">
      <c r="A424">
        <v>60</v>
      </c>
      <c r="B424">
        <v>161.63</v>
      </c>
      <c r="C424">
        <v>17.332999999999998</v>
      </c>
      <c r="D424">
        <v>17.475000000000001</v>
      </c>
      <c r="E424">
        <v>17.353999999999999</v>
      </c>
      <c r="F424">
        <v>16.739000000000001</v>
      </c>
      <c r="G424">
        <v>17.765999999999998</v>
      </c>
      <c r="I424">
        <f t="shared" si="60"/>
        <v>3.4900000000000091</v>
      </c>
      <c r="J424">
        <f t="shared" si="61"/>
        <v>-0.4809999999999981</v>
      </c>
      <c r="K424" s="7">
        <f t="shared" si="62"/>
        <v>2.2085219729314334</v>
      </c>
      <c r="L424" s="7">
        <f t="shared" si="63"/>
        <v>1.23887373701787</v>
      </c>
      <c r="M424">
        <f t="shared" si="64"/>
        <v>-1.3173822521446494</v>
      </c>
      <c r="N424">
        <f t="shared" si="65"/>
        <v>2.0821263300597533E-2</v>
      </c>
      <c r="O424">
        <f t="shared" si="66"/>
        <v>3478.8911911548616</v>
      </c>
      <c r="P424">
        <f t="shared" si="67"/>
        <v>60.492170000000051</v>
      </c>
    </row>
    <row r="425" spans="1:16" x14ac:dyDescent="0.25">
      <c r="A425">
        <v>61</v>
      </c>
      <c r="B425">
        <v>165.12</v>
      </c>
      <c r="C425">
        <v>16.852</v>
      </c>
      <c r="D425">
        <v>16.992999999999999</v>
      </c>
      <c r="E425">
        <v>16.882000000000001</v>
      </c>
      <c r="F425">
        <v>16.262</v>
      </c>
      <c r="G425">
        <v>17.27</v>
      </c>
      <c r="I425">
        <f t="shared" si="60"/>
        <v>3.5099999999999909</v>
      </c>
      <c r="J425">
        <f t="shared" si="61"/>
        <v>-0.4529999999999994</v>
      </c>
      <c r="K425" s="7">
        <f t="shared" si="62"/>
        <v>2.2177996799471171</v>
      </c>
      <c r="L425" s="7">
        <f t="shared" si="63"/>
        <v>1.2266514504548103</v>
      </c>
      <c r="M425">
        <f t="shared" si="64"/>
        <v>-1.2954435938201339</v>
      </c>
      <c r="N425">
        <f t="shared" si="65"/>
        <v>2.1444284317755604E-2</v>
      </c>
      <c r="O425">
        <f t="shared" si="66"/>
        <v>3513.4112271090298</v>
      </c>
      <c r="P425">
        <f t="shared" si="67"/>
        <v>59.150519999999887</v>
      </c>
    </row>
    <row r="426" spans="1:16" x14ac:dyDescent="0.25">
      <c r="A426">
        <v>62</v>
      </c>
      <c r="B426">
        <v>168.63</v>
      </c>
      <c r="C426">
        <v>16.399000000000001</v>
      </c>
      <c r="D426">
        <v>16.536999999999999</v>
      </c>
      <c r="E426">
        <v>16.434000000000001</v>
      </c>
      <c r="F426">
        <v>15.805999999999999</v>
      </c>
      <c r="G426">
        <v>16.817</v>
      </c>
      <c r="I426">
        <f t="shared" si="60"/>
        <v>3.5300000000000011</v>
      </c>
      <c r="J426">
        <f t="shared" si="61"/>
        <v>-0.44400000000000084</v>
      </c>
      <c r="K426" s="7">
        <f t="shared" si="62"/>
        <v>2.2269348400126003</v>
      </c>
      <c r="L426" s="7">
        <f t="shared" si="63"/>
        <v>1.2148173658694585</v>
      </c>
      <c r="M426">
        <f t="shared" si="64"/>
        <v>-1.3248870591906372</v>
      </c>
      <c r="N426">
        <f t="shared" si="65"/>
        <v>2.2073169742894881E-2</v>
      </c>
      <c r="O426">
        <f t="shared" si="66"/>
        <v>3546.8609288656248</v>
      </c>
      <c r="P426">
        <f t="shared" si="67"/>
        <v>57.888470000000076</v>
      </c>
    </row>
    <row r="427" spans="1:16" x14ac:dyDescent="0.25">
      <c r="A427">
        <v>63</v>
      </c>
      <c r="B427">
        <v>172.16</v>
      </c>
      <c r="C427">
        <v>15.955</v>
      </c>
      <c r="D427">
        <v>16.085999999999999</v>
      </c>
      <c r="E427">
        <v>16.003</v>
      </c>
      <c r="F427">
        <v>15.369</v>
      </c>
      <c r="G427">
        <v>16.361000000000001</v>
      </c>
      <c r="I427">
        <f t="shared" si="60"/>
        <v>3.539999999999992</v>
      </c>
      <c r="J427">
        <f t="shared" si="61"/>
        <v>-0.42500000000000071</v>
      </c>
      <c r="K427" s="7">
        <f t="shared" si="62"/>
        <v>2.2359322539862951</v>
      </c>
      <c r="L427" s="7">
        <f t="shared" si="63"/>
        <v>1.2028968085295293</v>
      </c>
      <c r="M427">
        <f t="shared" si="64"/>
        <v>-1.3264712755810151</v>
      </c>
      <c r="N427">
        <f t="shared" si="65"/>
        <v>2.2707727835909537E-2</v>
      </c>
      <c r="O427">
        <f t="shared" si="66"/>
        <v>3579.23010990169</v>
      </c>
      <c r="P427">
        <f t="shared" si="67"/>
        <v>56.480699999999814</v>
      </c>
    </row>
    <row r="428" spans="1:16" x14ac:dyDescent="0.25">
      <c r="A428">
        <v>64</v>
      </c>
      <c r="B428">
        <v>175.7</v>
      </c>
      <c r="C428">
        <v>15.53</v>
      </c>
      <c r="D428">
        <v>15.657</v>
      </c>
      <c r="E428">
        <v>15.579000000000001</v>
      </c>
      <c r="F428">
        <v>14.954000000000001</v>
      </c>
      <c r="G428">
        <v>15.93</v>
      </c>
      <c r="I428">
        <f t="shared" si="60"/>
        <v>3.5600000000000023</v>
      </c>
      <c r="J428">
        <f t="shared" si="61"/>
        <v>-0.40399999999999991</v>
      </c>
      <c r="K428" s="7">
        <f t="shared" si="62"/>
        <v>2.2447717614952949</v>
      </c>
      <c r="L428" s="7">
        <f t="shared" si="63"/>
        <v>1.1911714557285584</v>
      </c>
      <c r="M428">
        <f t="shared" si="64"/>
        <v>-1.3140318047174366</v>
      </c>
      <c r="N428">
        <f t="shared" si="65"/>
        <v>2.3347765132473223E-2</v>
      </c>
      <c r="O428">
        <f t="shared" si="66"/>
        <v>3610.5089129684379</v>
      </c>
      <c r="P428">
        <f t="shared" si="67"/>
        <v>55.286799999999999</v>
      </c>
    </row>
    <row r="429" spans="1:16" x14ac:dyDescent="0.25">
      <c r="A429">
        <v>65</v>
      </c>
      <c r="B429">
        <v>179.26</v>
      </c>
      <c r="C429">
        <v>15.125999999999999</v>
      </c>
      <c r="D429">
        <v>15.250999999999999</v>
      </c>
      <c r="E429">
        <v>15.182</v>
      </c>
      <c r="F429">
        <v>14.558</v>
      </c>
      <c r="G429">
        <v>15.510999999999999</v>
      </c>
      <c r="I429">
        <f t="shared" si="60"/>
        <v>3.5700000000000216</v>
      </c>
      <c r="J429">
        <f t="shared" si="61"/>
        <v>-0.39499999999999957</v>
      </c>
      <c r="K429" s="7">
        <f t="shared" si="62"/>
        <v>2.2534833920870145</v>
      </c>
      <c r="L429" s="7">
        <f t="shared" si="63"/>
        <v>1.1797240960600894</v>
      </c>
      <c r="M429">
        <f t="shared" si="64"/>
        <v>-1.3418702016964623</v>
      </c>
      <c r="N429">
        <f t="shared" si="65"/>
        <v>2.3993086503208923E-2</v>
      </c>
      <c r="O429">
        <f t="shared" si="66"/>
        <v>3640.6878130905525</v>
      </c>
      <c r="P429">
        <f t="shared" si="67"/>
        <v>53.999820000000412</v>
      </c>
    </row>
    <row r="430" spans="1:16" x14ac:dyDescent="0.25">
      <c r="A430">
        <v>66</v>
      </c>
      <c r="B430">
        <v>182.83</v>
      </c>
      <c r="C430">
        <v>14.731</v>
      </c>
      <c r="D430">
        <v>14.853</v>
      </c>
      <c r="E430">
        <v>14.802</v>
      </c>
      <c r="F430">
        <v>14.166</v>
      </c>
      <c r="G430">
        <v>15.103</v>
      </c>
      <c r="I430">
        <f t="shared" si="60"/>
        <v>3.589999999999975</v>
      </c>
      <c r="J430">
        <f t="shared" si="61"/>
        <v>-0.37700000000000067</v>
      </c>
      <c r="K430" s="7">
        <f t="shared" si="62"/>
        <v>2.2620474592614253</v>
      </c>
      <c r="L430" s="7">
        <f t="shared" si="63"/>
        <v>1.1682322295134209</v>
      </c>
      <c r="M430">
        <f t="shared" si="64"/>
        <v>-1.333241971768832</v>
      </c>
      <c r="N430">
        <f t="shared" si="65"/>
        <v>2.4643495213360948E-2</v>
      </c>
      <c r="O430">
        <f t="shared" si="66"/>
        <v>3669.7576204641191</v>
      </c>
      <c r="P430">
        <f t="shared" si="67"/>
        <v>52.884289999999609</v>
      </c>
    </row>
    <row r="431" spans="1:16" x14ac:dyDescent="0.25">
      <c r="A431">
        <v>67</v>
      </c>
      <c r="B431">
        <v>186.42</v>
      </c>
      <c r="C431">
        <v>14.353999999999999</v>
      </c>
      <c r="D431">
        <v>14.476000000000001</v>
      </c>
      <c r="E431">
        <v>14.433</v>
      </c>
      <c r="F431">
        <v>13.795999999999999</v>
      </c>
      <c r="G431">
        <v>14.712999999999999</v>
      </c>
      <c r="I431">
        <f t="shared" si="60"/>
        <v>3.6000000000000227</v>
      </c>
      <c r="J431">
        <f t="shared" si="61"/>
        <v>-0.36299999999999955</v>
      </c>
      <c r="K431" s="7">
        <f t="shared" si="62"/>
        <v>2.2704925036386179</v>
      </c>
      <c r="L431" s="7">
        <f t="shared" si="63"/>
        <v>1.1569729418962973</v>
      </c>
      <c r="M431">
        <f t="shared" si="64"/>
        <v>-1.3391645107032364</v>
      </c>
      <c r="N431">
        <f t="shared" si="65"/>
        <v>2.5298792982950697E-2</v>
      </c>
      <c r="O431">
        <f t="shared" si="66"/>
        <v>3697.7094832522921</v>
      </c>
      <c r="P431">
        <f t="shared" si="67"/>
        <v>51.674400000000325</v>
      </c>
    </row>
    <row r="432" spans="1:16" x14ac:dyDescent="0.25">
      <c r="A432">
        <v>68</v>
      </c>
      <c r="B432">
        <v>190.02</v>
      </c>
      <c r="C432">
        <v>13.991</v>
      </c>
      <c r="D432">
        <v>14.106</v>
      </c>
      <c r="E432">
        <v>14.071</v>
      </c>
      <c r="F432">
        <v>13.445</v>
      </c>
      <c r="G432">
        <v>14.340999999999999</v>
      </c>
      <c r="I432">
        <f t="shared" si="60"/>
        <v>3.5999999999999943</v>
      </c>
      <c r="J432">
        <f t="shared" si="61"/>
        <v>-0.34499999999999886</v>
      </c>
      <c r="K432" s="7">
        <f t="shared" si="62"/>
        <v>2.2787993137555556</v>
      </c>
      <c r="L432" s="7">
        <f t="shared" si="63"/>
        <v>1.1458487565905437</v>
      </c>
      <c r="M432">
        <f t="shared" si="64"/>
        <v>-1.330330017965486</v>
      </c>
      <c r="N432">
        <f t="shared" si="65"/>
        <v>2.59587800473975E-2</v>
      </c>
      <c r="O432">
        <f t="shared" si="66"/>
        <v>3724.5348902778624</v>
      </c>
      <c r="P432">
        <f t="shared" si="67"/>
        <v>50.36760000000001</v>
      </c>
    </row>
    <row r="433" spans="1:16" x14ac:dyDescent="0.25">
      <c r="A433">
        <v>69</v>
      </c>
      <c r="B433">
        <v>193.62</v>
      </c>
      <c r="C433">
        <v>13.646000000000001</v>
      </c>
      <c r="D433">
        <v>13.756</v>
      </c>
      <c r="E433">
        <v>13.731</v>
      </c>
      <c r="F433">
        <v>13.099</v>
      </c>
      <c r="G433">
        <v>13.997999999999999</v>
      </c>
      <c r="I433">
        <f t="shared" si="60"/>
        <v>3.6200000000000045</v>
      </c>
      <c r="J433">
        <f t="shared" si="61"/>
        <v>-0.33300000000000018</v>
      </c>
      <c r="K433" s="7">
        <f t="shared" si="62"/>
        <v>2.2869502157875488</v>
      </c>
      <c r="L433" s="7">
        <f t="shared" si="63"/>
        <v>1.1350053669438873</v>
      </c>
      <c r="M433">
        <f t="shared" si="64"/>
        <v>-1.3337142233285235</v>
      </c>
      <c r="N433">
        <f t="shared" si="65"/>
        <v>2.6623255218585554E-2</v>
      </c>
      <c r="O433">
        <f t="shared" si="66"/>
        <v>3750.2256736119111</v>
      </c>
      <c r="P433">
        <f t="shared" si="67"/>
        <v>49.39851999999987</v>
      </c>
    </row>
    <row r="434" spans="1:16" x14ac:dyDescent="0.25">
      <c r="A434">
        <v>70</v>
      </c>
      <c r="B434">
        <v>197.24</v>
      </c>
      <c r="C434">
        <v>13.313000000000001</v>
      </c>
      <c r="D434">
        <v>13.423</v>
      </c>
      <c r="E434">
        <v>13.401999999999999</v>
      </c>
      <c r="F434">
        <v>12.768000000000001</v>
      </c>
      <c r="G434">
        <v>13.659000000000001</v>
      </c>
      <c r="I434">
        <f t="shared" si="60"/>
        <v>3.6200000000000045</v>
      </c>
      <c r="J434">
        <f t="shared" si="61"/>
        <v>-0.31800000000000139</v>
      </c>
      <c r="K434" s="7">
        <f t="shared" si="62"/>
        <v>2.2949949938591003</v>
      </c>
      <c r="L434" s="7">
        <f t="shared" si="63"/>
        <v>1.1242759320063376</v>
      </c>
      <c r="M434">
        <f t="shared" si="64"/>
        <v>-1.3293277665242331</v>
      </c>
      <c r="N434">
        <f t="shared" si="65"/>
        <v>2.7292015946358227E-2</v>
      </c>
      <c r="O434">
        <f t="shared" si="66"/>
        <v>3774.774011057757</v>
      </c>
      <c r="P434">
        <f t="shared" si="67"/>
        <v>48.193060000000159</v>
      </c>
    </row>
    <row r="435" spans="1:16" x14ac:dyDescent="0.25">
      <c r="A435">
        <v>71</v>
      </c>
      <c r="B435">
        <v>200.86</v>
      </c>
      <c r="C435">
        <v>12.994999999999999</v>
      </c>
      <c r="D435">
        <v>13.103</v>
      </c>
      <c r="E435">
        <v>13.09</v>
      </c>
      <c r="F435">
        <v>12.458</v>
      </c>
      <c r="G435">
        <v>13.327999999999999</v>
      </c>
      <c r="I435">
        <f t="shared" si="60"/>
        <v>3.6299999999999955</v>
      </c>
      <c r="J435">
        <f t="shared" si="61"/>
        <v>-0.31199999999999939</v>
      </c>
      <c r="K435" s="7">
        <f t="shared" si="62"/>
        <v>2.3028934583565053</v>
      </c>
      <c r="L435" s="7">
        <f t="shared" si="63"/>
        <v>1.1137762838370313</v>
      </c>
      <c r="M435">
        <f t="shared" si="64"/>
        <v>-1.356833992808262</v>
      </c>
      <c r="N435">
        <f t="shared" si="65"/>
        <v>2.7964858380420413E-2</v>
      </c>
      <c r="O435">
        <f t="shared" si="66"/>
        <v>3798.1724285294536</v>
      </c>
      <c r="P435">
        <f t="shared" si="67"/>
        <v>47.171849999999949</v>
      </c>
    </row>
    <row r="436" spans="1:16" x14ac:dyDescent="0.25">
      <c r="A436">
        <v>72</v>
      </c>
      <c r="B436">
        <v>204.49</v>
      </c>
      <c r="C436">
        <v>12.683</v>
      </c>
      <c r="D436">
        <v>12.79</v>
      </c>
      <c r="E436">
        <v>12.79</v>
      </c>
      <c r="F436">
        <v>12.148999999999999</v>
      </c>
      <c r="G436">
        <v>13.002000000000001</v>
      </c>
      <c r="I436">
        <f t="shared" si="60"/>
        <v>3.6299999999999955</v>
      </c>
      <c r="J436">
        <f t="shared" si="61"/>
        <v>-0.3019999999999996</v>
      </c>
      <c r="K436" s="7">
        <f t="shared" si="62"/>
        <v>2.3106720749301237</v>
      </c>
      <c r="L436" s="7">
        <f t="shared" si="63"/>
        <v>1.1032219924529241</v>
      </c>
      <c r="M436">
        <f t="shared" si="64"/>
        <v>-1.3696181385538506</v>
      </c>
      <c r="N436">
        <f t="shared" si="65"/>
        <v>2.8641577432629923E-2</v>
      </c>
      <c r="O436">
        <f t="shared" si="66"/>
        <v>3820.4138023241076</v>
      </c>
      <c r="P436">
        <f t="shared" si="67"/>
        <v>46.039289999999951</v>
      </c>
    </row>
    <row r="437" spans="1:16" x14ac:dyDescent="0.25">
      <c r="A437">
        <v>73</v>
      </c>
      <c r="B437">
        <v>208.12</v>
      </c>
      <c r="C437">
        <v>12.381</v>
      </c>
      <c r="D437">
        <v>12.493</v>
      </c>
      <c r="E437">
        <v>12.493</v>
      </c>
      <c r="F437">
        <v>11.86</v>
      </c>
      <c r="G437">
        <v>12.679</v>
      </c>
      <c r="I437">
        <f t="shared" si="60"/>
        <v>3.6299999999999955</v>
      </c>
      <c r="J437">
        <f t="shared" si="61"/>
        <v>-0.28800000000000026</v>
      </c>
      <c r="K437" s="7">
        <f t="shared" si="62"/>
        <v>2.318313817223999</v>
      </c>
      <c r="L437" s="7">
        <f t="shared" si="63"/>
        <v>1.0927557235970784</v>
      </c>
      <c r="M437">
        <f t="shared" si="64"/>
        <v>-1.3611468391433164</v>
      </c>
      <c r="N437">
        <f t="shared" si="65"/>
        <v>2.9321966839658594E-2</v>
      </c>
      <c r="O437">
        <f t="shared" si="66"/>
        <v>3841.4913612873479</v>
      </c>
      <c r="P437">
        <f t="shared" si="67"/>
        <v>44.943029999999951</v>
      </c>
    </row>
    <row r="438" spans="1:16" x14ac:dyDescent="0.25">
      <c r="A438">
        <v>74</v>
      </c>
      <c r="B438">
        <v>211.75</v>
      </c>
      <c r="C438">
        <v>12.093</v>
      </c>
      <c r="D438">
        <v>12.206</v>
      </c>
      <c r="E438">
        <v>12.212</v>
      </c>
      <c r="F438">
        <v>11.585000000000001</v>
      </c>
      <c r="G438">
        <v>12.369</v>
      </c>
      <c r="I438">
        <f t="shared" si="60"/>
        <v>3.6299999999999955</v>
      </c>
      <c r="J438">
        <f t="shared" si="61"/>
        <v>-0.27800000000000047</v>
      </c>
      <c r="K438" s="7">
        <f t="shared" si="62"/>
        <v>2.3258234190027447</v>
      </c>
      <c r="L438" s="7">
        <f t="shared" si="63"/>
        <v>1.0825340528727136</v>
      </c>
      <c r="M438">
        <f t="shared" si="64"/>
        <v>-1.3682457816321931</v>
      </c>
      <c r="N438">
        <f t="shared" si="65"/>
        <v>3.000581922600358E-2</v>
      </c>
      <c r="O438">
        <f t="shared" si="66"/>
        <v>3861.3986888712716</v>
      </c>
      <c r="P438">
        <f t="shared" si="67"/>
        <v>43.897589999999951</v>
      </c>
    </row>
    <row r="439" spans="1:16" x14ac:dyDescent="0.25">
      <c r="A439">
        <v>75</v>
      </c>
      <c r="B439">
        <v>215.38</v>
      </c>
      <c r="C439">
        <v>11.815</v>
      </c>
      <c r="D439">
        <v>11.935</v>
      </c>
      <c r="E439">
        <v>11.943</v>
      </c>
      <c r="F439">
        <v>11.308999999999999</v>
      </c>
      <c r="G439">
        <v>12.071999999999999</v>
      </c>
      <c r="I439">
        <f t="shared" si="60"/>
        <v>3.6400000000000148</v>
      </c>
      <c r="J439">
        <f t="shared" si="61"/>
        <v>-0.26499999999999879</v>
      </c>
      <c r="K439" s="7">
        <f t="shared" si="62"/>
        <v>2.3332053726253439</v>
      </c>
      <c r="L439" s="7">
        <f t="shared" si="63"/>
        <v>1.0724337259683878</v>
      </c>
      <c r="M439">
        <f t="shared" si="64"/>
        <v>-1.3535583414764263</v>
      </c>
      <c r="N439">
        <f t="shared" si="65"/>
        <v>3.0692926167329517E-2</v>
      </c>
      <c r="O439">
        <f t="shared" si="66"/>
        <v>3880.1297250842576</v>
      </c>
      <c r="P439">
        <f t="shared" si="67"/>
        <v>43.006600000000276</v>
      </c>
    </row>
    <row r="440" spans="1:16" x14ac:dyDescent="0.25">
      <c r="A440">
        <v>76</v>
      </c>
      <c r="B440">
        <v>219.02</v>
      </c>
      <c r="C440">
        <v>11.55</v>
      </c>
      <c r="D440">
        <v>11.672000000000001</v>
      </c>
      <c r="E440">
        <v>11.683999999999999</v>
      </c>
      <c r="F440">
        <v>11.054</v>
      </c>
      <c r="G440">
        <v>11.788</v>
      </c>
      <c r="I440">
        <f t="shared" si="60"/>
        <v>3.6299999999999955</v>
      </c>
      <c r="J440">
        <f t="shared" si="61"/>
        <v>-0.26000000000000156</v>
      </c>
      <c r="K440" s="7">
        <f t="shared" si="62"/>
        <v>2.3404837746257177</v>
      </c>
      <c r="L440" s="7">
        <f t="shared" si="63"/>
        <v>1.0625819842281632</v>
      </c>
      <c r="M440">
        <f t="shared" si="64"/>
        <v>-1.3850884443663996</v>
      </c>
      <c r="N440">
        <f t="shared" si="65"/>
        <v>3.1383078254121816E-2</v>
      </c>
      <c r="O440">
        <f t="shared" si="66"/>
        <v>3897.6787683320631</v>
      </c>
      <c r="P440">
        <f t="shared" si="67"/>
        <v>41.926499999999955</v>
      </c>
    </row>
    <row r="441" spans="1:16" x14ac:dyDescent="0.25">
      <c r="A441">
        <v>77</v>
      </c>
      <c r="B441">
        <v>222.65</v>
      </c>
      <c r="C441">
        <v>11.29</v>
      </c>
      <c r="D441">
        <v>11.416</v>
      </c>
      <c r="E441">
        <v>11.433999999999999</v>
      </c>
      <c r="F441">
        <v>10.802</v>
      </c>
      <c r="G441">
        <v>11.506</v>
      </c>
      <c r="I441">
        <f t="shared" si="60"/>
        <v>3.6200000000000045</v>
      </c>
      <c r="J441">
        <f t="shared" si="61"/>
        <v>-0.25</v>
      </c>
      <c r="K441" s="7">
        <f t="shared" si="62"/>
        <v>2.3476226994672418</v>
      </c>
      <c r="L441" s="7">
        <f t="shared" si="63"/>
        <v>1.0526939419249679</v>
      </c>
      <c r="M441">
        <f t="shared" si="64"/>
        <v>-1.3884185328856968</v>
      </c>
      <c r="N441">
        <f t="shared" si="65"/>
        <v>3.207606515563155E-2</v>
      </c>
      <c r="O441">
        <f t="shared" si="66"/>
        <v>3914.040477149631</v>
      </c>
      <c r="P441">
        <f t="shared" si="67"/>
        <v>40.86980000000014</v>
      </c>
    </row>
    <row r="442" spans="1:16" x14ac:dyDescent="0.25">
      <c r="A442">
        <v>78</v>
      </c>
      <c r="B442">
        <v>226.27</v>
      </c>
      <c r="C442">
        <v>11.04</v>
      </c>
      <c r="D442">
        <v>11.170999999999999</v>
      </c>
      <c r="E442">
        <v>11.196</v>
      </c>
      <c r="F442">
        <v>10.555999999999999</v>
      </c>
      <c r="G442">
        <v>11.234999999999999</v>
      </c>
      <c r="I442">
        <f t="shared" si="60"/>
        <v>3.6299999999999955</v>
      </c>
      <c r="J442">
        <f t="shared" si="61"/>
        <v>-0.23699999999999832</v>
      </c>
      <c r="K442" s="7">
        <f t="shared" si="62"/>
        <v>2.3546269768529489</v>
      </c>
      <c r="L442" s="7">
        <f t="shared" si="63"/>
        <v>1.04296907339318</v>
      </c>
      <c r="M442">
        <f t="shared" si="64"/>
        <v>-1.3635279102606743</v>
      </c>
      <c r="N442">
        <f t="shared" si="65"/>
        <v>3.2771675684092047E-2</v>
      </c>
      <c r="O442">
        <f t="shared" si="66"/>
        <v>3929.2098718231077</v>
      </c>
      <c r="P442">
        <f t="shared" si="67"/>
        <v>40.07519999999996</v>
      </c>
    </row>
    <row r="443" spans="1:16" x14ac:dyDescent="0.25">
      <c r="A443">
        <v>79</v>
      </c>
      <c r="B443">
        <v>229.9</v>
      </c>
      <c r="C443">
        <v>10.803000000000001</v>
      </c>
      <c r="D443">
        <v>10.935</v>
      </c>
      <c r="E443">
        <v>10.962999999999999</v>
      </c>
      <c r="F443">
        <v>10.326000000000001</v>
      </c>
      <c r="G443">
        <v>10.986000000000001</v>
      </c>
      <c r="I443">
        <f t="shared" si="60"/>
        <v>3.6099999999999852</v>
      </c>
      <c r="J443">
        <f t="shared" si="61"/>
        <v>-0.22100000000000009</v>
      </c>
      <c r="K443" s="7">
        <f t="shared" si="62"/>
        <v>2.3615389712692791</v>
      </c>
      <c r="L443" s="7">
        <f t="shared" si="63"/>
        <v>1.0335443760909477</v>
      </c>
      <c r="M443">
        <f t="shared" si="64"/>
        <v>-1.3266241364426032</v>
      </c>
      <c r="N443">
        <f t="shared" si="65"/>
        <v>3.3469697859187596E-2</v>
      </c>
      <c r="O443">
        <f t="shared" si="66"/>
        <v>3943.1823359015675</v>
      </c>
      <c r="P443">
        <f t="shared" si="67"/>
        <v>38.998829999999835</v>
      </c>
    </row>
    <row r="444" spans="1:16" x14ac:dyDescent="0.25">
      <c r="A444">
        <v>80</v>
      </c>
      <c r="B444">
        <v>233.51</v>
      </c>
      <c r="C444">
        <v>10.582000000000001</v>
      </c>
      <c r="D444">
        <v>10.701000000000001</v>
      </c>
      <c r="E444">
        <v>10.74</v>
      </c>
      <c r="F444">
        <v>10.109</v>
      </c>
      <c r="G444">
        <v>10.778</v>
      </c>
      <c r="I444">
        <f t="shared" si="60"/>
        <v>3.6100000000000136</v>
      </c>
      <c r="J444">
        <f t="shared" si="61"/>
        <v>-0.20400000000000063</v>
      </c>
      <c r="K444" s="7">
        <f t="shared" si="62"/>
        <v>2.3683054838392832</v>
      </c>
      <c r="L444" s="7">
        <f t="shared" si="63"/>
        <v>1.0245677571960381</v>
      </c>
      <c r="M444">
        <f t="shared" si="64"/>
        <v>-1.2688681339060845</v>
      </c>
      <c r="N444">
        <f t="shared" si="65"/>
        <v>3.4169918972754114E-2</v>
      </c>
      <c r="O444">
        <f t="shared" si="66"/>
        <v>3955.9536175979974</v>
      </c>
      <c r="P444">
        <f t="shared" si="67"/>
        <v>38.201019999999836</v>
      </c>
    </row>
    <row r="445" spans="1:16" x14ac:dyDescent="0.25">
      <c r="A445">
        <v>81</v>
      </c>
      <c r="B445">
        <v>237.12</v>
      </c>
      <c r="C445">
        <v>10.378</v>
      </c>
      <c r="D445">
        <v>10.486000000000001</v>
      </c>
      <c r="E445">
        <v>10.519</v>
      </c>
      <c r="F445">
        <v>9.8930000000000007</v>
      </c>
      <c r="G445">
        <v>10.614000000000001</v>
      </c>
      <c r="I445">
        <f t="shared" si="60"/>
        <v>3.6099999999999852</v>
      </c>
      <c r="J445">
        <f t="shared" si="61"/>
        <v>-0.18599999999999994</v>
      </c>
      <c r="K445" s="7">
        <f t="shared" si="62"/>
        <v>2.3749681862992342</v>
      </c>
      <c r="L445" s="7">
        <f t="shared" si="63"/>
        <v>1.0161136663589085</v>
      </c>
      <c r="M445">
        <f t="shared" si="64"/>
        <v>-1.1969241106435125</v>
      </c>
      <c r="N445">
        <f t="shared" si="65"/>
        <v>3.4872125653692063E-2</v>
      </c>
      <c r="O445">
        <f t="shared" si="66"/>
        <v>3967.5198310791206</v>
      </c>
      <c r="P445">
        <f t="shared" si="67"/>
        <v>37.464579999999842</v>
      </c>
    </row>
    <row r="446" spans="1:16" x14ac:dyDescent="0.25">
      <c r="A446">
        <v>82</v>
      </c>
      <c r="B446">
        <v>240.73</v>
      </c>
      <c r="C446">
        <v>10.192</v>
      </c>
      <c r="D446">
        <v>10.279</v>
      </c>
      <c r="E446">
        <v>10.314</v>
      </c>
      <c r="F446">
        <v>9.6920000000000002</v>
      </c>
      <c r="G446">
        <v>10.483000000000001</v>
      </c>
      <c r="I446">
        <f t="shared" si="60"/>
        <v>3.5900000000000034</v>
      </c>
      <c r="J446">
        <f t="shared" si="61"/>
        <v>-0.18400000000000105</v>
      </c>
      <c r="K446" s="7">
        <f t="shared" si="62"/>
        <v>2.3815302158362703</v>
      </c>
      <c r="L446" s="7">
        <f t="shared" si="63"/>
        <v>1.0082594149912751</v>
      </c>
      <c r="M446">
        <f t="shared" si="64"/>
        <v>-1.2307294573654886</v>
      </c>
      <c r="N446">
        <f t="shared" si="65"/>
        <v>3.5576103933071618E-2</v>
      </c>
      <c r="O446">
        <f t="shared" si="66"/>
        <v>3977.8774576436681</v>
      </c>
      <c r="P446">
        <f t="shared" si="67"/>
        <v>36.589280000000173</v>
      </c>
    </row>
    <row r="447" spans="1:16" x14ac:dyDescent="0.25">
      <c r="A447">
        <v>83</v>
      </c>
      <c r="B447">
        <v>244.32</v>
      </c>
      <c r="C447">
        <v>10.007999999999999</v>
      </c>
      <c r="D447">
        <v>10.074</v>
      </c>
      <c r="E447">
        <v>10.119</v>
      </c>
      <c r="F447">
        <v>9.4949999999999992</v>
      </c>
      <c r="G447">
        <v>10.343</v>
      </c>
      <c r="I447">
        <f t="shared" si="60"/>
        <v>3.5800000000000125</v>
      </c>
      <c r="J447">
        <f t="shared" si="61"/>
        <v>-0.18599999999999994</v>
      </c>
      <c r="K447" s="7">
        <f t="shared" si="62"/>
        <v>2.3879590197123459</v>
      </c>
      <c r="L447" s="7">
        <f t="shared" si="63"/>
        <v>1.0003472966853635</v>
      </c>
      <c r="M447">
        <f t="shared" si="64"/>
        <v>-1.2896490369119529</v>
      </c>
      <c r="N447">
        <f t="shared" si="65"/>
        <v>3.6281639309409905E-2</v>
      </c>
      <c r="O447">
        <f t="shared" si="66"/>
        <v>3987.0233467887533</v>
      </c>
      <c r="P447">
        <f t="shared" si="67"/>
        <v>35.828639999999893</v>
      </c>
    </row>
    <row r="448" spans="1:16" x14ac:dyDescent="0.25">
      <c r="A448">
        <v>84</v>
      </c>
      <c r="B448">
        <v>247.9</v>
      </c>
      <c r="C448">
        <v>9.8219999999999992</v>
      </c>
      <c r="D448">
        <v>9.8800000000000008</v>
      </c>
      <c r="E448">
        <v>9.9239999999999995</v>
      </c>
      <c r="F448">
        <v>9.3010000000000002</v>
      </c>
      <c r="G448">
        <v>10.185</v>
      </c>
      <c r="I448">
        <f t="shared" si="60"/>
        <v>3.5699999999999932</v>
      </c>
      <c r="J448">
        <f t="shared" si="61"/>
        <v>-0.17899999999999849</v>
      </c>
      <c r="K448" s="7">
        <f t="shared" si="62"/>
        <v>2.3942765267678214</v>
      </c>
      <c r="L448" s="7">
        <f t="shared" si="63"/>
        <v>0.99219992979558502</v>
      </c>
      <c r="M448">
        <f t="shared" si="64"/>
        <v>-1.2863456994104872</v>
      </c>
      <c r="N448">
        <f t="shared" si="65"/>
        <v>3.6988516814100481E-2</v>
      </c>
      <c r="O448">
        <f t="shared" si="66"/>
        <v>3994.9547171640274</v>
      </c>
      <c r="P448">
        <f t="shared" si="67"/>
        <v>35.064540000000051</v>
      </c>
    </row>
    <row r="449" spans="1:16" x14ac:dyDescent="0.25">
      <c r="A449">
        <v>85</v>
      </c>
      <c r="B449">
        <v>251.47</v>
      </c>
      <c r="C449">
        <v>9.6430000000000007</v>
      </c>
      <c r="D449">
        <v>9.6950000000000003</v>
      </c>
      <c r="E449">
        <v>9.7420000000000009</v>
      </c>
      <c r="F449">
        <v>9.1240000000000006</v>
      </c>
      <c r="G449">
        <v>10.009</v>
      </c>
      <c r="I449">
        <f t="shared" si="60"/>
        <v>3.5600000000000023</v>
      </c>
      <c r="J449">
        <f t="shared" si="61"/>
        <v>-0.18100000000000094</v>
      </c>
      <c r="K449" s="7">
        <f t="shared" si="62"/>
        <v>2.4004861817912042</v>
      </c>
      <c r="L449" s="7">
        <f t="shared" si="63"/>
        <v>0.98421216676143386</v>
      </c>
      <c r="M449">
        <f t="shared" si="64"/>
        <v>-1.3479284095739485</v>
      </c>
      <c r="N449">
        <f t="shared" si="65"/>
        <v>3.7696521076974812E-2</v>
      </c>
      <c r="O449">
        <f t="shared" si="66"/>
        <v>4001.6691574133288</v>
      </c>
      <c r="P449">
        <f t="shared" si="67"/>
        <v>34.329080000000211</v>
      </c>
    </row>
    <row r="450" spans="1:16" x14ac:dyDescent="0.25">
      <c r="A450">
        <v>86</v>
      </c>
      <c r="B450">
        <v>255.03</v>
      </c>
      <c r="C450">
        <v>9.4619999999999997</v>
      </c>
      <c r="D450">
        <v>9.5129999999999999</v>
      </c>
      <c r="E450">
        <v>9.5660000000000007</v>
      </c>
      <c r="F450">
        <v>8.9440000000000008</v>
      </c>
      <c r="G450">
        <v>9.8249999999999993</v>
      </c>
      <c r="I450">
        <f t="shared" si="60"/>
        <v>3.539999999999992</v>
      </c>
      <c r="J450">
        <f t="shared" si="61"/>
        <v>-0.17499999999999893</v>
      </c>
      <c r="K450" s="7">
        <f t="shared" si="62"/>
        <v>2.406591270897152</v>
      </c>
      <c r="L450" s="7">
        <f t="shared" si="63"/>
        <v>0.97598294371254646</v>
      </c>
      <c r="M450">
        <f t="shared" si="64"/>
        <v>-1.3542144002602743</v>
      </c>
      <c r="N450">
        <f t="shared" si="65"/>
        <v>3.8405436391975654E-2</v>
      </c>
      <c r="O450">
        <f t="shared" si="66"/>
        <v>4007.1646269035791</v>
      </c>
      <c r="P450">
        <f t="shared" si="67"/>
        <v>33.495479999999688</v>
      </c>
    </row>
    <row r="451" spans="1:16" x14ac:dyDescent="0.25">
      <c r="A451">
        <v>87</v>
      </c>
      <c r="B451">
        <v>258.57</v>
      </c>
      <c r="C451">
        <v>9.2870000000000008</v>
      </c>
      <c r="D451">
        <v>9.3350000000000009</v>
      </c>
      <c r="E451">
        <v>9.3930000000000007</v>
      </c>
      <c r="F451">
        <v>8.7710000000000008</v>
      </c>
      <c r="G451">
        <v>9.6509999999999998</v>
      </c>
      <c r="I451">
        <f t="shared" si="60"/>
        <v>3.5199999999999818</v>
      </c>
      <c r="J451">
        <f t="shared" si="61"/>
        <v>-0.16100000000000136</v>
      </c>
      <c r="K451" s="7">
        <f t="shared" si="62"/>
        <v>2.4125781354312723</v>
      </c>
      <c r="L451" s="7">
        <f t="shared" si="63"/>
        <v>0.96787544554803318</v>
      </c>
      <c r="M451">
        <f t="shared" si="64"/>
        <v>-1.2933537448576815</v>
      </c>
      <c r="N451">
        <f t="shared" si="65"/>
        <v>3.9115046782922283E-2</v>
      </c>
      <c r="O451">
        <f t="shared" si="66"/>
        <v>4011.4394563407191</v>
      </c>
      <c r="P451">
        <f t="shared" si="67"/>
        <v>32.690239999999996</v>
      </c>
    </row>
    <row r="452" spans="1:16" x14ac:dyDescent="0.25">
      <c r="A452">
        <v>88</v>
      </c>
      <c r="B452">
        <v>262.08999999999997</v>
      </c>
      <c r="C452">
        <v>9.1259999999999994</v>
      </c>
      <c r="D452">
        <v>9.1679999999999993</v>
      </c>
      <c r="E452">
        <v>9.2309999999999999</v>
      </c>
      <c r="F452">
        <v>8.6110000000000007</v>
      </c>
      <c r="G452">
        <v>9.4930000000000003</v>
      </c>
      <c r="I452">
        <f t="shared" si="60"/>
        <v>3.5100000000000477</v>
      </c>
      <c r="J452">
        <f t="shared" si="61"/>
        <v>-0.15899999999999892</v>
      </c>
      <c r="K452" s="7">
        <f t="shared" si="62"/>
        <v>2.4184504508295834</v>
      </c>
      <c r="L452" s="7">
        <f t="shared" si="63"/>
        <v>0.96028046443664206</v>
      </c>
      <c r="M452">
        <f t="shared" si="64"/>
        <v>-1.3211832647722619</v>
      </c>
      <c r="N452">
        <f t="shared" si="65"/>
        <v>3.9825136069347469E-2</v>
      </c>
      <c r="O452">
        <f t="shared" si="66"/>
        <v>4014.4923482724862</v>
      </c>
      <c r="P452">
        <f t="shared" si="67"/>
        <v>32.032260000000534</v>
      </c>
    </row>
    <row r="453" spans="1:16" x14ac:dyDescent="0.25">
      <c r="A453">
        <v>89</v>
      </c>
      <c r="B453">
        <v>265.60000000000002</v>
      </c>
      <c r="C453">
        <v>8.9670000000000005</v>
      </c>
      <c r="D453">
        <v>9.0009999999999994</v>
      </c>
      <c r="E453">
        <v>9.0679999999999996</v>
      </c>
      <c r="F453">
        <v>8.4529999999999994</v>
      </c>
      <c r="G453">
        <v>9.3469999999999995</v>
      </c>
      <c r="I453">
        <f t="shared" ref="I453:I516" si="68">B454-B453</f>
        <v>3.4899999999999523</v>
      </c>
      <c r="J453">
        <f t="shared" ref="J453:J516" si="69">C454-C453</f>
        <v>-0.15200000000000102</v>
      </c>
      <c r="K453" s="7">
        <f t="shared" ref="K453:K516" si="70">LOG(B453)</f>
        <v>2.42422807069598</v>
      </c>
      <c r="L453" s="7">
        <f t="shared" ref="L453:L516" si="71">LOG(C453)</f>
        <v>0.95264716975894315</v>
      </c>
      <c r="M453">
        <f t="shared" ref="M453:M516" si="72">(L454-L453)/(K454-K453)</f>
        <v>-1.3096161655460477</v>
      </c>
      <c r="N453">
        <f t="shared" ref="N453:N516" si="73">$L$2*((1-COS(RADIANS(A453))+($L$2/$O$2)*(1-SQRT(1-(($L$2/$O$2)^2)*SIN(RADIANS(A453))))))</f>
        <v>4.0535487932385858E-2</v>
      </c>
      <c r="O453">
        <f t="shared" ref="O453:O516" si="74">$L$2*($J$1^2)*((SIN(RADIANS(A453))))+($H$1/2)*(SIN(2*RADIANS(A453)))</f>
        <v>4016.3223774779053</v>
      </c>
      <c r="P453">
        <f t="shared" ref="P453:P516" si="75">(C453*100000)*((B454/100000)-(B453/100000))</f>
        <v>31.294829999999255</v>
      </c>
    </row>
    <row r="454" spans="1:16" x14ac:dyDescent="0.25">
      <c r="A454">
        <v>90</v>
      </c>
      <c r="B454">
        <v>269.08999999999997</v>
      </c>
      <c r="C454">
        <v>8.8149999999999995</v>
      </c>
      <c r="D454">
        <v>8.8490000000000002</v>
      </c>
      <c r="E454">
        <v>8.9090000000000007</v>
      </c>
      <c r="F454">
        <v>8.3010000000000002</v>
      </c>
      <c r="G454">
        <v>9.2010000000000005</v>
      </c>
      <c r="I454">
        <f t="shared" si="68"/>
        <v>3.4800000000000182</v>
      </c>
      <c r="J454">
        <f t="shared" si="69"/>
        <v>-0.14799999999999969</v>
      </c>
      <c r="K454" s="7">
        <f t="shared" si="70"/>
        <v>2.4298975586871476</v>
      </c>
      <c r="L454" s="7">
        <f t="shared" si="71"/>
        <v>0.94522231663534084</v>
      </c>
      <c r="M454">
        <f t="shared" si="72"/>
        <v>-1.3177181295696454</v>
      </c>
      <c r="N454">
        <f t="shared" si="73"/>
        <v>4.1245885980693842E-2</v>
      </c>
      <c r="O454">
        <f t="shared" si="74"/>
        <v>4016.9289912433692</v>
      </c>
      <c r="P454">
        <f t="shared" si="75"/>
        <v>30.676200000000172</v>
      </c>
    </row>
    <row r="455" spans="1:16" x14ac:dyDescent="0.25">
      <c r="A455">
        <v>91</v>
      </c>
      <c r="B455">
        <v>272.57</v>
      </c>
      <c r="C455">
        <v>8.6669999999999998</v>
      </c>
      <c r="D455">
        <v>8.6980000000000004</v>
      </c>
      <c r="E455">
        <v>8.7639999999999993</v>
      </c>
      <c r="F455">
        <v>8.1609999999999996</v>
      </c>
      <c r="G455">
        <v>9.048</v>
      </c>
      <c r="I455">
        <f t="shared" si="68"/>
        <v>3.4499999999999886</v>
      </c>
      <c r="J455">
        <f t="shared" si="69"/>
        <v>-0.14899999999999913</v>
      </c>
      <c r="K455" s="7">
        <f t="shared" si="70"/>
        <v>2.4354780541713246</v>
      </c>
      <c r="L455" s="7">
        <f t="shared" si="71"/>
        <v>0.93786879656385935</v>
      </c>
      <c r="M455">
        <f t="shared" si="72"/>
        <v>-1.3787028749487951</v>
      </c>
      <c r="N455">
        <f t="shared" si="73"/>
        <v>4.1956113816380737E-2</v>
      </c>
      <c r="O455">
        <f t="shared" si="74"/>
        <v>4016.3120095252352</v>
      </c>
      <c r="P455">
        <f t="shared" si="75"/>
        <v>29.901150000000211</v>
      </c>
    </row>
    <row r="456" spans="1:16" x14ac:dyDescent="0.25">
      <c r="A456">
        <v>92</v>
      </c>
      <c r="B456">
        <v>276.02</v>
      </c>
      <c r="C456">
        <v>8.5180000000000007</v>
      </c>
      <c r="D456">
        <v>8.5530000000000008</v>
      </c>
      <c r="E456">
        <v>8.6199999999999992</v>
      </c>
      <c r="F456">
        <v>8.0180000000000007</v>
      </c>
      <c r="G456">
        <v>8.8810000000000002</v>
      </c>
      <c r="I456">
        <f t="shared" si="68"/>
        <v>3.4300000000000068</v>
      </c>
      <c r="J456">
        <f t="shared" si="69"/>
        <v>-0.14800000000000146</v>
      </c>
      <c r="K456" s="7">
        <f t="shared" si="70"/>
        <v>2.4409405515396636</v>
      </c>
      <c r="L456" s="7">
        <f t="shared" si="71"/>
        <v>0.9303376357377301</v>
      </c>
      <c r="M456">
        <f t="shared" si="72"/>
        <v>-1.4192391473006374</v>
      </c>
      <c r="N456">
        <f t="shared" si="73"/>
        <v>4.2665955100931054E-2</v>
      </c>
      <c r="O456">
        <f t="shared" si="74"/>
        <v>4014.4716249988996</v>
      </c>
      <c r="P456">
        <f t="shared" si="75"/>
        <v>29.216739999999746</v>
      </c>
    </row>
    <row r="457" spans="1:16" x14ac:dyDescent="0.25">
      <c r="A457">
        <v>93</v>
      </c>
      <c r="B457">
        <v>279.45</v>
      </c>
      <c r="C457">
        <v>8.3699999999999992</v>
      </c>
      <c r="D457">
        <v>8.4149999999999991</v>
      </c>
      <c r="E457">
        <v>8.48</v>
      </c>
      <c r="F457">
        <v>7.88</v>
      </c>
      <c r="G457">
        <v>8.7059999999999995</v>
      </c>
      <c r="I457">
        <f t="shared" si="68"/>
        <v>3.410000000000025</v>
      </c>
      <c r="J457">
        <f t="shared" si="69"/>
        <v>-0.14199999999999946</v>
      </c>
      <c r="K457" s="7">
        <f t="shared" si="70"/>
        <v>2.4463041139519239</v>
      </c>
      <c r="L457" s="7">
        <f t="shared" si="71"/>
        <v>0.92272545799326</v>
      </c>
      <c r="M457">
        <f t="shared" si="72"/>
        <v>-1.4107799675561143</v>
      </c>
      <c r="N457">
        <f t="shared" si="73"/>
        <v>4.3375193621097916E-2</v>
      </c>
      <c r="O457">
        <f t="shared" si="74"/>
        <v>4011.4084029943319</v>
      </c>
      <c r="P457">
        <f t="shared" si="75"/>
        <v>28.541700000000372</v>
      </c>
    </row>
    <row r="458" spans="1:16" x14ac:dyDescent="0.25">
      <c r="A458">
        <v>94</v>
      </c>
      <c r="B458">
        <v>282.86</v>
      </c>
      <c r="C458">
        <v>8.2279999999999998</v>
      </c>
      <c r="D458">
        <v>8.2759999999999998</v>
      </c>
      <c r="E458">
        <v>8.35</v>
      </c>
      <c r="F458">
        <v>7.7530000000000001</v>
      </c>
      <c r="G458">
        <v>8.5310000000000006</v>
      </c>
      <c r="I458">
        <f t="shared" si="68"/>
        <v>3.3799999999999955</v>
      </c>
      <c r="J458">
        <f t="shared" si="69"/>
        <v>-0.13899999999999935</v>
      </c>
      <c r="K458" s="7">
        <f t="shared" si="70"/>
        <v>2.4515715370380673</v>
      </c>
      <c r="L458" s="7">
        <f t="shared" si="71"/>
        <v>0.91529428302268634</v>
      </c>
      <c r="M458">
        <f t="shared" si="72"/>
        <v>-1.4343388814190332</v>
      </c>
      <c r="N458">
        <f t="shared" si="73"/>
        <v>4.4083613354747454E-2</v>
      </c>
      <c r="O458">
        <f t="shared" si="74"/>
        <v>4007.1232813181114</v>
      </c>
      <c r="P458">
        <f t="shared" si="75"/>
        <v>27.810640000000053</v>
      </c>
    </row>
    <row r="459" spans="1:16" x14ac:dyDescent="0.25">
      <c r="A459">
        <v>95</v>
      </c>
      <c r="B459">
        <v>286.24</v>
      </c>
      <c r="C459">
        <v>8.0890000000000004</v>
      </c>
      <c r="D459">
        <v>8.1430000000000007</v>
      </c>
      <c r="E459">
        <v>8.2200000000000006</v>
      </c>
      <c r="F459">
        <v>7.6239999999999997</v>
      </c>
      <c r="G459">
        <v>8.3680000000000003</v>
      </c>
      <c r="I459">
        <f t="shared" si="68"/>
        <v>3.3700000000000045</v>
      </c>
      <c r="J459">
        <f t="shared" si="69"/>
        <v>-0.12600000000000033</v>
      </c>
      <c r="K459" s="7">
        <f t="shared" si="70"/>
        <v>2.4567303232232978</v>
      </c>
      <c r="L459" s="7">
        <f t="shared" si="71"/>
        <v>0.90789483541628291</v>
      </c>
      <c r="M459">
        <f t="shared" si="72"/>
        <v>-1.3412966075544754</v>
      </c>
      <c r="N459">
        <f t="shared" si="73"/>
        <v>4.4790998536634187E-2</v>
      </c>
      <c r="O459">
        <f t="shared" si="74"/>
        <v>4001.6175699620076</v>
      </c>
      <c r="P459">
        <f t="shared" si="75"/>
        <v>27.25992999999983</v>
      </c>
    </row>
    <row r="460" spans="1:16" x14ac:dyDescent="0.25">
      <c r="A460">
        <v>96</v>
      </c>
      <c r="B460">
        <v>289.61</v>
      </c>
      <c r="C460">
        <v>7.9630000000000001</v>
      </c>
      <c r="D460">
        <v>8.0180000000000007</v>
      </c>
      <c r="E460">
        <v>8.093</v>
      </c>
      <c r="F460">
        <v>7.5039999999999996</v>
      </c>
      <c r="G460">
        <v>8.2360000000000007</v>
      </c>
      <c r="I460">
        <f t="shared" si="68"/>
        <v>3.339999999999975</v>
      </c>
      <c r="J460">
        <f t="shared" si="69"/>
        <v>-0.11800000000000033</v>
      </c>
      <c r="K460" s="7">
        <f t="shared" si="70"/>
        <v>2.4618135536226196</v>
      </c>
      <c r="L460" s="7">
        <f t="shared" si="71"/>
        <v>0.90107671572625481</v>
      </c>
      <c r="M460">
        <f t="shared" si="72"/>
        <v>-1.3019748127258888</v>
      </c>
      <c r="N460">
        <f t="shared" si="73"/>
        <v>4.549713372408748E-2</v>
      </c>
      <c r="O460">
        <f t="shared" si="74"/>
        <v>3994.8929506982154</v>
      </c>
      <c r="P460">
        <f t="shared" si="75"/>
        <v>26.59641999999987</v>
      </c>
    </row>
    <row r="461" spans="1:16" x14ac:dyDescent="0.25">
      <c r="A461">
        <v>97</v>
      </c>
      <c r="B461">
        <v>292.95</v>
      </c>
      <c r="C461">
        <v>7.8449999999999998</v>
      </c>
      <c r="D461">
        <v>7.891</v>
      </c>
      <c r="E461">
        <v>7.9770000000000003</v>
      </c>
      <c r="F461">
        <v>7.3890000000000002</v>
      </c>
      <c r="G461">
        <v>8.1219999999999999</v>
      </c>
      <c r="I461">
        <f t="shared" si="68"/>
        <v>3.3100000000000023</v>
      </c>
      <c r="J461">
        <f t="shared" si="69"/>
        <v>-0.11599999999999966</v>
      </c>
      <c r="K461" s="7">
        <f t="shared" si="70"/>
        <v>2.4667935023435357</v>
      </c>
      <c r="L461" s="7">
        <f t="shared" si="71"/>
        <v>0.89459294792295552</v>
      </c>
      <c r="M461">
        <f t="shared" si="72"/>
        <v>-1.325877488151193</v>
      </c>
      <c r="N461">
        <f t="shared" si="73"/>
        <v>4.6201803862588896E-2</v>
      </c>
      <c r="O461">
        <f t="shared" si="74"/>
        <v>3986.9514765613749</v>
      </c>
      <c r="P461">
        <f t="shared" si="75"/>
        <v>25.966949999999908</v>
      </c>
    </row>
    <row r="462" spans="1:16" x14ac:dyDescent="0.25">
      <c r="A462">
        <v>98</v>
      </c>
      <c r="B462">
        <v>296.26</v>
      </c>
      <c r="C462">
        <v>7.7290000000000001</v>
      </c>
      <c r="D462">
        <v>7.7779999999999996</v>
      </c>
      <c r="E462">
        <v>7.8620000000000001</v>
      </c>
      <c r="F462">
        <v>7.2709999999999999</v>
      </c>
      <c r="G462">
        <v>8.0060000000000002</v>
      </c>
      <c r="I462">
        <f t="shared" si="68"/>
        <v>3.2800000000000296</v>
      </c>
      <c r="J462">
        <f t="shared" si="69"/>
        <v>-0.11500000000000021</v>
      </c>
      <c r="K462" s="7">
        <f t="shared" si="70"/>
        <v>2.4716730185000912</v>
      </c>
      <c r="L462" s="7">
        <f t="shared" si="71"/>
        <v>0.88812330729790845</v>
      </c>
      <c r="M462">
        <f t="shared" si="72"/>
        <v>-1.3615009727286551</v>
      </c>
      <c r="N462">
        <f t="shared" si="73"/>
        <v>4.6904794351220934E-2</v>
      </c>
      <c r="O462">
        <f t="shared" si="74"/>
        <v>3977.7955712175235</v>
      </c>
      <c r="P462">
        <f t="shared" si="75"/>
        <v>25.351120000000282</v>
      </c>
    </row>
    <row r="463" spans="1:16" x14ac:dyDescent="0.25">
      <c r="A463">
        <v>99</v>
      </c>
      <c r="B463">
        <v>299.54000000000002</v>
      </c>
      <c r="C463">
        <v>7.6139999999999999</v>
      </c>
      <c r="D463">
        <v>7.6630000000000003</v>
      </c>
      <c r="E463">
        <v>7.7489999999999997</v>
      </c>
      <c r="F463">
        <v>7.1609999999999996</v>
      </c>
      <c r="G463">
        <v>7.8849999999999998</v>
      </c>
      <c r="I463">
        <f t="shared" si="68"/>
        <v>3.2599999999999909</v>
      </c>
      <c r="J463">
        <f t="shared" si="69"/>
        <v>-0.11599999999999966</v>
      </c>
      <c r="K463" s="7">
        <f t="shared" si="70"/>
        <v>2.4764548254543031</v>
      </c>
      <c r="L463" s="7">
        <f t="shared" si="71"/>
        <v>0.88161287247834841</v>
      </c>
      <c r="M463">
        <f t="shared" si="72"/>
        <v>-1.4182880322899829</v>
      </c>
      <c r="N463">
        <f t="shared" si="73"/>
        <v>4.7605891107966848E-2</v>
      </c>
      <c r="O463">
        <f t="shared" si="74"/>
        <v>3967.4280282202076</v>
      </c>
      <c r="P463">
        <f t="shared" si="75"/>
        <v>24.82164000000019</v>
      </c>
    </row>
    <row r="464" spans="1:16" x14ac:dyDescent="0.25">
      <c r="A464">
        <v>100</v>
      </c>
      <c r="B464">
        <v>302.8</v>
      </c>
      <c r="C464">
        <v>7.4980000000000002</v>
      </c>
      <c r="D464">
        <v>7.5469999999999997</v>
      </c>
      <c r="E464">
        <v>7.6440000000000001</v>
      </c>
      <c r="F464">
        <v>7.056</v>
      </c>
      <c r="G464">
        <v>7.7439999999999998</v>
      </c>
      <c r="I464">
        <f t="shared" si="68"/>
        <v>3.2299999999999613</v>
      </c>
      <c r="J464">
        <f t="shared" si="69"/>
        <v>-0.11800000000000033</v>
      </c>
      <c r="K464" s="7">
        <f t="shared" si="70"/>
        <v>2.4811558708280352</v>
      </c>
      <c r="L464" s="7">
        <f t="shared" si="71"/>
        <v>0.87494543608553188</v>
      </c>
      <c r="M464">
        <f t="shared" si="72"/>
        <v>-1.4949821477329388</v>
      </c>
      <c r="N464">
        <f t="shared" si="73"/>
        <v>4.830488063484225E-2</v>
      </c>
      <c r="O464">
        <f t="shared" si="74"/>
        <v>3955.852010153958</v>
      </c>
      <c r="P464">
        <f t="shared" si="75"/>
        <v>24.218539999999571</v>
      </c>
    </row>
    <row r="465" spans="1:16" x14ac:dyDescent="0.25">
      <c r="A465">
        <v>101</v>
      </c>
      <c r="B465">
        <v>306.02999999999997</v>
      </c>
      <c r="C465">
        <v>7.38</v>
      </c>
      <c r="D465">
        <v>7.4390000000000001</v>
      </c>
      <c r="E465">
        <v>7.5369999999999999</v>
      </c>
      <c r="F465">
        <v>6.9489999999999998</v>
      </c>
      <c r="G465">
        <v>7.593</v>
      </c>
      <c r="I465">
        <f t="shared" si="68"/>
        <v>3.2000000000000455</v>
      </c>
      <c r="J465">
        <f t="shared" si="69"/>
        <v>-0.11000000000000032</v>
      </c>
      <c r="K465" s="7">
        <f t="shared" si="70"/>
        <v>2.4857640022849474</v>
      </c>
      <c r="L465" s="7">
        <f t="shared" si="71"/>
        <v>0.86805636182304158</v>
      </c>
      <c r="M465">
        <f t="shared" si="72"/>
        <v>-1.4436702566754729</v>
      </c>
      <c r="N465">
        <f t="shared" si="73"/>
        <v>4.9001550082838352E-2</v>
      </c>
      <c r="O465">
        <f t="shared" si="74"/>
        <v>3943.0710476654217</v>
      </c>
      <c r="P465">
        <f t="shared" si="75"/>
        <v>23.616000000000255</v>
      </c>
    </row>
    <row r="466" spans="1:16" x14ac:dyDescent="0.25">
      <c r="A466">
        <v>102</v>
      </c>
      <c r="B466">
        <v>309.23</v>
      </c>
      <c r="C466">
        <v>7.27</v>
      </c>
      <c r="D466">
        <v>7.3319999999999999</v>
      </c>
      <c r="E466">
        <v>7.4359999999999999</v>
      </c>
      <c r="F466">
        <v>6.8540000000000001</v>
      </c>
      <c r="G466">
        <v>7.4589999999999996</v>
      </c>
      <c r="I466">
        <f t="shared" si="68"/>
        <v>3.1699999999999591</v>
      </c>
      <c r="J466">
        <f t="shared" si="69"/>
        <v>-0.1039999999999992</v>
      </c>
      <c r="K466" s="7">
        <f t="shared" si="70"/>
        <v>2.4902816204417575</v>
      </c>
      <c r="L466" s="7">
        <f t="shared" si="71"/>
        <v>0.86153441085903781</v>
      </c>
      <c r="M466">
        <f t="shared" si="72"/>
        <v>-1.412742199697671</v>
      </c>
      <c r="N466">
        <f t="shared" si="73"/>
        <v>4.9695687316657668E-2</v>
      </c>
      <c r="O466">
        <f t="shared" si="74"/>
        <v>3929.089038382428</v>
      </c>
      <c r="P466">
        <f t="shared" si="75"/>
        <v>23.045899999999655</v>
      </c>
    </row>
    <row r="467" spans="1:16" x14ac:dyDescent="0.25">
      <c r="A467">
        <v>103</v>
      </c>
      <c r="B467">
        <v>312.39999999999998</v>
      </c>
      <c r="C467">
        <v>7.1660000000000004</v>
      </c>
      <c r="D467">
        <v>7.2270000000000003</v>
      </c>
      <c r="E467">
        <v>7.3380000000000001</v>
      </c>
      <c r="F467">
        <v>6.76</v>
      </c>
      <c r="G467">
        <v>7.3380000000000001</v>
      </c>
      <c r="I467">
        <f t="shared" si="68"/>
        <v>3.1400000000000432</v>
      </c>
      <c r="J467">
        <f t="shared" si="69"/>
        <v>-0.10000000000000053</v>
      </c>
      <c r="K467" s="7">
        <f t="shared" si="70"/>
        <v>2.4947110252052629</v>
      </c>
      <c r="L467" s="7">
        <f t="shared" si="71"/>
        <v>0.85527680383009186</v>
      </c>
      <c r="M467">
        <f t="shared" si="72"/>
        <v>-1.4051610174928026</v>
      </c>
      <c r="N467">
        <f t="shared" si="73"/>
        <v>5.0387080979222162E-2</v>
      </c>
      <c r="O467">
        <f t="shared" si="74"/>
        <v>3913.9102457213517</v>
      </c>
      <c r="P467">
        <f t="shared" si="75"/>
        <v>22.501240000000315</v>
      </c>
    </row>
    <row r="468" spans="1:16" x14ac:dyDescent="0.25">
      <c r="A468">
        <v>104</v>
      </c>
      <c r="B468">
        <v>315.54000000000002</v>
      </c>
      <c r="C468">
        <v>7.0659999999999998</v>
      </c>
      <c r="D468">
        <v>7.1319999999999997</v>
      </c>
      <c r="E468">
        <v>7.234</v>
      </c>
      <c r="F468">
        <v>6.6639999999999997</v>
      </c>
      <c r="G468">
        <v>7.234</v>
      </c>
      <c r="I468">
        <f t="shared" si="68"/>
        <v>3.1099999999999568</v>
      </c>
      <c r="J468">
        <f t="shared" si="69"/>
        <v>-9.1000000000000192E-2</v>
      </c>
      <c r="K468" s="7">
        <f t="shared" si="70"/>
        <v>2.4990544211971009</v>
      </c>
      <c r="L468" s="7">
        <f t="shared" si="71"/>
        <v>0.84917363309882665</v>
      </c>
      <c r="M468">
        <f t="shared" si="72"/>
        <v>-1.3216149815196232</v>
      </c>
      <c r="N468">
        <f t="shared" si="73"/>
        <v>5.107552055593477E-2</v>
      </c>
      <c r="O468">
        <f t="shared" si="74"/>
        <v>3897.5392975831187</v>
      </c>
      <c r="P468">
        <f t="shared" si="75"/>
        <v>21.975259999999729</v>
      </c>
    </row>
    <row r="469" spans="1:16" x14ac:dyDescent="0.25">
      <c r="A469">
        <v>105</v>
      </c>
      <c r="B469">
        <v>318.64999999999998</v>
      </c>
      <c r="C469">
        <v>6.9749999999999996</v>
      </c>
      <c r="D469">
        <v>7.0369999999999999</v>
      </c>
      <c r="E469">
        <v>7.14</v>
      </c>
      <c r="F469">
        <v>6.5810000000000004</v>
      </c>
      <c r="G469">
        <v>7.141</v>
      </c>
      <c r="I469">
        <f t="shared" si="68"/>
        <v>3.0800000000000409</v>
      </c>
      <c r="J469">
        <f t="shared" si="69"/>
        <v>-8.599999999999941E-2</v>
      </c>
      <c r="K469" s="7">
        <f t="shared" si="70"/>
        <v>2.5033139228158845</v>
      </c>
      <c r="L469" s="7">
        <f t="shared" si="71"/>
        <v>0.84354421194563511</v>
      </c>
      <c r="M469">
        <f t="shared" si="72"/>
        <v>-1.2897310825290826</v>
      </c>
      <c r="N469">
        <f t="shared" si="73"/>
        <v>5.1760796438674699E-2</v>
      </c>
      <c r="O469">
        <f t="shared" si="74"/>
        <v>3879.9811849382727</v>
      </c>
      <c r="P469">
        <f t="shared" si="75"/>
        <v>21.48300000000037</v>
      </c>
    </row>
    <row r="470" spans="1:16" x14ac:dyDescent="0.25">
      <c r="A470">
        <v>106</v>
      </c>
      <c r="B470">
        <v>321.73</v>
      </c>
      <c r="C470">
        <v>6.8890000000000002</v>
      </c>
      <c r="D470">
        <v>6.9459999999999997</v>
      </c>
      <c r="E470">
        <v>7.0510000000000002</v>
      </c>
      <c r="F470">
        <v>6.4950000000000001</v>
      </c>
      <c r="G470">
        <v>7.0640000000000001</v>
      </c>
      <c r="I470">
        <f t="shared" si="68"/>
        <v>3.0399999999999636</v>
      </c>
      <c r="J470">
        <f t="shared" si="69"/>
        <v>-8.0000000000000071E-2</v>
      </c>
      <c r="K470" s="7">
        <f t="shared" si="70"/>
        <v>2.507491558965369</v>
      </c>
      <c r="L470" s="7">
        <f t="shared" si="71"/>
        <v>0.83815618475214781</v>
      </c>
      <c r="M470">
        <f t="shared" si="72"/>
        <v>-1.2420226263567304</v>
      </c>
      <c r="N470">
        <f t="shared" si="73"/>
        <v>5.2442699989507312E-2</v>
      </c>
      <c r="O470">
        <f t="shared" si="74"/>
        <v>3861.2412603015318</v>
      </c>
      <c r="P470">
        <f t="shared" si="75"/>
        <v>20.942559999999613</v>
      </c>
    </row>
    <row r="471" spans="1:16" x14ac:dyDescent="0.25">
      <c r="A471">
        <v>107</v>
      </c>
      <c r="B471">
        <v>324.77</v>
      </c>
      <c r="C471">
        <v>6.8090000000000002</v>
      </c>
      <c r="D471">
        <v>6.8620000000000001</v>
      </c>
      <c r="E471">
        <v>6.9619999999999997</v>
      </c>
      <c r="F471">
        <v>6.4080000000000004</v>
      </c>
      <c r="G471">
        <v>7.0049999999999999</v>
      </c>
      <c r="I471">
        <f t="shared" si="68"/>
        <v>3.0200000000000387</v>
      </c>
      <c r="J471">
        <f t="shared" si="69"/>
        <v>-7.5000000000000178E-2</v>
      </c>
      <c r="K471" s="7">
        <f t="shared" si="70"/>
        <v>2.511575905309916</v>
      </c>
      <c r="L471" s="7">
        <f t="shared" si="71"/>
        <v>0.83308333417834302</v>
      </c>
      <c r="M471">
        <f t="shared" si="72"/>
        <v>-1.1966337029353826</v>
      </c>
      <c r="N471">
        <f t="shared" si="73"/>
        <v>5.3121023604089365E-2</v>
      </c>
      <c r="O471">
        <f t="shared" si="74"/>
        <v>3841.3252360963174</v>
      </c>
      <c r="P471">
        <f t="shared" si="75"/>
        <v>20.563180000000425</v>
      </c>
    </row>
    <row r="472" spans="1:16" x14ac:dyDescent="0.25">
      <c r="A472">
        <v>108</v>
      </c>
      <c r="B472">
        <v>327.79</v>
      </c>
      <c r="C472">
        <v>6.734</v>
      </c>
      <c r="D472">
        <v>6.7759999999999998</v>
      </c>
      <c r="E472">
        <v>6.8780000000000001</v>
      </c>
      <c r="F472">
        <v>6.33</v>
      </c>
      <c r="G472">
        <v>6.9530000000000003</v>
      </c>
      <c r="I472">
        <f t="shared" si="68"/>
        <v>2.9699999999999704</v>
      </c>
      <c r="J472">
        <f t="shared" si="69"/>
        <v>-7.5000000000000178E-2</v>
      </c>
      <c r="K472" s="7">
        <f t="shared" si="70"/>
        <v>2.5155957002684515</v>
      </c>
      <c r="L472" s="7">
        <f t="shared" si="71"/>
        <v>0.82827311205206977</v>
      </c>
      <c r="M472">
        <f t="shared" si="72"/>
        <v>-1.2417017542433155</v>
      </c>
      <c r="N472">
        <f t="shared" si="73"/>
        <v>5.3795560774750645E-2</v>
      </c>
      <c r="O472">
        <f t="shared" si="74"/>
        <v>3820.239182909741</v>
      </c>
      <c r="P472">
        <f t="shared" si="75"/>
        <v>19.999979999999791</v>
      </c>
    </row>
    <row r="473" spans="1:16" x14ac:dyDescent="0.25">
      <c r="A473">
        <v>109</v>
      </c>
      <c r="B473">
        <v>330.76</v>
      </c>
      <c r="C473">
        <v>6.6589999999999998</v>
      </c>
      <c r="D473">
        <v>6.6929999999999996</v>
      </c>
      <c r="E473">
        <v>6.7990000000000004</v>
      </c>
      <c r="F473">
        <v>6.25</v>
      </c>
      <c r="G473">
        <v>6.8920000000000003</v>
      </c>
      <c r="I473">
        <f t="shared" si="68"/>
        <v>2.9499999999999886</v>
      </c>
      <c r="J473">
        <f t="shared" si="69"/>
        <v>-7.7999999999999403E-2</v>
      </c>
      <c r="K473" s="7">
        <f t="shared" si="70"/>
        <v>2.5195129832576257</v>
      </c>
      <c r="L473" s="7">
        <f t="shared" si="71"/>
        <v>0.82340901489254459</v>
      </c>
      <c r="M473">
        <f t="shared" si="72"/>
        <v>-1.3269731959574327</v>
      </c>
      <c r="N473">
        <f t="shared" si="73"/>
        <v>5.4466106153232961E-2</v>
      </c>
      <c r="O473">
        <f t="shared" si="74"/>
        <v>3797.9895276386083</v>
      </c>
      <c r="P473">
        <f t="shared" si="75"/>
        <v>19.644050000000007</v>
      </c>
    </row>
    <row r="474" spans="1:16" x14ac:dyDescent="0.25">
      <c r="A474">
        <v>110</v>
      </c>
      <c r="B474">
        <v>333.71</v>
      </c>
      <c r="C474">
        <v>6.5810000000000004</v>
      </c>
      <c r="D474">
        <v>6.6180000000000003</v>
      </c>
      <c r="E474">
        <v>6.718</v>
      </c>
      <c r="F474">
        <v>6.1710000000000003</v>
      </c>
      <c r="G474">
        <v>6.8179999999999996</v>
      </c>
      <c r="I474">
        <f t="shared" si="68"/>
        <v>2.9000000000000341</v>
      </c>
      <c r="J474">
        <f t="shared" si="69"/>
        <v>-7.7000000000000846E-2</v>
      </c>
      <c r="K474" s="7">
        <f t="shared" si="70"/>
        <v>2.5233692209782803</v>
      </c>
      <c r="L474" s="7">
        <f t="shared" si="71"/>
        <v>0.81829189079999598</v>
      </c>
      <c r="M474">
        <f t="shared" si="72"/>
        <v>-1.3602022259326212</v>
      </c>
      <c r="N474">
        <f t="shared" si="73"/>
        <v>5.5132455613067663E-2</v>
      </c>
      <c r="O474">
        <f t="shared" si="74"/>
        <v>3774.5830515269968</v>
      </c>
      <c r="P474">
        <f t="shared" si="75"/>
        <v>19.08490000000025</v>
      </c>
    </row>
    <row r="475" spans="1:16" x14ac:dyDescent="0.25">
      <c r="A475">
        <v>111</v>
      </c>
      <c r="B475">
        <v>336.61</v>
      </c>
      <c r="C475">
        <v>6.5039999999999996</v>
      </c>
      <c r="D475">
        <v>6.5350000000000001</v>
      </c>
      <c r="E475">
        <v>6.6459999999999999</v>
      </c>
      <c r="F475">
        <v>6.101</v>
      </c>
      <c r="G475">
        <v>6.7350000000000003</v>
      </c>
      <c r="I475">
        <f t="shared" si="68"/>
        <v>2.8799999999999955</v>
      </c>
      <c r="J475">
        <f t="shared" si="69"/>
        <v>-7.5999999999999623E-2</v>
      </c>
      <c r="K475" s="7">
        <f t="shared" si="70"/>
        <v>2.5271270138391762</v>
      </c>
      <c r="L475" s="7">
        <f t="shared" si="71"/>
        <v>0.81318053258601175</v>
      </c>
      <c r="M475">
        <f t="shared" si="72"/>
        <v>-1.3796493404069066</v>
      </c>
      <c r="N475">
        <f t="shared" si="73"/>
        <v>5.5794406311573001E-2</v>
      </c>
      <c r="O475">
        <f t="shared" si="74"/>
        <v>3750.026888096007</v>
      </c>
      <c r="P475">
        <f t="shared" si="75"/>
        <v>18.73151999999989</v>
      </c>
    </row>
    <row r="476" spans="1:16" x14ac:dyDescent="0.25">
      <c r="A476">
        <v>112</v>
      </c>
      <c r="B476">
        <v>339.49</v>
      </c>
      <c r="C476">
        <v>6.4279999999999999</v>
      </c>
      <c r="D476">
        <v>6.4610000000000003</v>
      </c>
      <c r="E476">
        <v>6.5720000000000001</v>
      </c>
      <c r="F476">
        <v>6.0270000000000001</v>
      </c>
      <c r="G476">
        <v>6.6529999999999996</v>
      </c>
      <c r="I476">
        <f t="shared" si="68"/>
        <v>2.8299999999999841</v>
      </c>
      <c r="J476">
        <f t="shared" si="69"/>
        <v>-7.5999999999999623E-2</v>
      </c>
      <c r="K476" s="7">
        <f t="shared" si="70"/>
        <v>2.5308269862489765</v>
      </c>
      <c r="L476" s="7">
        <f t="shared" si="71"/>
        <v>0.80807586809130694</v>
      </c>
      <c r="M476">
        <f t="shared" si="72"/>
        <v>-1.4327232054430954</v>
      </c>
      <c r="N476">
        <f t="shared" si="73"/>
        <v>5.6451756751452732E-2</v>
      </c>
      <c r="O476">
        <f t="shared" si="74"/>
        <v>3724.3285209663463</v>
      </c>
      <c r="P476">
        <f t="shared" si="75"/>
        <v>18.191239999999851</v>
      </c>
    </row>
    <row r="477" spans="1:16" x14ac:dyDescent="0.25">
      <c r="A477">
        <v>113</v>
      </c>
      <c r="B477">
        <v>342.32</v>
      </c>
      <c r="C477">
        <v>6.3520000000000003</v>
      </c>
      <c r="D477">
        <v>6.3920000000000003</v>
      </c>
      <c r="E477">
        <v>6.4969999999999999</v>
      </c>
      <c r="F477">
        <v>5.9580000000000002</v>
      </c>
      <c r="G477">
        <v>6.5620000000000003</v>
      </c>
      <c r="I477">
        <f t="shared" si="68"/>
        <v>2.8000000000000114</v>
      </c>
      <c r="J477">
        <f t="shared" si="69"/>
        <v>-6.8000000000000504E-2</v>
      </c>
      <c r="K477" s="7">
        <f t="shared" si="70"/>
        <v>2.5344322734758764</v>
      </c>
      <c r="L477" s="7">
        <f t="shared" si="71"/>
        <v>0.80291048941903986</v>
      </c>
      <c r="M477">
        <f t="shared" si="72"/>
        <v>-1.3212282580722496</v>
      </c>
      <c r="N477">
        <f t="shared" si="73"/>
        <v>5.7104306841977585E-2</v>
      </c>
      <c r="O477">
        <f t="shared" si="74"/>
        <v>3697.495781574381</v>
      </c>
      <c r="P477">
        <f t="shared" si="75"/>
        <v>17.785600000000159</v>
      </c>
    </row>
    <row r="478" spans="1:16" x14ac:dyDescent="0.25">
      <c r="A478">
        <v>114</v>
      </c>
      <c r="B478">
        <v>345.12</v>
      </c>
      <c r="C478">
        <v>6.2839999999999998</v>
      </c>
      <c r="D478">
        <v>6.3209999999999997</v>
      </c>
      <c r="E478">
        <v>6.431</v>
      </c>
      <c r="F478">
        <v>5.8959999999999999</v>
      </c>
      <c r="G478">
        <v>6.4870000000000001</v>
      </c>
      <c r="I478">
        <f t="shared" si="68"/>
        <v>2.7699999999999818</v>
      </c>
      <c r="J478">
        <f t="shared" si="69"/>
        <v>-6.4000000000000057E-2</v>
      </c>
      <c r="K478" s="7">
        <f t="shared" si="70"/>
        <v>2.5379701277584696</v>
      </c>
      <c r="L478" s="7">
        <f t="shared" si="71"/>
        <v>0.79823617636793576</v>
      </c>
      <c r="M478">
        <f t="shared" si="72"/>
        <v>-1.2805372638877488</v>
      </c>
      <c r="N478">
        <f t="shared" si="73"/>
        <v>5.7751857959731076E-2</v>
      </c>
      <c r="O478">
        <f t="shared" si="74"/>
        <v>3669.5368467823901</v>
      </c>
      <c r="P478">
        <f t="shared" si="75"/>
        <v>17.406679999999913</v>
      </c>
    </row>
    <row r="479" spans="1:16" x14ac:dyDescent="0.25">
      <c r="A479">
        <v>115</v>
      </c>
      <c r="B479">
        <v>347.89</v>
      </c>
      <c r="C479">
        <v>6.22</v>
      </c>
      <c r="D479">
        <v>6.2510000000000003</v>
      </c>
      <c r="E479">
        <v>6.36</v>
      </c>
      <c r="F479">
        <v>5.8289999999999997</v>
      </c>
      <c r="G479">
        <v>6.4390000000000001</v>
      </c>
      <c r="I479">
        <f t="shared" si="68"/>
        <v>2.7200000000000273</v>
      </c>
      <c r="J479">
        <f t="shared" si="69"/>
        <v>-5.2999999999999936E-2</v>
      </c>
      <c r="K479" s="7">
        <f t="shared" si="70"/>
        <v>2.5414419452545256</v>
      </c>
      <c r="L479" s="7">
        <f t="shared" si="71"/>
        <v>0.79379038469081864</v>
      </c>
      <c r="M479">
        <f t="shared" si="72"/>
        <v>-1.0987722775865525</v>
      </c>
      <c r="N479">
        <f t="shared" si="73"/>
        <v>5.8394213008901852E-2</v>
      </c>
      <c r="O479">
        <f t="shared" si="74"/>
        <v>3640.4602363837289</v>
      </c>
      <c r="P479">
        <f t="shared" si="75"/>
        <v>16.91840000000014</v>
      </c>
    </row>
    <row r="480" spans="1:16" x14ac:dyDescent="0.25">
      <c r="A480">
        <v>116</v>
      </c>
      <c r="B480">
        <v>350.61</v>
      </c>
      <c r="C480">
        <v>6.1669999999999998</v>
      </c>
      <c r="D480">
        <v>6.1890000000000001</v>
      </c>
      <c r="E480">
        <v>6.2919999999999998</v>
      </c>
      <c r="F480">
        <v>5.7679999999999998</v>
      </c>
      <c r="G480">
        <v>6.4189999999999996</v>
      </c>
      <c r="I480">
        <f t="shared" si="68"/>
        <v>2.6899999999999977</v>
      </c>
      <c r="J480">
        <f t="shared" si="69"/>
        <v>-5.2999999999999936E-2</v>
      </c>
      <c r="K480" s="7">
        <f t="shared" si="70"/>
        <v>2.5448242987597278</v>
      </c>
      <c r="L480" s="7">
        <f t="shared" si="71"/>
        <v>0.79007394842630474</v>
      </c>
      <c r="M480">
        <f t="shared" si="72"/>
        <v>-1.1292954419910144</v>
      </c>
      <c r="N480">
        <f t="shared" si="73"/>
        <v>5.9031176481104126E-2</v>
      </c>
      <c r="O480">
        <f t="shared" si="74"/>
        <v>3610.2748105036799</v>
      </c>
      <c r="P480">
        <f t="shared" si="75"/>
        <v>16.589229999999901</v>
      </c>
    </row>
    <row r="481" spans="1:16" x14ac:dyDescent="0.25">
      <c r="A481">
        <v>117</v>
      </c>
      <c r="B481">
        <v>353.3</v>
      </c>
      <c r="C481">
        <v>6.1139999999999999</v>
      </c>
      <c r="D481">
        <v>6.1210000000000004</v>
      </c>
      <c r="E481">
        <v>6.2329999999999997</v>
      </c>
      <c r="F481">
        <v>5.7080000000000002</v>
      </c>
      <c r="G481">
        <v>6.3929999999999998</v>
      </c>
      <c r="I481">
        <f t="shared" si="68"/>
        <v>2.6499999999999773</v>
      </c>
      <c r="J481">
        <f t="shared" si="69"/>
        <v>-6.7000000000000171E-2</v>
      </c>
      <c r="K481" s="7">
        <f t="shared" si="70"/>
        <v>2.5481436374348454</v>
      </c>
      <c r="L481" s="7">
        <f t="shared" si="71"/>
        <v>0.78632543439006997</v>
      </c>
      <c r="M481">
        <f t="shared" si="72"/>
        <v>-1.4745562966045103</v>
      </c>
      <c r="N481">
        <f t="shared" si="73"/>
        <v>5.9662554514708636E-2</v>
      </c>
      <c r="O481">
        <f t="shared" si="74"/>
        <v>3578.9897668967924</v>
      </c>
      <c r="P481">
        <f t="shared" si="75"/>
        <v>16.202099999999763</v>
      </c>
    </row>
    <row r="482" spans="1:16" x14ac:dyDescent="0.25">
      <c r="A482">
        <v>118</v>
      </c>
      <c r="B482">
        <v>355.95</v>
      </c>
      <c r="C482">
        <v>6.0469999999999997</v>
      </c>
      <c r="D482">
        <v>6.06</v>
      </c>
      <c r="E482">
        <v>6.1680000000000001</v>
      </c>
      <c r="F482">
        <v>5.6440000000000001</v>
      </c>
      <c r="G482">
        <v>6.3159999999999998</v>
      </c>
      <c r="I482">
        <f t="shared" si="68"/>
        <v>2.6100000000000136</v>
      </c>
      <c r="J482">
        <f t="shared" si="69"/>
        <v>-6.1999999999999389E-2</v>
      </c>
      <c r="K482" s="7">
        <f t="shared" si="70"/>
        <v>2.5513889972730204</v>
      </c>
      <c r="L482" s="7">
        <f t="shared" si="71"/>
        <v>0.78153996860594166</v>
      </c>
      <c r="M482">
        <f t="shared" si="72"/>
        <v>-1.4106639975249073</v>
      </c>
      <c r="N482">
        <f t="shared" si="73"/>
        <v>6.0288154953666406E-2</v>
      </c>
      <c r="O482">
        <f t="shared" si="74"/>
        <v>3546.6146381415151</v>
      </c>
      <c r="P482">
        <f t="shared" si="75"/>
        <v>15.782670000000154</v>
      </c>
    </row>
    <row r="483" spans="1:16" x14ac:dyDescent="0.25">
      <c r="A483">
        <v>119</v>
      </c>
      <c r="B483">
        <v>358.56</v>
      </c>
      <c r="C483">
        <v>5.9850000000000003</v>
      </c>
      <c r="D483">
        <v>6.0039999999999996</v>
      </c>
      <c r="E483">
        <v>6.1070000000000002</v>
      </c>
      <c r="F483">
        <v>5.585</v>
      </c>
      <c r="G483">
        <v>6.2439999999999998</v>
      </c>
      <c r="I483">
        <f t="shared" si="68"/>
        <v>2.5699999999999932</v>
      </c>
      <c r="J483">
        <f t="shared" si="69"/>
        <v>-6.0000000000000497E-2</v>
      </c>
      <c r="K483" s="7">
        <f t="shared" si="70"/>
        <v>2.5545618391909861</v>
      </c>
      <c r="L483" s="7">
        <f t="shared" si="71"/>
        <v>0.77706415474242951</v>
      </c>
      <c r="M483">
        <f t="shared" si="72"/>
        <v>-1.4107617036635458</v>
      </c>
      <c r="N483">
        <f t="shared" si="73"/>
        <v>6.0907787405807441E-2</v>
      </c>
      <c r="O483">
        <f t="shared" si="74"/>
        <v>3513.1592887330185</v>
      </c>
      <c r="P483">
        <f t="shared" si="75"/>
        <v>15.381450000000017</v>
      </c>
    </row>
    <row r="484" spans="1:16" x14ac:dyDescent="0.25">
      <c r="A484">
        <v>120</v>
      </c>
      <c r="B484">
        <v>361.13</v>
      </c>
      <c r="C484">
        <v>5.9249999999999998</v>
      </c>
      <c r="D484">
        <v>5.9420000000000002</v>
      </c>
      <c r="E484">
        <v>6.0529999999999999</v>
      </c>
      <c r="F484">
        <v>5.532</v>
      </c>
      <c r="G484">
        <v>6.173</v>
      </c>
      <c r="I484">
        <f t="shared" si="68"/>
        <v>2.5300000000000296</v>
      </c>
      <c r="J484">
        <f t="shared" si="69"/>
        <v>-5.3999999999999382E-2</v>
      </c>
      <c r="K484" s="7">
        <f t="shared" si="70"/>
        <v>2.5576635678875652</v>
      </c>
      <c r="L484" s="7">
        <f t="shared" si="71"/>
        <v>0.77268835468214148</v>
      </c>
      <c r="M484">
        <f t="shared" si="72"/>
        <v>-1.3114506035911413</v>
      </c>
      <c r="N484">
        <f t="shared" si="73"/>
        <v>6.1521263300597533E-2</v>
      </c>
      <c r="O484">
        <f t="shared" si="74"/>
        <v>3478.6339120750517</v>
      </c>
      <c r="P484">
        <f t="shared" si="75"/>
        <v>14.99025000000014</v>
      </c>
    </row>
    <row r="485" spans="1:16" x14ac:dyDescent="0.25">
      <c r="A485">
        <v>121</v>
      </c>
      <c r="B485">
        <v>363.66</v>
      </c>
      <c r="C485">
        <v>5.8710000000000004</v>
      </c>
      <c r="D485">
        <v>5.8879999999999999</v>
      </c>
      <c r="E485">
        <v>5.9939999999999998</v>
      </c>
      <c r="F485">
        <v>5.476</v>
      </c>
      <c r="G485">
        <v>6.125</v>
      </c>
      <c r="I485">
        <f t="shared" si="68"/>
        <v>2.5</v>
      </c>
      <c r="J485">
        <f t="shared" si="69"/>
        <v>-4.3000000000000149E-2</v>
      </c>
      <c r="K485" s="7">
        <f t="shared" si="70"/>
        <v>2.5606955343936537</v>
      </c>
      <c r="L485" s="7">
        <f t="shared" si="71"/>
        <v>0.76871208037766359</v>
      </c>
      <c r="M485">
        <f t="shared" si="72"/>
        <v>-1.0729901212973081</v>
      </c>
      <c r="N485">
        <f t="shared" si="73"/>
        <v>6.2128395946335346E-2</v>
      </c>
      <c r="O485">
        <f t="shared" si="74"/>
        <v>3443.0490273717974</v>
      </c>
      <c r="P485">
        <f t="shared" si="75"/>
        <v>14.677499999999911</v>
      </c>
    </row>
    <row r="486" spans="1:16" x14ac:dyDescent="0.25">
      <c r="A486">
        <v>122</v>
      </c>
      <c r="B486">
        <v>366.16</v>
      </c>
      <c r="C486">
        <v>5.8280000000000003</v>
      </c>
      <c r="D486">
        <v>5.8339999999999996</v>
      </c>
      <c r="E486">
        <v>5.9409999999999998</v>
      </c>
      <c r="F486">
        <v>5.4329999999999998</v>
      </c>
      <c r="G486">
        <v>6.1040000000000001</v>
      </c>
      <c r="I486">
        <f t="shared" si="68"/>
        <v>2.4499999999999886</v>
      </c>
      <c r="J486">
        <f t="shared" si="69"/>
        <v>-5.1000000000000156E-2</v>
      </c>
      <c r="K486" s="7">
        <f t="shared" si="70"/>
        <v>2.5636708994192432</v>
      </c>
      <c r="L486" s="7">
        <f t="shared" si="71"/>
        <v>0.76551954309795256</v>
      </c>
      <c r="M486">
        <f t="shared" si="72"/>
        <v>-1.3179882832101284</v>
      </c>
      <c r="N486">
        <f t="shared" si="73"/>
        <v>6.2729000586773179E-2</v>
      </c>
      <c r="O486">
        <f t="shared" si="74"/>
        <v>3406.4154764206442</v>
      </c>
      <c r="P486">
        <f t="shared" si="75"/>
        <v>14.278600000000125</v>
      </c>
    </row>
    <row r="487" spans="1:16" x14ac:dyDescent="0.25">
      <c r="A487">
        <v>123</v>
      </c>
      <c r="B487">
        <v>368.61</v>
      </c>
      <c r="C487">
        <v>5.7770000000000001</v>
      </c>
      <c r="D487">
        <v>5.7770000000000001</v>
      </c>
      <c r="E487">
        <v>5.8929999999999998</v>
      </c>
      <c r="F487">
        <v>5.3849999999999998</v>
      </c>
      <c r="G487">
        <v>6.0540000000000003</v>
      </c>
      <c r="I487">
        <f t="shared" si="68"/>
        <v>2.4099999999999682</v>
      </c>
      <c r="J487">
        <f t="shared" si="69"/>
        <v>-5.7999999999999829E-2</v>
      </c>
      <c r="K487" s="7">
        <f t="shared" si="70"/>
        <v>2.5665671129934964</v>
      </c>
      <c r="L487" s="7">
        <f t="shared" si="71"/>
        <v>0.76170236754141274</v>
      </c>
      <c r="M487">
        <f t="shared" si="72"/>
        <v>-1.5483917974711592</v>
      </c>
      <c r="N487">
        <f t="shared" si="73"/>
        <v>6.3322894457144438E-2</v>
      </c>
      <c r="O487">
        <f t="shared" si="74"/>
        <v>3368.7444203068726</v>
      </c>
      <c r="P487">
        <f t="shared" si="75"/>
        <v>13.922569999999743</v>
      </c>
    </row>
    <row r="488" spans="1:16" x14ac:dyDescent="0.25">
      <c r="A488">
        <v>124</v>
      </c>
      <c r="B488">
        <v>371.02</v>
      </c>
      <c r="C488">
        <v>5.7190000000000003</v>
      </c>
      <c r="D488">
        <v>5.7279999999999998</v>
      </c>
      <c r="E488">
        <v>5.84</v>
      </c>
      <c r="F488">
        <v>5.3289999999999997</v>
      </c>
      <c r="G488">
        <v>5.9779999999999998</v>
      </c>
      <c r="I488">
        <f t="shared" si="68"/>
        <v>2.3700000000000045</v>
      </c>
      <c r="J488">
        <f t="shared" si="69"/>
        <v>-6.3000000000000611E-2</v>
      </c>
      <c r="K488" s="7">
        <f t="shared" si="70"/>
        <v>2.5693973210854648</v>
      </c>
      <c r="L488" s="7">
        <f t="shared" si="71"/>
        <v>0.75732009654667232</v>
      </c>
      <c r="M488">
        <f t="shared" si="72"/>
        <v>-1.739626320802528</v>
      </c>
      <c r="N488">
        <f t="shared" si="73"/>
        <v>6.390989683958101E-2</v>
      </c>
      <c r="O488">
        <f t="shared" si="74"/>
        <v>3330.0473360012625</v>
      </c>
      <c r="P488">
        <f t="shared" si="75"/>
        <v>13.554030000000113</v>
      </c>
    </row>
    <row r="489" spans="1:16" x14ac:dyDescent="0.25">
      <c r="A489">
        <v>125</v>
      </c>
      <c r="B489">
        <v>373.39</v>
      </c>
      <c r="C489">
        <v>5.6559999999999997</v>
      </c>
      <c r="D489">
        <v>5.6749999999999998</v>
      </c>
      <c r="E489">
        <v>5.7990000000000004</v>
      </c>
      <c r="F489">
        <v>5.2889999999999997</v>
      </c>
      <c r="G489">
        <v>5.8620000000000001</v>
      </c>
      <c r="I489">
        <f t="shared" si="68"/>
        <v>2.3300000000000409</v>
      </c>
      <c r="J489">
        <f t="shared" si="69"/>
        <v>-6.7999999999999616E-2</v>
      </c>
      <c r="K489" s="7">
        <f t="shared" si="70"/>
        <v>2.5721626826463373</v>
      </c>
      <c r="L489" s="7">
        <f t="shared" si="71"/>
        <v>0.75250940078884299</v>
      </c>
      <c r="M489">
        <f t="shared" si="72"/>
        <v>-1.9443822310692138</v>
      </c>
      <c r="N489">
        <f t="shared" si="73"/>
        <v>6.4489829117904324E-2</v>
      </c>
      <c r="O489">
        <f t="shared" si="74"/>
        <v>3290.33601286165</v>
      </c>
      <c r="P489">
        <f t="shared" si="75"/>
        <v>13.178480000000228</v>
      </c>
    </row>
    <row r="490" spans="1:16" x14ac:dyDescent="0.25">
      <c r="A490">
        <v>126</v>
      </c>
      <c r="B490">
        <v>375.72</v>
      </c>
      <c r="C490">
        <v>5.5880000000000001</v>
      </c>
      <c r="D490">
        <v>5.6219999999999999</v>
      </c>
      <c r="E490">
        <v>5.7590000000000003</v>
      </c>
      <c r="F490">
        <v>5.2389999999999999</v>
      </c>
      <c r="G490">
        <v>5.7309999999999999</v>
      </c>
      <c r="I490">
        <f t="shared" si="68"/>
        <v>2.2899999999999636</v>
      </c>
      <c r="J490">
        <f t="shared" si="69"/>
        <v>-4.4999999999999929E-2</v>
      </c>
      <c r="K490" s="7">
        <f t="shared" si="70"/>
        <v>2.5748643136645399</v>
      </c>
      <c r="L490" s="7">
        <f t="shared" si="71"/>
        <v>0.74725639744214434</v>
      </c>
      <c r="M490">
        <f t="shared" si="72"/>
        <v>-1.3306372588512769</v>
      </c>
      <c r="N490">
        <f t="shared" si="73"/>
        <v>6.5062514831773374E-2</v>
      </c>
      <c r="O490">
        <f t="shared" si="74"/>
        <v>3249.6225490395291</v>
      </c>
      <c r="P490">
        <f t="shared" si="75"/>
        <v>12.796519999999614</v>
      </c>
    </row>
    <row r="491" spans="1:16" x14ac:dyDescent="0.25">
      <c r="A491">
        <v>127</v>
      </c>
      <c r="B491">
        <v>378.01</v>
      </c>
      <c r="C491">
        <v>5.5430000000000001</v>
      </c>
      <c r="D491">
        <v>5.5780000000000003</v>
      </c>
      <c r="E491">
        <v>5.7119999999999997</v>
      </c>
      <c r="F491">
        <v>5.1950000000000003</v>
      </c>
      <c r="G491">
        <v>5.6859999999999999</v>
      </c>
      <c r="I491">
        <f t="shared" si="68"/>
        <v>2.25</v>
      </c>
      <c r="J491">
        <f t="shared" si="69"/>
        <v>-3.6000000000000476E-2</v>
      </c>
      <c r="K491" s="7">
        <f t="shared" si="70"/>
        <v>2.5775032889572613</v>
      </c>
      <c r="L491" s="7">
        <f t="shared" si="71"/>
        <v>0.7437448785924613</v>
      </c>
      <c r="M491">
        <f t="shared" si="72"/>
        <v>-1.0979481734819589</v>
      </c>
      <c r="N491">
        <f t="shared" si="73"/>
        <v>6.5627779730174265E-2</v>
      </c>
      <c r="O491">
        <f t="shared" si="74"/>
        <v>3207.9193477927606</v>
      </c>
      <c r="P491">
        <f t="shared" si="75"/>
        <v>12.471749999999973</v>
      </c>
    </row>
    <row r="492" spans="1:16" x14ac:dyDescent="0.25">
      <c r="A492">
        <v>128</v>
      </c>
      <c r="B492">
        <v>380.26</v>
      </c>
      <c r="C492">
        <v>5.5069999999999997</v>
      </c>
      <c r="D492">
        <v>5.5369999999999999</v>
      </c>
      <c r="E492">
        <v>5.67</v>
      </c>
      <c r="F492">
        <v>5.157</v>
      </c>
      <c r="G492">
        <v>5.6660000000000004</v>
      </c>
      <c r="I492">
        <f t="shared" si="68"/>
        <v>2.2100000000000364</v>
      </c>
      <c r="J492">
        <f t="shared" si="69"/>
        <v>-4.4999999999999929E-2</v>
      </c>
      <c r="K492" s="7">
        <f t="shared" si="70"/>
        <v>2.5800806438630075</v>
      </c>
      <c r="L492" s="7">
        <f t="shared" si="71"/>
        <v>0.74091507648128252</v>
      </c>
      <c r="M492">
        <f t="shared" si="72"/>
        <v>-1.4158761076043458</v>
      </c>
      <c r="N492">
        <f t="shared" si="73"/>
        <v>6.6185451824234631E-2</v>
      </c>
      <c r="O492">
        <f t="shared" si="74"/>
        <v>3165.239113705547</v>
      </c>
      <c r="P492">
        <f t="shared" si="75"/>
        <v>12.170470000000325</v>
      </c>
    </row>
    <row r="493" spans="1:16" x14ac:dyDescent="0.25">
      <c r="A493">
        <v>129</v>
      </c>
      <c r="B493">
        <v>382.47</v>
      </c>
      <c r="C493">
        <v>5.4619999999999997</v>
      </c>
      <c r="D493">
        <v>5.4889999999999999</v>
      </c>
      <c r="E493">
        <v>5.6269999999999998</v>
      </c>
      <c r="F493">
        <v>5.1139999999999999</v>
      </c>
      <c r="G493">
        <v>5.6189999999999998</v>
      </c>
      <c r="I493">
        <f t="shared" si="68"/>
        <v>2.1599999999999682</v>
      </c>
      <c r="J493">
        <f t="shared" si="69"/>
        <v>-4.4999999999999929E-2</v>
      </c>
      <c r="K493" s="7">
        <f t="shared" si="70"/>
        <v>2.5825973758414835</v>
      </c>
      <c r="L493" s="7">
        <f t="shared" si="71"/>
        <v>0.73735169580371451</v>
      </c>
      <c r="M493">
        <f t="shared" si="72"/>
        <v>-1.4690044038413226</v>
      </c>
      <c r="N493">
        <f t="shared" si="73"/>
        <v>6.6735361439347912E-2</v>
      </c>
      <c r="O493">
        <f t="shared" si="74"/>
        <v>3121.5948488168005</v>
      </c>
      <c r="P493">
        <f t="shared" si="75"/>
        <v>11.797919999999813</v>
      </c>
    </row>
    <row r="494" spans="1:16" x14ac:dyDescent="0.25">
      <c r="A494">
        <v>130</v>
      </c>
      <c r="B494">
        <v>384.63</v>
      </c>
      <c r="C494">
        <v>5.4169999999999998</v>
      </c>
      <c r="D494">
        <v>5.4509999999999996</v>
      </c>
      <c r="E494">
        <v>5.5819999999999999</v>
      </c>
      <c r="F494">
        <v>5.0730000000000004</v>
      </c>
      <c r="G494">
        <v>5.5640000000000001</v>
      </c>
      <c r="I494">
        <f t="shared" si="68"/>
        <v>2.1299999999999955</v>
      </c>
      <c r="J494">
        <f t="shared" si="69"/>
        <v>-4.3000000000000149E-2</v>
      </c>
      <c r="K494" s="7">
        <f t="shared" si="70"/>
        <v>2.5850431549059416</v>
      </c>
      <c r="L494" s="7">
        <f t="shared" si="71"/>
        <v>0.73375883558720267</v>
      </c>
      <c r="M494">
        <f t="shared" si="72"/>
        <v>-1.4431197126026918</v>
      </c>
      <c r="N494">
        <f t="shared" si="73"/>
        <v>6.7277341266591476E-2</v>
      </c>
      <c r="O494">
        <f t="shared" si="74"/>
        <v>3076.9998486581048</v>
      </c>
      <c r="P494">
        <f t="shared" si="75"/>
        <v>11.538210000000074</v>
      </c>
    </row>
    <row r="495" spans="1:16" x14ac:dyDescent="0.25">
      <c r="A495">
        <v>131</v>
      </c>
      <c r="B495">
        <v>386.76</v>
      </c>
      <c r="C495">
        <v>5.3739999999999997</v>
      </c>
      <c r="D495">
        <v>5.4109999999999996</v>
      </c>
      <c r="E495">
        <v>5.54</v>
      </c>
      <c r="F495">
        <v>5.0369999999999999</v>
      </c>
      <c r="G495">
        <v>5.51</v>
      </c>
      <c r="I495">
        <f t="shared" si="68"/>
        <v>2.0799999999999841</v>
      </c>
      <c r="J495">
        <f t="shared" si="69"/>
        <v>-4.2999999999999261E-2</v>
      </c>
      <c r="K495" s="7">
        <f t="shared" si="70"/>
        <v>2.5874415515599591</v>
      </c>
      <c r="L495" s="7">
        <f t="shared" si="71"/>
        <v>0.73029766209714964</v>
      </c>
      <c r="M495">
        <f t="shared" si="72"/>
        <v>-1.4978128218930042</v>
      </c>
      <c r="N495">
        <f t="shared" si="73"/>
        <v>6.7811226413423742E-2</v>
      </c>
      <c r="O495">
        <f t="shared" si="74"/>
        <v>3031.4676982024712</v>
      </c>
      <c r="P495">
        <f t="shared" si="75"/>
        <v>11.177919999999805</v>
      </c>
    </row>
    <row r="496" spans="1:16" x14ac:dyDescent="0.25">
      <c r="A496">
        <v>132</v>
      </c>
      <c r="B496">
        <v>388.84</v>
      </c>
      <c r="C496">
        <v>5.3310000000000004</v>
      </c>
      <c r="D496">
        <v>5.37</v>
      </c>
      <c r="E496">
        <v>5.5010000000000003</v>
      </c>
      <c r="F496">
        <v>4.9969999999999999</v>
      </c>
      <c r="G496">
        <v>5.4550000000000001</v>
      </c>
      <c r="I496">
        <f t="shared" si="68"/>
        <v>2.0400000000000205</v>
      </c>
      <c r="J496">
        <f t="shared" si="69"/>
        <v>-4.2000000000000703E-2</v>
      </c>
      <c r="K496" s="7">
        <f t="shared" si="70"/>
        <v>2.5897709344582682</v>
      </c>
      <c r="L496" s="7">
        <f t="shared" si="71"/>
        <v>0.726808682524964</v>
      </c>
      <c r="M496">
        <f t="shared" si="72"/>
        <v>-1.5115918915193696</v>
      </c>
      <c r="N496">
        <f t="shared" si="73"/>
        <v>6.8336854453644971E-2</v>
      </c>
      <c r="O496">
        <f t="shared" si="74"/>
        <v>2985.0122677251152</v>
      </c>
      <c r="P496">
        <f t="shared" si="75"/>
        <v>10.875239999999918</v>
      </c>
    </row>
    <row r="497" spans="1:16" x14ac:dyDescent="0.25">
      <c r="A497">
        <v>133</v>
      </c>
      <c r="B497">
        <v>390.88</v>
      </c>
      <c r="C497">
        <v>5.2889999999999997</v>
      </c>
      <c r="D497">
        <v>5.3330000000000002</v>
      </c>
      <c r="E497">
        <v>5.4610000000000003</v>
      </c>
      <c r="F497">
        <v>4.9619999999999997</v>
      </c>
      <c r="G497">
        <v>5.4020000000000001</v>
      </c>
      <c r="I497">
        <f t="shared" si="68"/>
        <v>1.9900000000000091</v>
      </c>
      <c r="J497">
        <f t="shared" si="69"/>
        <v>-2.4999999999999467E-2</v>
      </c>
      <c r="K497" s="7">
        <f t="shared" si="70"/>
        <v>2.5920434496293616</v>
      </c>
      <c r="L497" s="7">
        <f t="shared" si="71"/>
        <v>0.72337356701898448</v>
      </c>
      <c r="M497">
        <f t="shared" si="72"/>
        <v>-0.93301457290752043</v>
      </c>
      <c r="N497">
        <f t="shared" si="73"/>
        <v>6.8854065476607051E-2</v>
      </c>
      <c r="O497">
        <f t="shared" si="74"/>
        <v>2937.6477085775432</v>
      </c>
      <c r="P497">
        <f t="shared" si="75"/>
        <v>10.525110000000343</v>
      </c>
    </row>
    <row r="498" spans="1:16" x14ac:dyDescent="0.25">
      <c r="A498">
        <v>134</v>
      </c>
      <c r="B498">
        <v>392.87</v>
      </c>
      <c r="C498">
        <v>5.2640000000000002</v>
      </c>
      <c r="D498">
        <v>5.2910000000000004</v>
      </c>
      <c r="E498">
        <v>5.4279999999999999</v>
      </c>
      <c r="F498">
        <v>4.9320000000000004</v>
      </c>
      <c r="G498">
        <v>5.4050000000000002</v>
      </c>
      <c r="I498">
        <f t="shared" si="68"/>
        <v>1.9599999999999795</v>
      </c>
      <c r="J498">
        <f t="shared" si="69"/>
        <v>-4.1999999999999815E-2</v>
      </c>
      <c r="K498" s="7">
        <f t="shared" si="70"/>
        <v>2.5942488668573831</v>
      </c>
      <c r="L498" s="7">
        <f t="shared" si="71"/>
        <v>0.72131588060589913</v>
      </c>
      <c r="M498">
        <f t="shared" si="72"/>
        <v>-1.6097025693984439</v>
      </c>
      <c r="N498">
        <f t="shared" si="73"/>
        <v>6.9362702135657636E-2</v>
      </c>
      <c r="O498">
        <f t="shared" si="74"/>
        <v>2889.3884488762023</v>
      </c>
      <c r="P498">
        <f t="shared" si="75"/>
        <v>10.317439999999909</v>
      </c>
    </row>
    <row r="499" spans="1:16" x14ac:dyDescent="0.25">
      <c r="A499">
        <v>135</v>
      </c>
      <c r="B499">
        <v>394.83</v>
      </c>
      <c r="C499">
        <v>5.2220000000000004</v>
      </c>
      <c r="D499">
        <v>5.258</v>
      </c>
      <c r="E499">
        <v>5.39</v>
      </c>
      <c r="F499">
        <v>4.8940000000000001</v>
      </c>
      <c r="G499">
        <v>5.3460000000000001</v>
      </c>
      <c r="I499">
        <f t="shared" si="68"/>
        <v>1.910000000000025</v>
      </c>
      <c r="J499">
        <f t="shared" si="69"/>
        <v>-2.7000000000000135E-2</v>
      </c>
      <c r="K499" s="7">
        <f t="shared" si="70"/>
        <v>2.5964101438442699</v>
      </c>
      <c r="L499" s="7">
        <f t="shared" si="71"/>
        <v>0.71783686748692566</v>
      </c>
      <c r="M499">
        <f t="shared" si="72"/>
        <v>-1.0741803134917394</v>
      </c>
      <c r="N499">
        <f t="shared" si="73"/>
        <v>6.9862609695804184E-2</v>
      </c>
      <c r="O499">
        <f t="shared" si="74"/>
        <v>2840.249189107039</v>
      </c>
      <c r="P499">
        <f t="shared" si="75"/>
        <v>9.9740200000001025</v>
      </c>
    </row>
    <row r="500" spans="1:16" x14ac:dyDescent="0.25">
      <c r="A500">
        <v>136</v>
      </c>
      <c r="B500">
        <v>396.74</v>
      </c>
      <c r="C500">
        <v>5.1950000000000003</v>
      </c>
      <c r="D500">
        <v>5.22</v>
      </c>
      <c r="E500">
        <v>5.3540000000000001</v>
      </c>
      <c r="F500">
        <v>4.8639999999999999</v>
      </c>
      <c r="G500">
        <v>5.3419999999999996</v>
      </c>
      <c r="I500">
        <f t="shared" si="68"/>
        <v>1.8700000000000045</v>
      </c>
      <c r="J500">
        <f t="shared" si="69"/>
        <v>-3.6999999999999922E-2</v>
      </c>
      <c r="K500" s="7">
        <f t="shared" si="70"/>
        <v>2.598505988988193</v>
      </c>
      <c r="L500" s="7">
        <f t="shared" si="71"/>
        <v>0.71558555189319628</v>
      </c>
      <c r="M500">
        <f t="shared" si="72"/>
        <v>-1.5200337737240464</v>
      </c>
      <c r="N500">
        <f t="shared" si="73"/>
        <v>7.035363608058387E-2</v>
      </c>
      <c r="O500">
        <f t="shared" si="74"/>
        <v>2790.2448976472801</v>
      </c>
      <c r="P500">
        <f t="shared" si="75"/>
        <v>9.7146499999999829</v>
      </c>
    </row>
    <row r="501" spans="1:16" x14ac:dyDescent="0.25">
      <c r="A501">
        <v>137</v>
      </c>
      <c r="B501">
        <v>398.61</v>
      </c>
      <c r="C501">
        <v>5.1580000000000004</v>
      </c>
      <c r="D501">
        <v>5.1829999999999998</v>
      </c>
      <c r="E501">
        <v>5.3220000000000001</v>
      </c>
      <c r="F501">
        <v>4.83</v>
      </c>
      <c r="G501">
        <v>5.2960000000000003</v>
      </c>
      <c r="I501">
        <f t="shared" si="68"/>
        <v>1.8199999999999932</v>
      </c>
      <c r="J501">
        <f t="shared" si="69"/>
        <v>-3.5000000000000142E-2</v>
      </c>
      <c r="K501" s="7">
        <f t="shared" si="70"/>
        <v>2.6005481897240834</v>
      </c>
      <c r="L501" s="7">
        <f t="shared" si="71"/>
        <v>0.71248133780191869</v>
      </c>
      <c r="M501">
        <f t="shared" si="72"/>
        <v>-1.4946198458296442</v>
      </c>
      <c r="N501">
        <f t="shared" si="73"/>
        <v>7.0835631918125502E-2</v>
      </c>
      <c r="O501">
        <f t="shared" si="74"/>
        <v>2739.390806205829</v>
      </c>
      <c r="P501">
        <f t="shared" si="75"/>
        <v>9.3875599999997252</v>
      </c>
    </row>
    <row r="502" spans="1:16" x14ac:dyDescent="0.25">
      <c r="A502">
        <v>138</v>
      </c>
      <c r="B502">
        <v>400.43</v>
      </c>
      <c r="C502">
        <v>5.1230000000000002</v>
      </c>
      <c r="D502">
        <v>5.1520000000000001</v>
      </c>
      <c r="E502">
        <v>5.2869999999999999</v>
      </c>
      <c r="F502">
        <v>4.7939999999999996</v>
      </c>
      <c r="G502">
        <v>5.2590000000000003</v>
      </c>
      <c r="I502">
        <f t="shared" si="68"/>
        <v>1.7900000000000205</v>
      </c>
      <c r="J502">
        <f t="shared" si="69"/>
        <v>-3.3999999999999808E-2</v>
      </c>
      <c r="K502" s="7">
        <f t="shared" si="70"/>
        <v>2.6025266071349242</v>
      </c>
      <c r="L502" s="7">
        <f t="shared" si="71"/>
        <v>0.70952435587634111</v>
      </c>
      <c r="M502">
        <f t="shared" si="72"/>
        <v>-1.4929393831733149</v>
      </c>
      <c r="N502">
        <f t="shared" si="73"/>
        <v>7.1308450586389613E-2</v>
      </c>
      <c r="O502">
        <f t="shared" si="74"/>
        <v>2687.7024051836293</v>
      </c>
      <c r="P502">
        <f t="shared" si="75"/>
        <v>9.170170000000196</v>
      </c>
    </row>
    <row r="503" spans="1:16" x14ac:dyDescent="0.25">
      <c r="A503">
        <v>139</v>
      </c>
      <c r="B503">
        <v>402.22</v>
      </c>
      <c r="C503">
        <v>5.0890000000000004</v>
      </c>
      <c r="D503">
        <v>5.117</v>
      </c>
      <c r="E503">
        <v>5.2549999999999999</v>
      </c>
      <c r="F503">
        <v>4.7569999999999997</v>
      </c>
      <c r="G503">
        <v>5.226</v>
      </c>
      <c r="I503">
        <f t="shared" si="68"/>
        <v>1.7399999999999523</v>
      </c>
      <c r="J503">
        <f t="shared" si="69"/>
        <v>-3.2000000000000028E-2</v>
      </c>
      <c r="K503" s="7">
        <f t="shared" si="70"/>
        <v>2.6044636616701857</v>
      </c>
      <c r="L503" s="7">
        <f t="shared" si="71"/>
        <v>0.70663245087329474</v>
      </c>
      <c r="M503">
        <f t="shared" si="72"/>
        <v>-1.4612975546743954</v>
      </c>
      <c r="N503">
        <f t="shared" si="73"/>
        <v>7.1771948257573409E-2</v>
      </c>
      <c r="O503">
        <f t="shared" si="74"/>
        <v>2635.1954389554471</v>
      </c>
      <c r="P503">
        <f t="shared" si="75"/>
        <v>8.85485999999994</v>
      </c>
    </row>
    <row r="504" spans="1:16" x14ac:dyDescent="0.25">
      <c r="A504">
        <v>140</v>
      </c>
      <c r="B504">
        <v>403.96</v>
      </c>
      <c r="C504">
        <v>5.0570000000000004</v>
      </c>
      <c r="D504">
        <v>5.0830000000000002</v>
      </c>
      <c r="E504">
        <v>5.2249999999999996</v>
      </c>
      <c r="F504">
        <v>4.72</v>
      </c>
      <c r="G504">
        <v>5.2009999999999996</v>
      </c>
      <c r="I504">
        <f t="shared" si="68"/>
        <v>1.7000000000000455</v>
      </c>
      <c r="J504">
        <f t="shared" si="69"/>
        <v>-3.1000000000000583E-2</v>
      </c>
      <c r="K504" s="7">
        <f t="shared" si="70"/>
        <v>2.606338363528125</v>
      </c>
      <c r="L504" s="7">
        <f t="shared" si="71"/>
        <v>0.70389295363254456</v>
      </c>
      <c r="M504">
        <f t="shared" si="72"/>
        <v>-1.4642153767533299</v>
      </c>
      <c r="N504">
        <f t="shared" si="73"/>
        <v>7.222598394166739E-2</v>
      </c>
      <c r="O504">
        <f t="shared" si="74"/>
        <v>2581.8859010744873</v>
      </c>
      <c r="P504">
        <f t="shared" si="75"/>
        <v>8.5969000000002644</v>
      </c>
    </row>
    <row r="505" spans="1:16" x14ac:dyDescent="0.25">
      <c r="A505">
        <v>141</v>
      </c>
      <c r="B505">
        <v>405.66</v>
      </c>
      <c r="C505">
        <v>5.0259999999999998</v>
      </c>
      <c r="D505">
        <v>5.0570000000000004</v>
      </c>
      <c r="E505">
        <v>5.1890000000000001</v>
      </c>
      <c r="F505">
        <v>4.6980000000000004</v>
      </c>
      <c r="G505">
        <v>5.1609999999999996</v>
      </c>
      <c r="I505">
        <f t="shared" si="68"/>
        <v>1.6499999999999773</v>
      </c>
      <c r="J505">
        <f t="shared" si="69"/>
        <v>-2.9999999999999361E-2</v>
      </c>
      <c r="K505">
        <f t="shared" si="70"/>
        <v>2.6081621863197615</v>
      </c>
      <c r="L505">
        <f t="shared" si="71"/>
        <v>0.7012224842565572</v>
      </c>
      <c r="M505">
        <f t="shared" si="72"/>
        <v>-1.4748849112773639</v>
      </c>
      <c r="N505">
        <f t="shared" si="73"/>
        <v>7.2670419529150834E-2</v>
      </c>
      <c r="O505">
        <f t="shared" si="74"/>
        <v>2527.7900294012979</v>
      </c>
      <c r="P505">
        <f t="shared" si="75"/>
        <v>8.2928999999995749</v>
      </c>
    </row>
    <row r="506" spans="1:16" x14ac:dyDescent="0.25">
      <c r="A506">
        <v>142</v>
      </c>
      <c r="B506">
        <v>407.31</v>
      </c>
      <c r="C506">
        <v>4.9960000000000004</v>
      </c>
      <c r="D506">
        <v>5.0220000000000002</v>
      </c>
      <c r="E506">
        <v>5.1609999999999996</v>
      </c>
      <c r="F506">
        <v>4.6740000000000004</v>
      </c>
      <c r="G506">
        <v>5.1260000000000003</v>
      </c>
      <c r="I506">
        <f t="shared" si="68"/>
        <v>1.6100000000000136</v>
      </c>
      <c r="J506">
        <f t="shared" si="69"/>
        <v>-3.4000000000000696E-2</v>
      </c>
      <c r="K506">
        <f t="shared" si="70"/>
        <v>2.6099250727216621</v>
      </c>
      <c r="L506">
        <f t="shared" si="71"/>
        <v>0.69862242970209798</v>
      </c>
      <c r="M506">
        <f t="shared" si="72"/>
        <v>-1.7309901493295872</v>
      </c>
      <c r="N506">
        <f t="shared" si="73"/>
        <v>7.3105119832813162E-2</v>
      </c>
      <c r="O506">
        <f t="shared" si="74"/>
        <v>2472.9243011584717</v>
      </c>
      <c r="P506">
        <f t="shared" si="75"/>
        <v>8.0435600000003316</v>
      </c>
    </row>
    <row r="507" spans="1:16" x14ac:dyDescent="0.25">
      <c r="A507">
        <v>143</v>
      </c>
      <c r="B507">
        <v>408.92</v>
      </c>
      <c r="C507">
        <v>4.9619999999999997</v>
      </c>
      <c r="D507">
        <v>4.9880000000000004</v>
      </c>
      <c r="E507">
        <v>5.13</v>
      </c>
      <c r="F507">
        <v>4.6429999999999998</v>
      </c>
      <c r="G507">
        <v>5.0869999999999997</v>
      </c>
      <c r="I507">
        <f t="shared" si="68"/>
        <v>1.5699999999999932</v>
      </c>
      <c r="J507">
        <f t="shared" si="69"/>
        <v>-3.3999999999999808E-2</v>
      </c>
      <c r="K507">
        <f t="shared" si="70"/>
        <v>2.6116383521225046</v>
      </c>
      <c r="L507">
        <f t="shared" si="71"/>
        <v>0.69565675993619025</v>
      </c>
      <c r="M507">
        <f t="shared" si="72"/>
        <v>-1.7942601523332589</v>
      </c>
      <c r="N507">
        <f t="shared" si="73"/>
        <v>7.352995262868918E-2</v>
      </c>
      <c r="O507">
        <f t="shared" si="74"/>
        <v>2417.3054279126168</v>
      </c>
      <c r="P507">
        <f t="shared" si="75"/>
        <v>7.7903399999997855</v>
      </c>
    </row>
    <row r="508" spans="1:16" x14ac:dyDescent="0.25">
      <c r="A508">
        <v>144</v>
      </c>
      <c r="B508">
        <v>410.49</v>
      </c>
      <c r="C508">
        <v>4.9279999999999999</v>
      </c>
      <c r="D508">
        <v>4.9640000000000004</v>
      </c>
      <c r="E508">
        <v>5.0990000000000002</v>
      </c>
      <c r="F508">
        <v>4.6150000000000002</v>
      </c>
      <c r="G508">
        <v>5.0339999999999998</v>
      </c>
      <c r="I508">
        <f t="shared" si="68"/>
        <v>1.5299999999999727</v>
      </c>
      <c r="J508">
        <f t="shared" si="69"/>
        <v>-3.0000000000000249E-2</v>
      </c>
      <c r="K508">
        <f t="shared" si="70"/>
        <v>2.6133025816802631</v>
      </c>
      <c r="L508">
        <f t="shared" si="71"/>
        <v>0.69267069915636903</v>
      </c>
      <c r="M508">
        <f t="shared" si="72"/>
        <v>-1.6413269457649264</v>
      </c>
      <c r="N508">
        <f t="shared" si="73"/>
        <v>7.3944788696095692E-2</v>
      </c>
      <c r="O508">
        <f t="shared" si="74"/>
        <v>2360.9503504851627</v>
      </c>
      <c r="P508">
        <f t="shared" si="75"/>
        <v>7.5398400000001029</v>
      </c>
    </row>
    <row r="509" spans="1:16" x14ac:dyDescent="0.25">
      <c r="A509">
        <v>145</v>
      </c>
      <c r="B509">
        <v>412.02</v>
      </c>
      <c r="C509">
        <v>4.8979999999999997</v>
      </c>
      <c r="D509">
        <v>4.931</v>
      </c>
      <c r="E509">
        <v>5.0720000000000001</v>
      </c>
      <c r="F509">
        <v>4.593</v>
      </c>
      <c r="G509">
        <v>4.9969999999999999</v>
      </c>
      <c r="I509">
        <f t="shared" si="68"/>
        <v>1.4800000000000182</v>
      </c>
      <c r="J509">
        <f t="shared" si="69"/>
        <v>-2.6999999999999247E-2</v>
      </c>
      <c r="K509">
        <f t="shared" si="70"/>
        <v>2.6149182977778489</v>
      </c>
      <c r="L509">
        <f t="shared" si="71"/>
        <v>0.69001878078869527</v>
      </c>
      <c r="M509">
        <f t="shared" si="72"/>
        <v>-1.5416300925764377</v>
      </c>
      <c r="N509">
        <f t="shared" si="73"/>
        <v>7.4349501856757844E-2</v>
      </c>
      <c r="O509">
        <f t="shared" si="74"/>
        <v>2303.8762337935004</v>
      </c>
      <c r="P509">
        <f t="shared" si="75"/>
        <v>7.2490399999998569</v>
      </c>
    </row>
    <row r="510" spans="1:16" x14ac:dyDescent="0.25">
      <c r="A510">
        <v>146</v>
      </c>
      <c r="B510">
        <v>413.5</v>
      </c>
      <c r="C510">
        <v>4.8710000000000004</v>
      </c>
      <c r="D510">
        <v>4.9009999999999998</v>
      </c>
      <c r="E510">
        <v>5.0439999999999996</v>
      </c>
      <c r="F510">
        <v>4.5659999999999998</v>
      </c>
      <c r="G510">
        <v>4.9749999999999996</v>
      </c>
      <c r="I510">
        <f t="shared" si="68"/>
        <v>1.4399999999999977</v>
      </c>
      <c r="J510">
        <f t="shared" si="69"/>
        <v>-2.8000000000000469E-2</v>
      </c>
      <c r="K510">
        <f t="shared" si="70"/>
        <v>2.6164755138885654</v>
      </c>
      <c r="L510">
        <f t="shared" si="71"/>
        <v>0.68761812957176993</v>
      </c>
      <c r="M510">
        <f t="shared" si="72"/>
        <v>-1.6582853556534074</v>
      </c>
      <c r="N510">
        <f t="shared" si="73"/>
        <v>7.4743969013013445E-2</v>
      </c>
      <c r="O510">
        <f t="shared" si="74"/>
        <v>2246.1004616240853</v>
      </c>
      <c r="P510">
        <f t="shared" si="75"/>
        <v>7.0142400000001714</v>
      </c>
    </row>
    <row r="511" spans="1:16" x14ac:dyDescent="0.25">
      <c r="A511">
        <v>147</v>
      </c>
      <c r="B511">
        <v>414.94</v>
      </c>
      <c r="C511">
        <v>4.843</v>
      </c>
      <c r="D511">
        <v>4.8730000000000002</v>
      </c>
      <c r="E511">
        <v>5.0129999999999999</v>
      </c>
      <c r="F511">
        <v>4.5380000000000003</v>
      </c>
      <c r="G511">
        <v>4.9459999999999997</v>
      </c>
      <c r="I511">
        <f t="shared" si="68"/>
        <v>1.3899999999999864</v>
      </c>
      <c r="J511">
        <f t="shared" si="69"/>
        <v>-2.5000000000000355E-2</v>
      </c>
      <c r="K511">
        <f t="shared" si="70"/>
        <v>2.6179853026090019</v>
      </c>
      <c r="L511">
        <f t="shared" si="71"/>
        <v>0.68511446904653939</v>
      </c>
      <c r="M511">
        <f t="shared" si="72"/>
        <v>-1.5475539507442879</v>
      </c>
      <c r="N511">
        <f t="shared" si="73"/>
        <v>7.5128070185083995E-2</v>
      </c>
      <c r="O511">
        <f t="shared" si="74"/>
        <v>2187.640631339033</v>
      </c>
      <c r="P511">
        <f t="shared" si="75"/>
        <v>6.7317699999999272</v>
      </c>
    </row>
    <row r="512" spans="1:16" x14ac:dyDescent="0.25">
      <c r="A512">
        <v>148</v>
      </c>
      <c r="B512">
        <v>416.33</v>
      </c>
      <c r="C512">
        <v>4.8179999999999996</v>
      </c>
      <c r="D512">
        <v>4.8390000000000004</v>
      </c>
      <c r="E512">
        <v>4.9870000000000001</v>
      </c>
      <c r="F512">
        <v>4.5190000000000001</v>
      </c>
      <c r="G512">
        <v>4.9249999999999998</v>
      </c>
      <c r="I512">
        <f t="shared" si="68"/>
        <v>1.3600000000000136</v>
      </c>
      <c r="J512">
        <f t="shared" si="69"/>
        <v>-3.3999999999999808E-2</v>
      </c>
      <c r="K512">
        <f t="shared" si="70"/>
        <v>2.6194377065029881</v>
      </c>
      <c r="L512">
        <f t="shared" si="71"/>
        <v>0.68286679566232455</v>
      </c>
      <c r="M512">
        <f t="shared" si="72"/>
        <v>-2.1714818435972045</v>
      </c>
      <c r="N512">
        <f t="shared" si="73"/>
        <v>7.5501688547401247E-2</v>
      </c>
      <c r="O512">
        <f t="shared" si="74"/>
        <v>2128.5145485178682</v>
      </c>
      <c r="P512">
        <f t="shared" si="75"/>
        <v>6.5524799999999495</v>
      </c>
    </row>
    <row r="513" spans="1:16" x14ac:dyDescent="0.25">
      <c r="A513">
        <v>149</v>
      </c>
      <c r="B513">
        <v>417.69</v>
      </c>
      <c r="C513">
        <v>4.7839999999999998</v>
      </c>
      <c r="D513">
        <v>4.8079999999999998</v>
      </c>
      <c r="E513">
        <v>4.9560000000000004</v>
      </c>
      <c r="F513">
        <v>4.4859999999999998</v>
      </c>
      <c r="G513">
        <v>4.8869999999999996</v>
      </c>
      <c r="I513">
        <f t="shared" si="68"/>
        <v>1.3100000000000023</v>
      </c>
      <c r="J513">
        <f t="shared" si="69"/>
        <v>-3.7999999999999368E-2</v>
      </c>
      <c r="K513">
        <f t="shared" si="70"/>
        <v>2.6208540778583549</v>
      </c>
      <c r="L513">
        <f t="shared" si="71"/>
        <v>0.67979117098035446</v>
      </c>
      <c r="M513">
        <f t="shared" si="72"/>
        <v>-2.5467477171044566</v>
      </c>
      <c r="N513">
        <f t="shared" si="73"/>
        <v>7.5864710463978635E-2</v>
      </c>
      <c r="O513">
        <f t="shared" si="74"/>
        <v>2068.7402215360312</v>
      </c>
      <c r="P513">
        <f t="shared" si="75"/>
        <v>6.2670400000001267</v>
      </c>
    </row>
    <row r="514" spans="1:16" x14ac:dyDescent="0.25">
      <c r="A514">
        <v>150</v>
      </c>
      <c r="B514">
        <v>419</v>
      </c>
      <c r="C514">
        <v>4.7460000000000004</v>
      </c>
      <c r="D514">
        <v>4.7759999999999998</v>
      </c>
      <c r="E514">
        <v>4.9219999999999997</v>
      </c>
      <c r="F514">
        <v>4.4610000000000003</v>
      </c>
      <c r="G514">
        <v>4.8259999999999996</v>
      </c>
      <c r="I514">
        <f t="shared" si="68"/>
        <v>1.2599999999999909</v>
      </c>
      <c r="J514">
        <f t="shared" si="69"/>
        <v>-4.1000000000000369E-2</v>
      </c>
      <c r="K514">
        <f t="shared" si="70"/>
        <v>2.6222140229662951</v>
      </c>
      <c r="L514">
        <f t="shared" si="71"/>
        <v>0.67632773388132028</v>
      </c>
      <c r="M514">
        <f t="shared" si="72"/>
        <v>-2.8895783270647817</v>
      </c>
      <c r="N514">
        <f t="shared" si="73"/>
        <v>7.6217025522816964E-2</v>
      </c>
      <c r="O514">
        <f t="shared" si="74"/>
        <v>2008.3358560817792</v>
      </c>
      <c r="P514">
        <f t="shared" si="75"/>
        <v>5.9799599999998891</v>
      </c>
    </row>
    <row r="515" spans="1:16" x14ac:dyDescent="0.25">
      <c r="A515">
        <v>151</v>
      </c>
      <c r="B515">
        <v>420.26</v>
      </c>
      <c r="C515">
        <v>4.7050000000000001</v>
      </c>
      <c r="D515">
        <v>4.7409999999999997</v>
      </c>
      <c r="E515">
        <v>4.8940000000000001</v>
      </c>
      <c r="F515">
        <v>4.4340000000000002</v>
      </c>
      <c r="G515">
        <v>4.7519999999999998</v>
      </c>
      <c r="I515">
        <f t="shared" si="68"/>
        <v>1.2300000000000182</v>
      </c>
      <c r="J515">
        <f t="shared" si="69"/>
        <v>-3.8000000000000256E-2</v>
      </c>
      <c r="K515">
        <f t="shared" si="70"/>
        <v>2.6235180561820592</v>
      </c>
      <c r="L515">
        <f t="shared" si="71"/>
        <v>0.67255962776327571</v>
      </c>
      <c r="M515">
        <f t="shared" si="72"/>
        <v>-2.7747981812111826</v>
      </c>
      <c r="N515">
        <f t="shared" si="73"/>
        <v>7.6558526569334026E-2</v>
      </c>
      <c r="O515">
        <f t="shared" si="74"/>
        <v>1947.3198496131943</v>
      </c>
      <c r="P515">
        <f t="shared" si="75"/>
        <v>5.7871499999999108</v>
      </c>
    </row>
    <row r="516" spans="1:16" x14ac:dyDescent="0.25">
      <c r="A516">
        <v>152</v>
      </c>
      <c r="B516">
        <v>421.49</v>
      </c>
      <c r="C516">
        <v>4.6669999999999998</v>
      </c>
      <c r="D516">
        <v>4.7069999999999999</v>
      </c>
      <c r="E516">
        <v>4.8600000000000003</v>
      </c>
      <c r="F516">
        <v>4.4020000000000001</v>
      </c>
      <c r="G516">
        <v>4.6980000000000004</v>
      </c>
      <c r="I516">
        <f t="shared" si="68"/>
        <v>1.1800000000000068</v>
      </c>
      <c r="J516">
        <f t="shared" si="69"/>
        <v>-4.0000000000000036E-2</v>
      </c>
      <c r="K516">
        <f t="shared" si="70"/>
        <v>2.6247872752921073</v>
      </c>
      <c r="L516">
        <f t="shared" si="71"/>
        <v>0.66903780088515585</v>
      </c>
      <c r="M516">
        <f t="shared" si="72"/>
        <v>-3.0789489205816265</v>
      </c>
      <c r="N516">
        <f t="shared" si="73"/>
        <v>7.6889109738808609E-2</v>
      </c>
      <c r="O516">
        <f t="shared" si="74"/>
        <v>1885.7107857569213</v>
      </c>
      <c r="P516">
        <f t="shared" si="75"/>
        <v>5.5070600000000836</v>
      </c>
    </row>
    <row r="517" spans="1:16" x14ac:dyDescent="0.25">
      <c r="A517">
        <v>153</v>
      </c>
      <c r="B517">
        <v>422.67</v>
      </c>
      <c r="C517">
        <v>4.6269999999999998</v>
      </c>
      <c r="D517">
        <v>4.67</v>
      </c>
      <c r="E517">
        <v>4.8259999999999996</v>
      </c>
      <c r="F517">
        <v>4.3739999999999997</v>
      </c>
      <c r="G517">
        <v>4.6379999999999999</v>
      </c>
      <c r="I517">
        <f t="shared" ref="I517:I580" si="76">B518-B517</f>
        <v>1.1299999999999955</v>
      </c>
      <c r="J517">
        <f t="shared" ref="J517:J580" si="77">C518-C517</f>
        <v>-3.8999999999999702E-2</v>
      </c>
      <c r="K517">
        <f t="shared" ref="K517:K580" si="78">LOG(B517)</f>
        <v>2.6260014238478919</v>
      </c>
      <c r="L517">
        <f t="shared" ref="L517:L580" si="79">LOG(C517)</f>
        <v>0.66529949949989708</v>
      </c>
      <c r="M517">
        <f t="shared" ref="M517:M580" si="80">(L518-L517)/(K518-K517)</f>
        <v>-3.170331893900006</v>
      </c>
      <c r="N517">
        <f t="shared" ref="N517:N580" si="81">$L$2*((1-COS(RADIANS(A517))+($L$2/$O$2)*(1-SQRT(1-(($L$2/$O$2)^2)*SIN(RADIANS(A517))))))</f>
        <v>7.7208674487828574E-2</v>
      </c>
      <c r="O517">
        <f t="shared" ref="O517:O580" si="82">$L$2*($J$1^2)*((SIN(RADIANS(A517))))+($H$1/2)*(SIN(2*RADIANS(A517)))</f>
        <v>1823.5274286504018</v>
      </c>
      <c r="P517">
        <f t="shared" ref="P517:P580" si="83">(C517*100000)*((B518/100000)-(B517/100000))</f>
        <v>5.2285100000002522</v>
      </c>
    </row>
    <row r="518" spans="1:16" x14ac:dyDescent="0.25">
      <c r="A518">
        <v>154</v>
      </c>
      <c r="B518">
        <v>423.8</v>
      </c>
      <c r="C518">
        <v>4.5880000000000001</v>
      </c>
      <c r="D518">
        <v>4.63</v>
      </c>
      <c r="E518">
        <v>4.7910000000000004</v>
      </c>
      <c r="F518">
        <v>4.3410000000000002</v>
      </c>
      <c r="G518">
        <v>4.5890000000000004</v>
      </c>
      <c r="I518">
        <f t="shared" si="76"/>
        <v>1.0999999999999659</v>
      </c>
      <c r="J518">
        <f t="shared" si="77"/>
        <v>-3.8999999999999702E-2</v>
      </c>
      <c r="K518">
        <f t="shared" si="78"/>
        <v>2.6271609523747759</v>
      </c>
      <c r="L518">
        <f t="shared" si="79"/>
        <v>0.66162340922923002</v>
      </c>
      <c r="M518">
        <f t="shared" si="80"/>
        <v>-3.2932514629537737</v>
      </c>
      <c r="N518">
        <f t="shared" si="81"/>
        <v>7.7517123624734244E-2</v>
      </c>
      <c r="O518">
        <f t="shared" si="82"/>
        <v>1760.7887172292683</v>
      </c>
      <c r="P518">
        <f t="shared" si="83"/>
        <v>5.0467999999998741</v>
      </c>
    </row>
    <row r="519" spans="1:16" x14ac:dyDescent="0.25">
      <c r="A519">
        <v>155</v>
      </c>
      <c r="B519">
        <v>424.9</v>
      </c>
      <c r="C519">
        <v>4.5490000000000004</v>
      </c>
      <c r="D519">
        <v>4.5940000000000003</v>
      </c>
      <c r="E519">
        <v>4.7530000000000001</v>
      </c>
      <c r="F519">
        <v>4.3049999999999997</v>
      </c>
      <c r="G519">
        <v>4.5430000000000001</v>
      </c>
      <c r="I519">
        <f t="shared" si="76"/>
        <v>1.0500000000000114</v>
      </c>
      <c r="J519">
        <f t="shared" si="77"/>
        <v>-4.0000000000000036E-2</v>
      </c>
      <c r="K519">
        <f t="shared" si="78"/>
        <v>2.6282867310895144</v>
      </c>
      <c r="L519">
        <f t="shared" si="79"/>
        <v>0.65791593682995519</v>
      </c>
      <c r="M519">
        <f t="shared" si="80"/>
        <v>-3.5784419936279179</v>
      </c>
      <c r="N519">
        <f t="shared" si="81"/>
        <v>7.781436333904769E-2</v>
      </c>
      <c r="O519">
        <f t="shared" si="82"/>
        <v>1697.513759461682</v>
      </c>
      <c r="P519">
        <f t="shared" si="83"/>
        <v>4.7764500000000432</v>
      </c>
    </row>
    <row r="520" spans="1:16" x14ac:dyDescent="0.25">
      <c r="A520">
        <v>156</v>
      </c>
      <c r="B520">
        <v>425.95</v>
      </c>
      <c r="C520">
        <v>4.5090000000000003</v>
      </c>
      <c r="D520">
        <v>4.55</v>
      </c>
      <c r="E520">
        <v>4.7149999999999999</v>
      </c>
      <c r="F520">
        <v>4.2690000000000001</v>
      </c>
      <c r="G520">
        <v>4.5010000000000003</v>
      </c>
      <c r="I520">
        <f t="shared" si="76"/>
        <v>1.0099999999999909</v>
      </c>
      <c r="J520">
        <f t="shared" si="77"/>
        <v>-4.4000000000000483E-2</v>
      </c>
      <c r="K520">
        <f t="shared" si="78"/>
        <v>2.6293586225803405</v>
      </c>
      <c r="L520">
        <f t="shared" si="79"/>
        <v>0.65408023530657067</v>
      </c>
      <c r="M520">
        <f t="shared" si="80"/>
        <v>-4.1404898183694785</v>
      </c>
      <c r="N520">
        <f t="shared" si="81"/>
        <v>7.8100303229879237E-2</v>
      </c>
      <c r="O520">
        <f t="shared" si="82"/>
        <v>1633.7218265313245</v>
      </c>
      <c r="P520">
        <f t="shared" si="83"/>
        <v>4.55408999999994</v>
      </c>
    </row>
    <row r="521" spans="1:16" x14ac:dyDescent="0.25">
      <c r="A521">
        <v>157</v>
      </c>
      <c r="B521">
        <v>426.96</v>
      </c>
      <c r="C521">
        <v>4.4649999999999999</v>
      </c>
      <c r="D521">
        <v>4.5049999999999999</v>
      </c>
      <c r="E521">
        <v>4.6749999999999998</v>
      </c>
      <c r="F521">
        <v>4.2300000000000004</v>
      </c>
      <c r="G521">
        <v>4.4509999999999996</v>
      </c>
      <c r="I521">
        <f t="shared" si="76"/>
        <v>0.96000000000003638</v>
      </c>
      <c r="J521">
        <f t="shared" si="77"/>
        <v>-4.1999999999999815E-2</v>
      </c>
      <c r="K521">
        <f t="shared" si="78"/>
        <v>2.6303871897955311</v>
      </c>
      <c r="L521">
        <f t="shared" si="79"/>
        <v>0.64982146322456524</v>
      </c>
      <c r="M521">
        <f t="shared" si="80"/>
        <v>-4.2080628568111402</v>
      </c>
      <c r="N521">
        <f t="shared" si="81"/>
        <v>7.8374856333302684E-2</v>
      </c>
      <c r="O521">
        <f t="shared" si="82"/>
        <v>1569.4323469708465</v>
      </c>
      <c r="P521">
        <f t="shared" si="83"/>
        <v>4.2864000000001043</v>
      </c>
    </row>
    <row r="522" spans="1:16" x14ac:dyDescent="0.25">
      <c r="A522">
        <v>158</v>
      </c>
      <c r="B522">
        <v>427.92</v>
      </c>
      <c r="C522">
        <v>4.423</v>
      </c>
      <c r="D522">
        <v>4.4630000000000001</v>
      </c>
      <c r="E522">
        <v>4.6280000000000001</v>
      </c>
      <c r="F522">
        <v>4.1879999999999997</v>
      </c>
      <c r="G522">
        <v>4.415</v>
      </c>
      <c r="I522">
        <f t="shared" si="76"/>
        <v>0.91999999999995907</v>
      </c>
      <c r="J522">
        <f t="shared" si="77"/>
        <v>-5.1000000000000156E-2</v>
      </c>
      <c r="K522">
        <f t="shared" si="78"/>
        <v>2.6313625848869608</v>
      </c>
      <c r="L522">
        <f t="shared" si="79"/>
        <v>0.64571693936960384</v>
      </c>
      <c r="M522">
        <f t="shared" si="80"/>
        <v>-5.40020675876589</v>
      </c>
      <c r="N522">
        <f t="shared" si="81"/>
        <v>7.863793914869098E-2</v>
      </c>
      <c r="O522">
        <f t="shared" si="82"/>
        <v>1504.6649007475373</v>
      </c>
      <c r="P522">
        <f t="shared" si="83"/>
        <v>4.0691599999996191</v>
      </c>
    </row>
    <row r="523" spans="1:16" x14ac:dyDescent="0.25">
      <c r="A523">
        <v>159</v>
      </c>
      <c r="B523">
        <v>428.84</v>
      </c>
      <c r="C523">
        <v>4.3719999999999999</v>
      </c>
      <c r="D523">
        <v>4.4109999999999996</v>
      </c>
      <c r="E523">
        <v>4.5789999999999997</v>
      </c>
      <c r="F523">
        <v>4.149</v>
      </c>
      <c r="G523">
        <v>4.3499999999999996</v>
      </c>
      <c r="I523">
        <f t="shared" si="76"/>
        <v>0.8800000000000523</v>
      </c>
      <c r="J523">
        <f t="shared" si="77"/>
        <v>-5.400000000000027E-2</v>
      </c>
      <c r="K523">
        <f t="shared" si="78"/>
        <v>2.6322952873402072</v>
      </c>
      <c r="L523">
        <f t="shared" si="79"/>
        <v>0.64068015327766514</v>
      </c>
      <c r="M523">
        <f t="shared" si="80"/>
        <v>-6.0627184494013804</v>
      </c>
      <c r="N523">
        <f t="shared" si="81"/>
        <v>7.8889471664004882E-2</v>
      </c>
      <c r="O523">
        <f t="shared" si="82"/>
        <v>1439.4392133030055</v>
      </c>
      <c r="P523">
        <f t="shared" si="83"/>
        <v>3.847360000000283</v>
      </c>
    </row>
    <row r="524" spans="1:16" x14ac:dyDescent="0.25">
      <c r="A524">
        <v>160</v>
      </c>
      <c r="B524">
        <v>429.72</v>
      </c>
      <c r="C524">
        <v>4.3179999999999996</v>
      </c>
      <c r="D524">
        <v>4.3620000000000001</v>
      </c>
      <c r="E524">
        <v>4.5339999999999998</v>
      </c>
      <c r="F524">
        <v>4.1020000000000003</v>
      </c>
      <c r="G524">
        <v>4.2729999999999997</v>
      </c>
      <c r="I524">
        <f t="shared" si="76"/>
        <v>0.82999999999998408</v>
      </c>
      <c r="J524">
        <f t="shared" si="77"/>
        <v>-5.3999999999999382E-2</v>
      </c>
      <c r="K524">
        <f t="shared" si="78"/>
        <v>2.6331855670595279</v>
      </c>
      <c r="L524">
        <f t="shared" si="79"/>
        <v>0.63528263799821194</v>
      </c>
      <c r="M524">
        <f t="shared" si="80"/>
        <v>-6.5218008385380415</v>
      </c>
      <c r="N524">
        <f t="shared" si="81"/>
        <v>7.9129377380026247E-2</v>
      </c>
      <c r="O524">
        <f t="shared" si="82"/>
        <v>1373.7751495487114</v>
      </c>
      <c r="P524">
        <f t="shared" si="83"/>
        <v>3.5839400000000632</v>
      </c>
    </row>
    <row r="525" spans="1:16" x14ac:dyDescent="0.25">
      <c r="A525">
        <v>161</v>
      </c>
      <c r="B525">
        <v>430.55</v>
      </c>
      <c r="C525">
        <v>4.2640000000000002</v>
      </c>
      <c r="D525">
        <v>4.3140000000000001</v>
      </c>
      <c r="E525">
        <v>4.4800000000000004</v>
      </c>
      <c r="F525">
        <v>4.0519999999999996</v>
      </c>
      <c r="G525">
        <v>4.2080000000000002</v>
      </c>
      <c r="I525">
        <f t="shared" si="76"/>
        <v>0.80000000000001137</v>
      </c>
      <c r="J525">
        <f t="shared" si="77"/>
        <v>-5.5000000000000604E-2</v>
      </c>
      <c r="K525">
        <f t="shared" si="78"/>
        <v>2.6340235935670839</v>
      </c>
      <c r="L525">
        <f t="shared" si="79"/>
        <v>0.62981719601851582</v>
      </c>
      <c r="M525">
        <f t="shared" si="80"/>
        <v>-6.993560753530045</v>
      </c>
      <c r="N525">
        <f t="shared" si="81"/>
        <v>7.9357583333529505E-2</v>
      </c>
      <c r="O525">
        <f t="shared" si="82"/>
        <v>1307.6927078191291</v>
      </c>
      <c r="P525">
        <f t="shared" si="83"/>
        <v>3.4112000000000831</v>
      </c>
    </row>
    <row r="526" spans="1:16" x14ac:dyDescent="0.25">
      <c r="A526">
        <v>162</v>
      </c>
      <c r="B526">
        <v>431.35</v>
      </c>
      <c r="C526">
        <v>4.2089999999999996</v>
      </c>
      <c r="D526">
        <v>4.2560000000000002</v>
      </c>
      <c r="E526">
        <v>4.4320000000000004</v>
      </c>
      <c r="F526">
        <v>4.0049999999999999</v>
      </c>
      <c r="G526">
        <v>4.1449999999999996</v>
      </c>
      <c r="I526">
        <f t="shared" si="76"/>
        <v>0.75</v>
      </c>
      <c r="J526">
        <f t="shared" si="77"/>
        <v>-5.6999999999999496E-2</v>
      </c>
      <c r="K526">
        <f t="shared" si="78"/>
        <v>2.6348298023738992</v>
      </c>
      <c r="L526">
        <f t="shared" si="79"/>
        <v>0.62417892574802236</v>
      </c>
      <c r="M526">
        <f t="shared" si="80"/>
        <v>-7.8487262473669102</v>
      </c>
      <c r="N526">
        <f t="shared" si="81"/>
        <v>7.9574020119383942E-2</v>
      </c>
      <c r="O526">
        <f t="shared" si="82"/>
        <v>1241.2120137844322</v>
      </c>
      <c r="P526">
        <f t="shared" si="83"/>
        <v>3.1567499999998709</v>
      </c>
    </row>
    <row r="527" spans="1:16" x14ac:dyDescent="0.25">
      <c r="A527">
        <v>163</v>
      </c>
      <c r="B527">
        <v>432.1</v>
      </c>
      <c r="C527">
        <v>4.1520000000000001</v>
      </c>
      <c r="D527">
        <v>4.1970000000000001</v>
      </c>
      <c r="E527">
        <v>4.3780000000000001</v>
      </c>
      <c r="F527">
        <v>3.95</v>
      </c>
      <c r="G527">
        <v>4.0819999999999999</v>
      </c>
      <c r="I527">
        <f t="shared" si="76"/>
        <v>0.69999999999998863</v>
      </c>
      <c r="J527">
        <f t="shared" si="77"/>
        <v>-6.4000000000000057E-2</v>
      </c>
      <c r="K527">
        <f t="shared" si="78"/>
        <v>2.6355842663112301</v>
      </c>
      <c r="L527">
        <f t="shared" si="79"/>
        <v>0.6182573448404014</v>
      </c>
      <c r="M527">
        <f t="shared" si="80"/>
        <v>-9.5968621781398031</v>
      </c>
      <c r="N527">
        <f t="shared" si="81"/>
        <v>7.9778621911580153E-2</v>
      </c>
      <c r="O527">
        <f t="shared" si="82"/>
        <v>1174.3533143244911</v>
      </c>
      <c r="P527">
        <f t="shared" si="83"/>
        <v>2.9064000000000254</v>
      </c>
    </row>
    <row r="528" spans="1:16" x14ac:dyDescent="0.25">
      <c r="A528">
        <v>164</v>
      </c>
      <c r="B528">
        <v>432.8</v>
      </c>
      <c r="C528">
        <v>4.0880000000000001</v>
      </c>
      <c r="D528">
        <v>4.1369999999999996</v>
      </c>
      <c r="E528">
        <v>4.3150000000000004</v>
      </c>
      <c r="F528">
        <v>3.8940000000000001</v>
      </c>
      <c r="G528">
        <v>4.0060000000000002</v>
      </c>
      <c r="I528">
        <f t="shared" si="76"/>
        <v>0.67000000000001592</v>
      </c>
      <c r="J528">
        <f t="shared" si="77"/>
        <v>-6.5000000000000391E-2</v>
      </c>
      <c r="K528">
        <f t="shared" si="78"/>
        <v>2.636287252098513</v>
      </c>
      <c r="L528">
        <f t="shared" si="79"/>
        <v>0.61151088712665636</v>
      </c>
      <c r="M528">
        <f t="shared" si="80"/>
        <v>-10.361595584516508</v>
      </c>
      <c r="N528">
        <f t="shared" si="81"/>
        <v>7.9971326483174537E-2</v>
      </c>
      <c r="O528">
        <f t="shared" si="82"/>
        <v>1107.1369713660986</v>
      </c>
      <c r="P528">
        <f t="shared" si="83"/>
        <v>2.7389600000000445</v>
      </c>
    </row>
    <row r="529" spans="1:16" x14ac:dyDescent="0.25">
      <c r="A529">
        <v>165</v>
      </c>
      <c r="B529">
        <v>433.47</v>
      </c>
      <c r="C529">
        <v>4.0229999999999997</v>
      </c>
      <c r="D529">
        <v>4.0730000000000004</v>
      </c>
      <c r="E529">
        <v>4.26</v>
      </c>
      <c r="F529">
        <v>3.8319999999999999</v>
      </c>
      <c r="G529">
        <v>3.9260000000000002</v>
      </c>
      <c r="I529">
        <f t="shared" si="76"/>
        <v>0.6199999999999477</v>
      </c>
      <c r="J529">
        <f t="shared" si="77"/>
        <v>-7.099999999999973E-2</v>
      </c>
      <c r="K529">
        <f t="shared" si="78"/>
        <v>2.6369590457907699</v>
      </c>
      <c r="L529">
        <f t="shared" si="79"/>
        <v>0.60455003257126128</v>
      </c>
      <c r="M529">
        <f t="shared" si="80"/>
        <v>-12.457958738386857</v>
      </c>
      <c r="N529">
        <f t="shared" si="81"/>
        <v>8.0152075225145614E-2</v>
      </c>
      <c r="O529">
        <f t="shared" si="82"/>
        <v>1039.5834556852492</v>
      </c>
      <c r="P529">
        <f t="shared" si="83"/>
        <v>2.494259999999842</v>
      </c>
    </row>
    <row r="530" spans="1:16" x14ac:dyDescent="0.25">
      <c r="A530">
        <v>166</v>
      </c>
      <c r="B530">
        <v>434.09</v>
      </c>
      <c r="C530">
        <v>3.952</v>
      </c>
      <c r="D530">
        <v>4.0039999999999996</v>
      </c>
      <c r="E530">
        <v>4.2</v>
      </c>
      <c r="F530">
        <v>3.7610000000000001</v>
      </c>
      <c r="G530">
        <v>3.843</v>
      </c>
      <c r="I530">
        <f t="shared" si="76"/>
        <v>0.57000000000005002</v>
      </c>
      <c r="J530">
        <f t="shared" si="77"/>
        <v>-6.5999999999999837E-2</v>
      </c>
      <c r="K530">
        <f t="shared" si="78"/>
        <v>2.6375797812433479</v>
      </c>
      <c r="L530">
        <f t="shared" si="79"/>
        <v>0.59681693591559049</v>
      </c>
      <c r="M530">
        <f t="shared" si="80"/>
        <v>-12.83420112611911</v>
      </c>
      <c r="N530">
        <f t="shared" si="81"/>
        <v>8.0320813164156651E-2</v>
      </c>
      <c r="O530">
        <f t="shared" si="82"/>
        <v>971.71334067638475</v>
      </c>
      <c r="P530">
        <f t="shared" si="83"/>
        <v>2.2526399999999906</v>
      </c>
    </row>
    <row r="531" spans="1:16" x14ac:dyDescent="0.25">
      <c r="A531">
        <v>167</v>
      </c>
      <c r="B531">
        <v>434.66</v>
      </c>
      <c r="C531">
        <v>3.8860000000000001</v>
      </c>
      <c r="D531">
        <v>3.9390000000000001</v>
      </c>
      <c r="E531">
        <v>4.1390000000000002</v>
      </c>
      <c r="F531">
        <v>3.7</v>
      </c>
      <c r="G531">
        <v>3.7690000000000001</v>
      </c>
      <c r="I531">
        <f t="shared" si="76"/>
        <v>0.53999999999996362</v>
      </c>
      <c r="J531">
        <f t="shared" si="77"/>
        <v>-6.4999999999999947E-2</v>
      </c>
      <c r="K531">
        <f t="shared" si="78"/>
        <v>2.6381496756668459</v>
      </c>
      <c r="L531">
        <f t="shared" si="79"/>
        <v>0.58950279626376378</v>
      </c>
      <c r="M531">
        <f t="shared" si="80"/>
        <v>-13.586069755811671</v>
      </c>
      <c r="N531">
        <f t="shared" si="81"/>
        <v>8.0477488979219164E-2</v>
      </c>
      <c r="O531">
        <f t="shared" si="82"/>
        <v>903.54729609049491</v>
      </c>
      <c r="P531">
        <f t="shared" si="83"/>
        <v>2.098440000000009</v>
      </c>
    </row>
    <row r="532" spans="1:16" x14ac:dyDescent="0.25">
      <c r="A532">
        <v>168</v>
      </c>
      <c r="B532">
        <v>435.2</v>
      </c>
      <c r="C532">
        <v>3.8210000000000002</v>
      </c>
      <c r="D532">
        <v>3.863</v>
      </c>
      <c r="E532">
        <v>4.077</v>
      </c>
      <c r="F532">
        <v>3.6349999999999998</v>
      </c>
      <c r="G532">
        <v>3.7069999999999999</v>
      </c>
      <c r="I532">
        <f t="shared" si="76"/>
        <v>0.49000000000000909</v>
      </c>
      <c r="J532">
        <f t="shared" si="77"/>
        <v>-6.800000000000006E-2</v>
      </c>
      <c r="K532">
        <f t="shared" si="78"/>
        <v>2.6386888866901237</v>
      </c>
      <c r="L532">
        <f t="shared" si="79"/>
        <v>0.58217703768840889</v>
      </c>
      <c r="M532">
        <f t="shared" si="80"/>
        <v>-15.957412038925034</v>
      </c>
      <c r="N532">
        <f t="shared" si="81"/>
        <v>8.0622055017252225E-2</v>
      </c>
      <c r="O532">
        <f t="shared" si="82"/>
        <v>835.10608174394508</v>
      </c>
      <c r="P532">
        <f t="shared" si="83"/>
        <v>1.872290000000149</v>
      </c>
    </row>
    <row r="533" spans="1:16" x14ac:dyDescent="0.25">
      <c r="A533">
        <v>169</v>
      </c>
      <c r="B533">
        <v>435.69</v>
      </c>
      <c r="C533">
        <v>3.7530000000000001</v>
      </c>
      <c r="D533">
        <v>3.7919999999999998</v>
      </c>
      <c r="E533">
        <v>4.0090000000000003</v>
      </c>
      <c r="F533">
        <v>3.5659999999999998</v>
      </c>
      <c r="G533">
        <v>3.6440000000000001</v>
      </c>
      <c r="I533">
        <f t="shared" si="76"/>
        <v>0.44999999999998863</v>
      </c>
      <c r="J533">
        <f t="shared" si="77"/>
        <v>-6.7000000000000171E-2</v>
      </c>
      <c r="K533">
        <f t="shared" si="78"/>
        <v>2.6391775920802147</v>
      </c>
      <c r="L533">
        <f t="shared" si="79"/>
        <v>0.57437856441308244</v>
      </c>
      <c r="M533">
        <f t="shared" si="80"/>
        <v>-17.449831769275811</v>
      </c>
      <c r="N533">
        <f t="shared" si="81"/>
        <v>8.0754467307532912E-2</v>
      </c>
      <c r="O533">
        <f t="shared" si="82"/>
        <v>766.41054119999239</v>
      </c>
      <c r="P533">
        <f t="shared" si="83"/>
        <v>1.688849999999736</v>
      </c>
    </row>
    <row r="534" spans="1:16" x14ac:dyDescent="0.25">
      <c r="A534">
        <v>170</v>
      </c>
      <c r="B534">
        <v>436.14</v>
      </c>
      <c r="C534">
        <v>3.6859999999999999</v>
      </c>
      <c r="D534">
        <v>3.7250000000000001</v>
      </c>
      <c r="E534">
        <v>3.9430000000000001</v>
      </c>
      <c r="F534">
        <v>3.504</v>
      </c>
      <c r="G534">
        <v>3.5710000000000002</v>
      </c>
      <c r="I534">
        <f t="shared" si="76"/>
        <v>0.40000000000003411</v>
      </c>
      <c r="J534">
        <f t="shared" si="77"/>
        <v>-7.6000000000000068E-2</v>
      </c>
      <c r="K534">
        <f t="shared" si="78"/>
        <v>2.6396259192408125</v>
      </c>
      <c r="L534">
        <f t="shared" si="79"/>
        <v>0.56655533088305499</v>
      </c>
      <c r="M534">
        <f t="shared" si="80"/>
        <v>-22.726862106399121</v>
      </c>
      <c r="N534">
        <f t="shared" si="81"/>
        <v>8.0874685575033509E-2</v>
      </c>
      <c r="O534">
        <f t="shared" si="82"/>
        <v>697.48159542485212</v>
      </c>
      <c r="P534">
        <f t="shared" si="83"/>
        <v>1.4744000000001958</v>
      </c>
    </row>
    <row r="535" spans="1:16" x14ac:dyDescent="0.25">
      <c r="A535">
        <v>171</v>
      </c>
      <c r="B535">
        <v>436.54</v>
      </c>
      <c r="C535">
        <v>3.61</v>
      </c>
      <c r="D535">
        <v>3.6469999999999998</v>
      </c>
      <c r="E535">
        <v>3.871</v>
      </c>
      <c r="F535">
        <v>3.4340000000000002</v>
      </c>
      <c r="G535">
        <v>3.4889999999999999</v>
      </c>
      <c r="I535">
        <f t="shared" si="76"/>
        <v>0.37000000000000455</v>
      </c>
      <c r="J535">
        <f t="shared" si="77"/>
        <v>-7.6000000000000068E-2</v>
      </c>
      <c r="K535">
        <f t="shared" si="78"/>
        <v>2.6400240441088667</v>
      </c>
      <c r="L535">
        <f t="shared" si="79"/>
        <v>0.55750720190565795</v>
      </c>
      <c r="M535">
        <f t="shared" si="80"/>
        <v>-25.114516975862596</v>
      </c>
      <c r="N535">
        <f t="shared" si="81"/>
        <v>8.0982673252641316E-2</v>
      </c>
      <c r="O535">
        <f t="shared" si="82"/>
        <v>628.34023642029467</v>
      </c>
      <c r="P535">
        <f t="shared" si="83"/>
        <v>1.3356999999998955</v>
      </c>
    </row>
    <row r="536" spans="1:16" x14ac:dyDescent="0.25">
      <c r="A536">
        <v>172</v>
      </c>
      <c r="B536">
        <v>436.91</v>
      </c>
      <c r="C536">
        <v>3.5339999999999998</v>
      </c>
      <c r="D536">
        <v>3.5790000000000002</v>
      </c>
      <c r="E536">
        <v>3.7970000000000002</v>
      </c>
      <c r="F536">
        <v>3.3620000000000001</v>
      </c>
      <c r="G536">
        <v>3.4</v>
      </c>
      <c r="I536">
        <f t="shared" si="76"/>
        <v>0.31999999999999318</v>
      </c>
      <c r="J536">
        <f t="shared" si="77"/>
        <v>-7.7999999999999847E-2</v>
      </c>
      <c r="K536">
        <f t="shared" si="78"/>
        <v>2.6403919849593236</v>
      </c>
      <c r="L536">
        <f t="shared" si="79"/>
        <v>0.54826654517074525</v>
      </c>
      <c r="M536">
        <f t="shared" si="80"/>
        <v>-30.483613726551333</v>
      </c>
      <c r="N536">
        <f t="shared" si="81"/>
        <v>8.1078397492257481E-2</v>
      </c>
      <c r="O536">
        <f t="shared" si="82"/>
        <v>559.00752083465477</v>
      </c>
      <c r="P536">
        <f t="shared" si="83"/>
        <v>1.1308800000000274</v>
      </c>
    </row>
    <row r="537" spans="1:16" x14ac:dyDescent="0.25">
      <c r="A537">
        <v>173</v>
      </c>
      <c r="B537">
        <v>437.23</v>
      </c>
      <c r="C537">
        <v>3.456</v>
      </c>
      <c r="D537">
        <v>3.4990000000000001</v>
      </c>
      <c r="E537">
        <v>3.7229999999999999</v>
      </c>
      <c r="F537">
        <v>3.2959999999999998</v>
      </c>
      <c r="G537">
        <v>3.3069999999999999</v>
      </c>
      <c r="I537">
        <f t="shared" si="76"/>
        <v>0.27999999999997272</v>
      </c>
      <c r="J537">
        <f t="shared" si="77"/>
        <v>-8.0000000000000071E-2</v>
      </c>
      <c r="K537">
        <f t="shared" si="78"/>
        <v>2.6407099528830362</v>
      </c>
      <c r="L537">
        <f t="shared" si="79"/>
        <v>0.53857373380685569</v>
      </c>
      <c r="M537">
        <f t="shared" si="80"/>
        <v>-36.583303501998444</v>
      </c>
      <c r="N537">
        <f t="shared" si="81"/>
        <v>8.1161829174771286E-2</v>
      </c>
      <c r="O537">
        <f t="shared" si="82"/>
        <v>489.50456355424166</v>
      </c>
      <c r="P537">
        <f t="shared" si="83"/>
        <v>0.96767999999994858</v>
      </c>
    </row>
    <row r="538" spans="1:16" x14ac:dyDescent="0.25">
      <c r="A538">
        <v>174</v>
      </c>
      <c r="B538">
        <v>437.51</v>
      </c>
      <c r="C538">
        <v>3.3759999999999999</v>
      </c>
      <c r="D538">
        <v>3.4220000000000002</v>
      </c>
      <c r="E538">
        <v>3.6469999999999998</v>
      </c>
      <c r="F538">
        <v>3.2210000000000001</v>
      </c>
      <c r="G538">
        <v>3.214</v>
      </c>
      <c r="I538">
        <f t="shared" si="76"/>
        <v>0.23000000000001819</v>
      </c>
      <c r="J538">
        <f t="shared" si="77"/>
        <v>-8.0000000000000071E-2</v>
      </c>
      <c r="K538">
        <f t="shared" si="78"/>
        <v>2.6409879839759003</v>
      </c>
      <c r="L538">
        <f t="shared" si="79"/>
        <v>0.52840243795361741</v>
      </c>
      <c r="M538">
        <f t="shared" si="80"/>
        <v>-45.630900236235384</v>
      </c>
      <c r="N538">
        <f t="shared" si="81"/>
        <v>8.1232942918906939E-2</v>
      </c>
      <c r="O538">
        <f t="shared" si="82"/>
        <v>419.85253127704976</v>
      </c>
      <c r="P538">
        <f t="shared" si="83"/>
        <v>0.77648000000007378</v>
      </c>
    </row>
    <row r="539" spans="1:16" x14ac:dyDescent="0.25">
      <c r="A539">
        <v>175</v>
      </c>
      <c r="B539">
        <v>437.74</v>
      </c>
      <c r="C539">
        <v>3.2959999999999998</v>
      </c>
      <c r="D539">
        <v>3.3450000000000002</v>
      </c>
      <c r="E539">
        <v>3.5680000000000001</v>
      </c>
      <c r="F539">
        <v>3.1459999999999999</v>
      </c>
      <c r="G539">
        <v>3.1240000000000001</v>
      </c>
      <c r="I539">
        <f t="shared" si="76"/>
        <v>0.18999999999999773</v>
      </c>
      <c r="J539">
        <f t="shared" si="77"/>
        <v>-7.7999999999999847E-2</v>
      </c>
      <c r="K539">
        <f t="shared" si="78"/>
        <v>2.6412162335803266</v>
      </c>
      <c r="L539">
        <f t="shared" si="79"/>
        <v>0.51798720302507817</v>
      </c>
      <c r="M539">
        <f t="shared" si="80"/>
        <v>-55.189247160140418</v>
      </c>
      <c r="N539">
        <f t="shared" si="81"/>
        <v>8.1291717088940077E-2</v>
      </c>
      <c r="O539">
        <f t="shared" si="82"/>
        <v>350.07263607075652</v>
      </c>
      <c r="P539">
        <f t="shared" si="83"/>
        <v>0.62623999999999735</v>
      </c>
    </row>
    <row r="540" spans="1:16" x14ac:dyDescent="0.25">
      <c r="A540">
        <v>176</v>
      </c>
      <c r="B540">
        <v>437.93</v>
      </c>
      <c r="C540">
        <v>3.218</v>
      </c>
      <c r="D540">
        <v>3.2639999999999998</v>
      </c>
      <c r="E540">
        <v>3.4940000000000002</v>
      </c>
      <c r="F540">
        <v>3.0760000000000001</v>
      </c>
      <c r="G540">
        <v>3.0409999999999999</v>
      </c>
      <c r="I540">
        <f t="shared" si="76"/>
        <v>0.14999999999997726</v>
      </c>
      <c r="J540">
        <f t="shared" si="77"/>
        <v>-7.6000000000000068E-2</v>
      </c>
      <c r="K540">
        <f t="shared" si="78"/>
        <v>2.6414046971633121</v>
      </c>
      <c r="L540">
        <f t="shared" si="79"/>
        <v>0.50758603976301075</v>
      </c>
      <c r="M540">
        <f t="shared" si="80"/>
        <v>-69.79028151292205</v>
      </c>
      <c r="N540">
        <f t="shared" si="81"/>
        <v>8.133813380128159E-2</v>
      </c>
      <c r="O540">
        <f t="shared" si="82"/>
        <v>280.18612891695085</v>
      </c>
      <c r="P540">
        <f t="shared" si="83"/>
        <v>0.48269999999992452</v>
      </c>
    </row>
    <row r="541" spans="1:16" x14ac:dyDescent="0.25">
      <c r="A541">
        <v>177</v>
      </c>
      <c r="B541">
        <v>438.08</v>
      </c>
      <c r="C541">
        <v>3.1419999999999999</v>
      </c>
      <c r="D541">
        <v>3.1829999999999998</v>
      </c>
      <c r="E541">
        <v>3.4169999999999998</v>
      </c>
      <c r="F541">
        <v>2.9980000000000002</v>
      </c>
      <c r="G541">
        <v>2.968</v>
      </c>
      <c r="I541">
        <f t="shared" si="76"/>
        <v>0.11000000000001364</v>
      </c>
      <c r="J541">
        <f t="shared" si="77"/>
        <v>-7.6000000000000068E-2</v>
      </c>
      <c r="K541">
        <f t="shared" si="78"/>
        <v>2.6415534264538958</v>
      </c>
      <c r="L541">
        <f t="shared" si="79"/>
        <v>0.4972061807039545</v>
      </c>
      <c r="M541">
        <f t="shared" si="80"/>
        <v>-97.52789210236584</v>
      </c>
      <c r="N541">
        <f t="shared" si="81"/>
        <v>8.1372178929926722E-2</v>
      </c>
      <c r="O541">
        <f t="shared" si="82"/>
        <v>210.21429324353196</v>
      </c>
      <c r="P541">
        <f t="shared" si="83"/>
        <v>0.3456200000001276</v>
      </c>
    </row>
    <row r="542" spans="1:16" x14ac:dyDescent="0.25">
      <c r="A542">
        <v>178</v>
      </c>
      <c r="B542">
        <v>438.19</v>
      </c>
      <c r="C542">
        <v>3.0659999999999998</v>
      </c>
      <c r="D542">
        <v>3.1</v>
      </c>
      <c r="E542">
        <v>3.339</v>
      </c>
      <c r="F542">
        <v>2.9239999999999999</v>
      </c>
      <c r="G542">
        <v>2.9</v>
      </c>
      <c r="I542">
        <f t="shared" si="76"/>
        <v>6.0000000000002274E-2</v>
      </c>
      <c r="J542">
        <f t="shared" si="77"/>
        <v>-7.7999999999999847E-2</v>
      </c>
      <c r="K542">
        <f t="shared" si="78"/>
        <v>2.6416624622379814</v>
      </c>
      <c r="L542">
        <f t="shared" si="79"/>
        <v>0.48657215051835634</v>
      </c>
      <c r="M542">
        <f t="shared" si="80"/>
        <v>-188.21193412849993</v>
      </c>
      <c r="N542">
        <f t="shared" si="81"/>
        <v>8.1393842110767695E-2</v>
      </c>
      <c r="O542">
        <f t="shared" si="82"/>
        <v>140.1784384472858</v>
      </c>
      <c r="P542">
        <f t="shared" si="83"/>
        <v>0.18395999999997123</v>
      </c>
    </row>
    <row r="543" spans="1:16" x14ac:dyDescent="0.25">
      <c r="A543">
        <v>179</v>
      </c>
      <c r="B543">
        <v>438.25</v>
      </c>
      <c r="C543">
        <v>2.988</v>
      </c>
      <c r="D543">
        <v>3.0150000000000001</v>
      </c>
      <c r="E543">
        <v>3.26</v>
      </c>
      <c r="F543">
        <v>2.85</v>
      </c>
      <c r="G543">
        <v>2.827</v>
      </c>
      <c r="I543">
        <f t="shared" si="76"/>
        <v>2.9999999999972715E-2</v>
      </c>
      <c r="J543">
        <f t="shared" si="77"/>
        <v>-7.9000000000000181E-2</v>
      </c>
      <c r="K543">
        <f t="shared" si="78"/>
        <v>2.6417219247658323</v>
      </c>
      <c r="L543">
        <f t="shared" si="79"/>
        <v>0.47538059314336117</v>
      </c>
      <c r="M543">
        <f t="shared" si="80"/>
        <v>-391.44204928056831</v>
      </c>
      <c r="N543">
        <f t="shared" si="81"/>
        <v>8.1403116744768328E-2</v>
      </c>
      <c r="O543">
        <f t="shared" si="82"/>
        <v>70.099893408551239</v>
      </c>
      <c r="P543">
        <f t="shared" si="83"/>
        <v>8.9639999999985981E-2</v>
      </c>
    </row>
    <row r="544" spans="1:16" x14ac:dyDescent="0.25">
      <c r="A544">
        <v>180</v>
      </c>
      <c r="B544">
        <v>438.28</v>
      </c>
      <c r="C544">
        <v>2.9089999999999998</v>
      </c>
      <c r="D544">
        <v>2.9369999999999998</v>
      </c>
      <c r="E544">
        <v>3.1859999999999999</v>
      </c>
      <c r="F544">
        <v>2.7669999999999999</v>
      </c>
      <c r="G544">
        <v>2.746</v>
      </c>
      <c r="I544">
        <f t="shared" si="76"/>
        <v>-2.9999999999972715E-2</v>
      </c>
      <c r="J544">
        <f t="shared" si="77"/>
        <v>-8.0999999999999961E-2</v>
      </c>
      <c r="K544">
        <f t="shared" si="78"/>
        <v>2.6417516529769882</v>
      </c>
      <c r="L544">
        <f t="shared" si="79"/>
        <v>0.46374372124705915</v>
      </c>
      <c r="M544">
        <f t="shared" si="80"/>
        <v>412.54806950510817</v>
      </c>
      <c r="N544">
        <f t="shared" si="81"/>
        <v>8.14E-2</v>
      </c>
      <c r="O544">
        <f t="shared" si="82"/>
        <v>4.9209703796387636E-13</v>
      </c>
      <c r="P544">
        <f t="shared" si="83"/>
        <v>-8.7269999999986358E-2</v>
      </c>
    </row>
    <row r="545" spans="1:16" x14ac:dyDescent="0.25">
      <c r="A545">
        <v>181</v>
      </c>
      <c r="B545">
        <v>438.25</v>
      </c>
      <c r="C545">
        <v>2.8279999999999998</v>
      </c>
      <c r="D545">
        <v>2.8490000000000002</v>
      </c>
      <c r="E545">
        <v>3.0960000000000001</v>
      </c>
      <c r="F545">
        <v>2.6909999999999998</v>
      </c>
      <c r="G545">
        <v>2.6739999999999999</v>
      </c>
      <c r="I545">
        <f t="shared" si="76"/>
        <v>-6.0000000000002274E-2</v>
      </c>
      <c r="J545">
        <f t="shared" si="77"/>
        <v>-7.8999999999999737E-2</v>
      </c>
      <c r="K545">
        <f t="shared" si="78"/>
        <v>2.6417219247658323</v>
      </c>
      <c r="L545">
        <f t="shared" si="79"/>
        <v>0.45147940512486179</v>
      </c>
      <c r="M545">
        <f t="shared" si="80"/>
        <v>206.93141926691274</v>
      </c>
      <c r="N545">
        <f t="shared" si="81"/>
        <v>8.1384492812537609E-2</v>
      </c>
      <c r="O545">
        <f t="shared" si="82"/>
        <v>-70.099893408552035</v>
      </c>
      <c r="P545">
        <f t="shared" si="83"/>
        <v>-0.16967999999997346</v>
      </c>
    </row>
    <row r="546" spans="1:16" x14ac:dyDescent="0.25">
      <c r="A546">
        <v>182</v>
      </c>
      <c r="B546">
        <v>438.19</v>
      </c>
      <c r="C546">
        <v>2.7490000000000001</v>
      </c>
      <c r="D546">
        <v>2.7650000000000001</v>
      </c>
      <c r="E546">
        <v>3.0169999999999999</v>
      </c>
      <c r="F546">
        <v>2.6139999999999999</v>
      </c>
      <c r="G546">
        <v>2.5990000000000002</v>
      </c>
      <c r="I546">
        <f t="shared" si="76"/>
        <v>-0.11000000000001364</v>
      </c>
      <c r="J546">
        <f t="shared" si="77"/>
        <v>-7.5000000000000178E-2</v>
      </c>
      <c r="K546">
        <f t="shared" si="78"/>
        <v>2.6416624622379814</v>
      </c>
      <c r="L546">
        <f t="shared" si="79"/>
        <v>0.4391747398434685</v>
      </c>
      <c r="M546">
        <f t="shared" si="80"/>
        <v>110.1779293673964</v>
      </c>
      <c r="N546">
        <f t="shared" si="81"/>
        <v>8.1356599886215811E-2</v>
      </c>
      <c r="O546">
        <f t="shared" si="82"/>
        <v>-140.17843844728483</v>
      </c>
      <c r="P546">
        <f t="shared" si="83"/>
        <v>-0.30239000000011168</v>
      </c>
    </row>
    <row r="547" spans="1:16" x14ac:dyDescent="0.25">
      <c r="A547">
        <v>183</v>
      </c>
      <c r="B547">
        <v>438.08</v>
      </c>
      <c r="C547">
        <v>2.6739999999999999</v>
      </c>
      <c r="D547">
        <v>2.6880000000000002</v>
      </c>
      <c r="E547">
        <v>2.94</v>
      </c>
      <c r="F547">
        <v>2.54</v>
      </c>
      <c r="G547">
        <v>2.5289999999999999</v>
      </c>
      <c r="I547">
        <f t="shared" si="76"/>
        <v>-0.14999999999997726</v>
      </c>
      <c r="J547">
        <f t="shared" si="77"/>
        <v>-8.1999999999999851E-2</v>
      </c>
      <c r="K547">
        <f t="shared" si="78"/>
        <v>2.6415534264538958</v>
      </c>
      <c r="L547">
        <f t="shared" si="79"/>
        <v>0.42716140292596555</v>
      </c>
      <c r="M547">
        <f t="shared" si="80"/>
        <v>90.946481855194193</v>
      </c>
      <c r="N547">
        <f t="shared" si="81"/>
        <v>8.1316329691244957E-2</v>
      </c>
      <c r="O547">
        <f t="shared" si="82"/>
        <v>-210.21429324353096</v>
      </c>
      <c r="P547">
        <f t="shared" si="83"/>
        <v>-0.40109999999993728</v>
      </c>
    </row>
    <row r="548" spans="1:16" x14ac:dyDescent="0.25">
      <c r="A548">
        <v>184</v>
      </c>
      <c r="B548">
        <v>437.93</v>
      </c>
      <c r="C548">
        <v>2.5920000000000001</v>
      </c>
      <c r="D548">
        <v>2.601</v>
      </c>
      <c r="E548">
        <v>2.8519999999999999</v>
      </c>
      <c r="F548">
        <v>2.4660000000000002</v>
      </c>
      <c r="G548">
        <v>2.448</v>
      </c>
      <c r="I548">
        <f t="shared" si="76"/>
        <v>-0.18999999999999773</v>
      </c>
      <c r="J548">
        <f t="shared" si="77"/>
        <v>-8.2000000000000295E-2</v>
      </c>
      <c r="K548">
        <f t="shared" si="78"/>
        <v>2.6414046971633121</v>
      </c>
      <c r="L548">
        <f t="shared" si="79"/>
        <v>0.41363499719855573</v>
      </c>
      <c r="M548">
        <f t="shared" si="80"/>
        <v>74.079434850808752</v>
      </c>
      <c r="N548">
        <f t="shared" si="81"/>
        <v>8.126369446168738E-2</v>
      </c>
      <c r="O548">
        <f t="shared" si="82"/>
        <v>-280.18612891694983</v>
      </c>
      <c r="P548">
        <f t="shared" si="83"/>
        <v>-0.49247999999999792</v>
      </c>
    </row>
    <row r="549" spans="1:16" x14ac:dyDescent="0.25">
      <c r="A549">
        <v>185</v>
      </c>
      <c r="B549">
        <v>437.74</v>
      </c>
      <c r="C549">
        <v>2.5099999999999998</v>
      </c>
      <c r="D549">
        <v>2.5219999999999998</v>
      </c>
      <c r="E549">
        <v>2.7719999999999998</v>
      </c>
      <c r="F549">
        <v>2.3919999999999999</v>
      </c>
      <c r="G549">
        <v>2.3559999999999999</v>
      </c>
      <c r="I549">
        <f t="shared" si="76"/>
        <v>-0.23000000000001819</v>
      </c>
      <c r="J549">
        <f t="shared" si="77"/>
        <v>-7.6999999999999957E-2</v>
      </c>
      <c r="K549">
        <f t="shared" si="78"/>
        <v>2.6412162335803266</v>
      </c>
      <c r="L549">
        <f t="shared" si="79"/>
        <v>0.39967372148103808</v>
      </c>
      <c r="M549">
        <f t="shared" si="80"/>
        <v>59.284276019788457</v>
      </c>
      <c r="N549">
        <f t="shared" si="81"/>
        <v>8.1198710191794476E-2</v>
      </c>
      <c r="O549">
        <f t="shared" si="82"/>
        <v>-350.07263607075549</v>
      </c>
      <c r="P549">
        <f t="shared" si="83"/>
        <v>-0.57730000000005477</v>
      </c>
    </row>
    <row r="550" spans="1:16" x14ac:dyDescent="0.25">
      <c r="A550">
        <v>186</v>
      </c>
      <c r="B550">
        <v>437.51</v>
      </c>
      <c r="C550">
        <v>2.4329999999999998</v>
      </c>
      <c r="D550">
        <v>2.448</v>
      </c>
      <c r="E550">
        <v>2.6920000000000002</v>
      </c>
      <c r="F550">
        <v>2.3210000000000002</v>
      </c>
      <c r="G550">
        <v>2.2719999999999998</v>
      </c>
      <c r="I550">
        <f t="shared" si="76"/>
        <v>-0.27999999999997272</v>
      </c>
      <c r="J550">
        <f t="shared" si="77"/>
        <v>-7.6999999999999957E-2</v>
      </c>
      <c r="K550">
        <f t="shared" si="78"/>
        <v>2.6409879839759003</v>
      </c>
      <c r="L550">
        <f t="shared" si="79"/>
        <v>0.38614210893081846</v>
      </c>
      <c r="M550">
        <f t="shared" si="80"/>
        <v>50.234751343380438</v>
      </c>
      <c r="N550">
        <f t="shared" si="81"/>
        <v>8.1121396631205628E-2</v>
      </c>
      <c r="O550">
        <f t="shared" si="82"/>
        <v>-419.8525312770488</v>
      </c>
      <c r="P550">
        <f t="shared" si="83"/>
        <v>-0.68123999999996376</v>
      </c>
    </row>
    <row r="551" spans="1:16" x14ac:dyDescent="0.25">
      <c r="A551">
        <v>187</v>
      </c>
      <c r="B551">
        <v>437.23</v>
      </c>
      <c r="C551">
        <v>2.3559999999999999</v>
      </c>
      <c r="D551">
        <v>2.3650000000000002</v>
      </c>
      <c r="E551">
        <v>2.613</v>
      </c>
      <c r="F551">
        <v>2.2530000000000001</v>
      </c>
      <c r="G551">
        <v>2.194</v>
      </c>
      <c r="I551">
        <f t="shared" si="76"/>
        <v>-0.31999999999999318</v>
      </c>
      <c r="J551">
        <f t="shared" si="77"/>
        <v>-7.6000000000000068E-2</v>
      </c>
      <c r="K551">
        <f t="shared" si="78"/>
        <v>2.6407099528830362</v>
      </c>
      <c r="L551">
        <f t="shared" si="79"/>
        <v>0.37217528611506401</v>
      </c>
      <c r="M551">
        <f t="shared" si="80"/>
        <v>44.785772565788918</v>
      </c>
      <c r="N551">
        <f t="shared" si="81"/>
        <v>8.1031777279010272E-2</v>
      </c>
      <c r="O551">
        <f t="shared" si="82"/>
        <v>-489.50456355424069</v>
      </c>
      <c r="P551">
        <f t="shared" si="83"/>
        <v>-0.75392000000001835</v>
      </c>
    </row>
    <row r="552" spans="1:16" x14ac:dyDescent="0.25">
      <c r="A552">
        <v>188</v>
      </c>
      <c r="B552">
        <v>436.91</v>
      </c>
      <c r="C552">
        <v>2.2799999999999998</v>
      </c>
      <c r="D552">
        <v>2.2879999999999998</v>
      </c>
      <c r="E552">
        <v>2.5369999999999999</v>
      </c>
      <c r="F552">
        <v>2.1840000000000002</v>
      </c>
      <c r="G552">
        <v>2.1120000000000001</v>
      </c>
      <c r="I552">
        <f t="shared" si="76"/>
        <v>-0.37000000000000455</v>
      </c>
      <c r="J552">
        <f t="shared" si="77"/>
        <v>-6.899999999999995E-2</v>
      </c>
      <c r="K552">
        <f t="shared" si="78"/>
        <v>2.6403919849593236</v>
      </c>
      <c r="L552">
        <f t="shared" si="79"/>
        <v>0.35793484700045375</v>
      </c>
      <c r="M552">
        <f t="shared" si="80"/>
        <v>36.272418257357543</v>
      </c>
      <c r="N552">
        <f t="shared" si="81"/>
        <v>8.0929879376674771E-2</v>
      </c>
      <c r="O552">
        <f t="shared" si="82"/>
        <v>-559.00752083465545</v>
      </c>
      <c r="P552">
        <f t="shared" si="83"/>
        <v>-0.84359999999993385</v>
      </c>
    </row>
    <row r="553" spans="1:16" x14ac:dyDescent="0.25">
      <c r="A553">
        <v>189</v>
      </c>
      <c r="B553">
        <v>436.54</v>
      </c>
      <c r="C553">
        <v>2.2109999999999999</v>
      </c>
      <c r="D553">
        <v>2.218</v>
      </c>
      <c r="E553">
        <v>2.4620000000000002</v>
      </c>
      <c r="F553">
        <v>2.12</v>
      </c>
      <c r="G553">
        <v>2.044</v>
      </c>
      <c r="I553">
        <f t="shared" si="76"/>
        <v>-0.40000000000003411</v>
      </c>
      <c r="J553">
        <f t="shared" si="77"/>
        <v>-6.6999999999999726E-2</v>
      </c>
      <c r="K553">
        <f t="shared" si="78"/>
        <v>2.6400240441088667</v>
      </c>
      <c r="L553">
        <f t="shared" si="79"/>
        <v>0.34458874257871386</v>
      </c>
      <c r="M553">
        <f t="shared" si="80"/>
        <v>33.567261505907119</v>
      </c>
      <c r="N553">
        <f t="shared" si="81"/>
        <v>8.0815733899836095E-2</v>
      </c>
      <c r="O553">
        <f t="shared" si="82"/>
        <v>-628.34023642029376</v>
      </c>
      <c r="P553">
        <f t="shared" si="83"/>
        <v>-0.88440000000011731</v>
      </c>
    </row>
    <row r="554" spans="1:16" x14ac:dyDescent="0.25">
      <c r="A554">
        <v>190</v>
      </c>
      <c r="B554">
        <v>436.14</v>
      </c>
      <c r="C554">
        <v>2.1440000000000001</v>
      </c>
      <c r="D554">
        <v>2.1469999999999998</v>
      </c>
      <c r="E554">
        <v>2.391</v>
      </c>
      <c r="F554">
        <v>2.0539999999999998</v>
      </c>
      <c r="G554">
        <v>1.9830000000000001</v>
      </c>
      <c r="I554">
        <f t="shared" si="76"/>
        <v>-0.44999999999998863</v>
      </c>
      <c r="J554">
        <f t="shared" si="77"/>
        <v>-6.2000000000000277E-2</v>
      </c>
      <c r="K554">
        <f t="shared" si="78"/>
        <v>2.6396259192408125</v>
      </c>
      <c r="L554">
        <f t="shared" si="79"/>
        <v>0.33122478102073244</v>
      </c>
      <c r="M554">
        <f t="shared" si="80"/>
        <v>28.425794746015921</v>
      </c>
      <c r="N554">
        <f t="shared" si="81"/>
        <v>8.0689375548964618E-2</v>
      </c>
      <c r="O554">
        <f t="shared" si="82"/>
        <v>-697.4815954248528</v>
      </c>
      <c r="P554">
        <f t="shared" si="83"/>
        <v>-0.96479999999984911</v>
      </c>
    </row>
    <row r="555" spans="1:16" x14ac:dyDescent="0.25">
      <c r="A555">
        <v>191</v>
      </c>
      <c r="B555">
        <v>435.69</v>
      </c>
      <c r="C555">
        <v>2.0819999999999999</v>
      </c>
      <c r="D555">
        <v>2.0840000000000001</v>
      </c>
      <c r="E555">
        <v>2.3220000000000001</v>
      </c>
      <c r="F555">
        <v>1.988</v>
      </c>
      <c r="G555">
        <v>1.9339999999999999</v>
      </c>
      <c r="I555">
        <f t="shared" si="76"/>
        <v>-0.49000000000000909</v>
      </c>
      <c r="J555">
        <f t="shared" si="77"/>
        <v>-5.600000000000005E-2</v>
      </c>
      <c r="K555">
        <f t="shared" si="78"/>
        <v>2.6391775920802147</v>
      </c>
      <c r="L555">
        <f t="shared" si="79"/>
        <v>0.31848072517451731</v>
      </c>
      <c r="M555">
        <f t="shared" si="80"/>
        <v>24.229902903361886</v>
      </c>
      <c r="N555">
        <f t="shared" si="81"/>
        <v>8.055084273889869E-2</v>
      </c>
      <c r="O555">
        <f t="shared" si="82"/>
        <v>-766.41054119999137</v>
      </c>
      <c r="P555">
        <f t="shared" si="83"/>
        <v>-1.0201800000000811</v>
      </c>
    </row>
    <row r="556" spans="1:16" x14ac:dyDescent="0.25">
      <c r="A556">
        <v>192</v>
      </c>
      <c r="B556">
        <v>435.2</v>
      </c>
      <c r="C556">
        <v>2.0259999999999998</v>
      </c>
      <c r="D556">
        <v>2.0259999999999998</v>
      </c>
      <c r="E556">
        <v>2.2589999999999999</v>
      </c>
      <c r="F556">
        <v>1.931</v>
      </c>
      <c r="G556">
        <v>1.889</v>
      </c>
      <c r="I556">
        <f t="shared" si="76"/>
        <v>-0.53999999999996362</v>
      </c>
      <c r="J556">
        <f t="shared" si="77"/>
        <v>-6.1999999999999833E-2</v>
      </c>
      <c r="K556">
        <f t="shared" si="78"/>
        <v>2.6386888866901237</v>
      </c>
      <c r="L556">
        <f t="shared" si="79"/>
        <v>0.30663944102426161</v>
      </c>
      <c r="M556">
        <f t="shared" si="80"/>
        <v>25.032792340331046</v>
      </c>
      <c r="N556">
        <f t="shared" si="81"/>
        <v>8.040017758725411E-2</v>
      </c>
      <c r="O556">
        <f t="shared" si="82"/>
        <v>-835.10608174394588</v>
      </c>
      <c r="P556">
        <f t="shared" si="83"/>
        <v>-1.0940400000000046</v>
      </c>
    </row>
    <row r="557" spans="1:16" x14ac:dyDescent="0.25">
      <c r="A557">
        <v>193</v>
      </c>
      <c r="B557">
        <v>434.66</v>
      </c>
      <c r="C557">
        <v>1.964</v>
      </c>
      <c r="D557">
        <v>1.962</v>
      </c>
      <c r="E557">
        <v>2.19</v>
      </c>
      <c r="F557">
        <v>1.8740000000000001</v>
      </c>
      <c r="G557">
        <v>1.831</v>
      </c>
      <c r="I557">
        <f t="shared" si="76"/>
        <v>-0.57000000000005002</v>
      </c>
      <c r="J557">
        <f t="shared" si="77"/>
        <v>-5.8000000000000052E-2</v>
      </c>
      <c r="K557">
        <f t="shared" si="78"/>
        <v>2.6381496756668459</v>
      </c>
      <c r="L557">
        <f t="shared" si="79"/>
        <v>0.29314148345093083</v>
      </c>
      <c r="M557">
        <f t="shared" si="80"/>
        <v>22.843857760032162</v>
      </c>
      <c r="N557">
        <f t="shared" si="81"/>
        <v>8.0237425901711679E-2</v>
      </c>
      <c r="O557">
        <f t="shared" si="82"/>
        <v>-903.547296090494</v>
      </c>
      <c r="P557">
        <f t="shared" si="83"/>
        <v>-1.1194799999999954</v>
      </c>
    </row>
    <row r="558" spans="1:16" x14ac:dyDescent="0.25">
      <c r="A558">
        <v>194</v>
      </c>
      <c r="B558">
        <v>434.09</v>
      </c>
      <c r="C558">
        <v>1.9059999999999999</v>
      </c>
      <c r="D558">
        <v>1.911</v>
      </c>
      <c r="E558">
        <v>2.1259999999999999</v>
      </c>
      <c r="F558">
        <v>1.821</v>
      </c>
      <c r="G558">
        <v>1.7649999999999999</v>
      </c>
      <c r="I558">
        <f t="shared" si="76"/>
        <v>-0.6199999999999477</v>
      </c>
      <c r="J558">
        <f t="shared" si="77"/>
        <v>-5.2999999999999936E-2</v>
      </c>
      <c r="K558">
        <f t="shared" si="78"/>
        <v>2.6375797812433479</v>
      </c>
      <c r="L558">
        <f t="shared" si="79"/>
        <v>0.28012289630230758</v>
      </c>
      <c r="M558">
        <f t="shared" si="80"/>
        <v>19.730590435175341</v>
      </c>
      <c r="N558">
        <f t="shared" si="81"/>
        <v>8.0062637166186598E-2</v>
      </c>
      <c r="O558">
        <f t="shared" si="82"/>
        <v>-971.71334067638384</v>
      </c>
      <c r="P558">
        <f t="shared" si="83"/>
        <v>-1.1817199999999255</v>
      </c>
    </row>
    <row r="559" spans="1:16" x14ac:dyDescent="0.25">
      <c r="A559">
        <v>195</v>
      </c>
      <c r="B559">
        <v>433.47</v>
      </c>
      <c r="C559">
        <v>1.853</v>
      </c>
      <c r="D559">
        <v>1.859</v>
      </c>
      <c r="E559">
        <v>2.0649999999999999</v>
      </c>
      <c r="F559">
        <v>1.7689999999999999</v>
      </c>
      <c r="G559">
        <v>1.7190000000000001</v>
      </c>
      <c r="I559">
        <f t="shared" si="76"/>
        <v>-0.67000000000001592</v>
      </c>
      <c r="J559">
        <f t="shared" si="77"/>
        <v>-4.6999999999999931E-2</v>
      </c>
      <c r="K559">
        <f t="shared" si="78"/>
        <v>2.6369590457907699</v>
      </c>
      <c r="L559">
        <f t="shared" si="79"/>
        <v>0.26787541931889758</v>
      </c>
      <c r="M559">
        <f t="shared" si="80"/>
        <v>16.608779555411331</v>
      </c>
      <c r="N559">
        <f t="shared" si="81"/>
        <v>7.9875864525883869E-2</v>
      </c>
      <c r="O559">
        <f t="shared" si="82"/>
        <v>-1039.5834556852483</v>
      </c>
      <c r="P559">
        <f t="shared" si="83"/>
        <v>-1.2415100000000201</v>
      </c>
    </row>
    <row r="560" spans="1:16" x14ac:dyDescent="0.25">
      <c r="A560">
        <v>196</v>
      </c>
      <c r="B560">
        <v>432.8</v>
      </c>
      <c r="C560">
        <v>1.806</v>
      </c>
      <c r="D560">
        <v>1.7989999999999999</v>
      </c>
      <c r="E560">
        <v>2.0070000000000001</v>
      </c>
      <c r="F560">
        <v>1.718</v>
      </c>
      <c r="G560">
        <v>1.698</v>
      </c>
      <c r="I560">
        <f t="shared" si="76"/>
        <v>-0.69999999999998863</v>
      </c>
      <c r="J560">
        <f t="shared" si="77"/>
        <v>-3.9000000000000146E-2</v>
      </c>
      <c r="K560">
        <f t="shared" si="78"/>
        <v>2.636287252098513</v>
      </c>
      <c r="L560">
        <f t="shared" si="79"/>
        <v>0.25671774597748698</v>
      </c>
      <c r="M560">
        <f t="shared" si="80"/>
        <v>13.48703863184579</v>
      </c>
      <c r="N560">
        <f t="shared" si="81"/>
        <v>7.9677164771243716E-2</v>
      </c>
      <c r="O560">
        <f t="shared" si="82"/>
        <v>-1107.1369713660977</v>
      </c>
      <c r="P560">
        <f t="shared" si="83"/>
        <v>-1.2642000000000111</v>
      </c>
    </row>
    <row r="561" spans="1:16" x14ac:dyDescent="0.25">
      <c r="A561">
        <v>197</v>
      </c>
      <c r="B561">
        <v>432.1</v>
      </c>
      <c r="C561">
        <v>1.7669999999999999</v>
      </c>
      <c r="D561">
        <v>1.7529999999999999</v>
      </c>
      <c r="E561">
        <v>1.9510000000000001</v>
      </c>
      <c r="F561">
        <v>1.6679999999999999</v>
      </c>
      <c r="G561">
        <v>1.6950000000000001</v>
      </c>
      <c r="I561">
        <f t="shared" si="76"/>
        <v>-0.75</v>
      </c>
      <c r="J561">
        <f t="shared" si="77"/>
        <v>-4.2999999999999927E-2</v>
      </c>
      <c r="K561">
        <f t="shared" si="78"/>
        <v>2.6355842663112301</v>
      </c>
      <c r="L561">
        <f t="shared" si="79"/>
        <v>0.24723654950676405</v>
      </c>
      <c r="M561">
        <f t="shared" si="80"/>
        <v>14.181311377083384</v>
      </c>
      <c r="N561">
        <f t="shared" si="81"/>
        <v>7.9466598320782095E-2</v>
      </c>
      <c r="O561">
        <f t="shared" si="82"/>
        <v>-1174.3533143244917</v>
      </c>
      <c r="P561">
        <f t="shared" si="83"/>
        <v>-1.3252499999999461</v>
      </c>
    </row>
    <row r="562" spans="1:16" x14ac:dyDescent="0.25">
      <c r="A562">
        <v>198</v>
      </c>
      <c r="B562">
        <v>431.35</v>
      </c>
      <c r="C562">
        <v>1.724</v>
      </c>
      <c r="D562">
        <v>1.7030000000000001</v>
      </c>
      <c r="E562">
        <v>1.895</v>
      </c>
      <c r="F562">
        <v>1.6220000000000001</v>
      </c>
      <c r="G562">
        <v>1.6759999999999999</v>
      </c>
      <c r="I562">
        <f t="shared" si="76"/>
        <v>-0.80000000000001137</v>
      </c>
      <c r="J562">
        <f t="shared" si="77"/>
        <v>-4.8000000000000043E-2</v>
      </c>
      <c r="K562">
        <f t="shared" si="78"/>
        <v>2.6348298023738992</v>
      </c>
      <c r="L562">
        <f t="shared" si="79"/>
        <v>0.23653726148869397</v>
      </c>
      <c r="M562">
        <f t="shared" si="80"/>
        <v>15.211006244002016</v>
      </c>
      <c r="N562">
        <f t="shared" si="81"/>
        <v>7.9244229202831126E-2</v>
      </c>
      <c r="O562">
        <f t="shared" si="82"/>
        <v>-1241.2120137844313</v>
      </c>
      <c r="P562">
        <f t="shared" si="83"/>
        <v>-1.3792000000000335</v>
      </c>
    </row>
    <row r="563" spans="1:16" x14ac:dyDescent="0.25">
      <c r="A563">
        <v>199</v>
      </c>
      <c r="B563">
        <v>430.55</v>
      </c>
      <c r="C563">
        <v>1.6759999999999999</v>
      </c>
      <c r="D563">
        <v>1.6559999999999999</v>
      </c>
      <c r="E563">
        <v>1.841</v>
      </c>
      <c r="F563">
        <v>1.5740000000000001</v>
      </c>
      <c r="G563">
        <v>1.633</v>
      </c>
      <c r="I563">
        <f t="shared" si="76"/>
        <v>-0.82999999999998408</v>
      </c>
      <c r="J563">
        <f t="shared" si="77"/>
        <v>-4.6999999999999931E-2</v>
      </c>
      <c r="K563">
        <f t="shared" si="78"/>
        <v>2.6340235935670839</v>
      </c>
      <c r="L563">
        <f t="shared" si="79"/>
        <v>0.2242740142942577</v>
      </c>
      <c r="M563">
        <f t="shared" si="80"/>
        <v>14.740500299654515</v>
      </c>
      <c r="N563">
        <f t="shared" si="81"/>
        <v>7.9010125036184681E-2</v>
      </c>
      <c r="O563">
        <f t="shared" si="82"/>
        <v>-1307.6927078191297</v>
      </c>
      <c r="P563">
        <f t="shared" si="83"/>
        <v>-1.3910800000000247</v>
      </c>
    </row>
    <row r="564" spans="1:16" x14ac:dyDescent="0.25">
      <c r="A564">
        <v>200</v>
      </c>
      <c r="B564">
        <v>429.72</v>
      </c>
      <c r="C564">
        <v>1.629</v>
      </c>
      <c r="D564">
        <v>1.615</v>
      </c>
      <c r="E564">
        <v>1.7929999999999999</v>
      </c>
      <c r="F564">
        <v>1.53</v>
      </c>
      <c r="G564">
        <v>1.58</v>
      </c>
      <c r="I564">
        <f t="shared" si="76"/>
        <v>-0.8800000000000523</v>
      </c>
      <c r="J564">
        <f t="shared" si="77"/>
        <v>-4.4999999999999929E-2</v>
      </c>
      <c r="K564">
        <f t="shared" si="78"/>
        <v>2.6331855670595279</v>
      </c>
      <c r="L564">
        <f t="shared" si="79"/>
        <v>0.21192108430850939</v>
      </c>
      <c r="M564">
        <f t="shared" si="80"/>
        <v>13.665263614359471</v>
      </c>
      <c r="N564">
        <f t="shared" si="81"/>
        <v>7.876435700965527E-2</v>
      </c>
      <c r="O564">
        <f t="shared" si="82"/>
        <v>-1373.7751495487105</v>
      </c>
      <c r="P564">
        <f t="shared" si="83"/>
        <v>-1.4335200000001056</v>
      </c>
    </row>
    <row r="565" spans="1:16" x14ac:dyDescent="0.25">
      <c r="A565">
        <v>201</v>
      </c>
      <c r="B565">
        <v>428.84</v>
      </c>
      <c r="C565">
        <v>1.5840000000000001</v>
      </c>
      <c r="D565">
        <v>1.5669999999999999</v>
      </c>
      <c r="E565">
        <v>1.748</v>
      </c>
      <c r="F565">
        <v>1.486</v>
      </c>
      <c r="G565">
        <v>1.5349999999999999</v>
      </c>
      <c r="I565">
        <f t="shared" si="76"/>
        <v>-0.91999999999995907</v>
      </c>
      <c r="J565">
        <f t="shared" si="77"/>
        <v>-4.6000000000000041E-2</v>
      </c>
      <c r="K565">
        <f t="shared" si="78"/>
        <v>2.6322952873402072</v>
      </c>
      <c r="L565">
        <f t="shared" si="79"/>
        <v>0.19975517725347472</v>
      </c>
      <c r="M565">
        <f t="shared" si="80"/>
        <v>13.722320278578067</v>
      </c>
      <c r="N565">
        <f t="shared" si="81"/>
        <v>7.8506999860547502E-2</v>
      </c>
      <c r="O565">
        <f t="shared" si="82"/>
        <v>-1439.4392133030065</v>
      </c>
      <c r="P565">
        <f t="shared" si="83"/>
        <v>-1.4572799999998636</v>
      </c>
    </row>
    <row r="566" spans="1:16" x14ac:dyDescent="0.25">
      <c r="A566">
        <v>202</v>
      </c>
      <c r="B566">
        <v>427.92</v>
      </c>
      <c r="C566">
        <v>1.538</v>
      </c>
      <c r="D566">
        <v>1.5189999999999999</v>
      </c>
      <c r="E566">
        <v>1.698</v>
      </c>
      <c r="F566">
        <v>1.4410000000000001</v>
      </c>
      <c r="G566">
        <v>1.4950000000000001</v>
      </c>
      <c r="I566">
        <f t="shared" si="76"/>
        <v>-0.96000000000003638</v>
      </c>
      <c r="J566">
        <f t="shared" si="77"/>
        <v>-3.300000000000014E-2</v>
      </c>
      <c r="K566">
        <f t="shared" si="78"/>
        <v>2.6313625848869608</v>
      </c>
      <c r="L566">
        <f t="shared" si="79"/>
        <v>0.18695633546541224</v>
      </c>
      <c r="M566">
        <f t="shared" si="80"/>
        <v>9.6574563664683222</v>
      </c>
      <c r="N566">
        <f t="shared" si="81"/>
        <v>7.8238131852055345E-2</v>
      </c>
      <c r="O566">
        <f t="shared" si="82"/>
        <v>-1504.6649007475364</v>
      </c>
      <c r="P566">
        <f t="shared" si="83"/>
        <v>-1.476480000000036</v>
      </c>
    </row>
    <row r="567" spans="1:16" x14ac:dyDescent="0.25">
      <c r="A567">
        <v>203</v>
      </c>
      <c r="B567">
        <v>426.96</v>
      </c>
      <c r="C567">
        <v>1.5049999999999999</v>
      </c>
      <c r="D567">
        <v>1.488</v>
      </c>
      <c r="E567">
        <v>1.657</v>
      </c>
      <c r="F567">
        <v>1.401</v>
      </c>
      <c r="G567">
        <v>1.474</v>
      </c>
      <c r="I567">
        <f t="shared" si="76"/>
        <v>-1.0099999999999909</v>
      </c>
      <c r="J567">
        <f t="shared" si="77"/>
        <v>-3.599999999999981E-2</v>
      </c>
      <c r="K567">
        <f t="shared" si="78"/>
        <v>2.6303871897955311</v>
      </c>
      <c r="L567">
        <f t="shared" si="79"/>
        <v>0.17753649992986212</v>
      </c>
      <c r="M567">
        <f t="shared" si="80"/>
        <v>10.222670900177302</v>
      </c>
      <c r="N567">
        <f t="shared" si="81"/>
        <v>7.7957834749589019E-2</v>
      </c>
      <c r="O567">
        <f t="shared" si="82"/>
        <v>-1569.4323469708456</v>
      </c>
      <c r="P567">
        <f t="shared" si="83"/>
        <v>-1.5200499999999799</v>
      </c>
    </row>
    <row r="568" spans="1:16" x14ac:dyDescent="0.25">
      <c r="A568">
        <v>204</v>
      </c>
      <c r="B568">
        <v>425.95</v>
      </c>
      <c r="C568">
        <v>1.4690000000000001</v>
      </c>
      <c r="D568">
        <v>1.4430000000000001</v>
      </c>
      <c r="E568">
        <v>1.613</v>
      </c>
      <c r="F568">
        <v>1.3620000000000001</v>
      </c>
      <c r="G568">
        <v>1.456</v>
      </c>
      <c r="I568">
        <f t="shared" si="76"/>
        <v>-1.0500000000000114</v>
      </c>
      <c r="J568">
        <f t="shared" si="77"/>
        <v>-3.5000000000000142E-2</v>
      </c>
      <c r="K568">
        <f t="shared" si="78"/>
        <v>2.6293586225803405</v>
      </c>
      <c r="L568">
        <f t="shared" si="79"/>
        <v>0.16702179579025653</v>
      </c>
      <c r="M568">
        <f t="shared" si="80"/>
        <v>9.7702468469118049</v>
      </c>
      <c r="N568">
        <f t="shared" si="81"/>
        <v>7.7666193796039229E-2</v>
      </c>
      <c r="O568">
        <f t="shared" si="82"/>
        <v>-1633.7218265313236</v>
      </c>
      <c r="P568">
        <f t="shared" si="83"/>
        <v>-1.5424500000000136</v>
      </c>
    </row>
    <row r="569" spans="1:16" x14ac:dyDescent="0.25">
      <c r="A569">
        <v>205</v>
      </c>
      <c r="B569">
        <v>424.9</v>
      </c>
      <c r="C569">
        <v>1.4339999999999999</v>
      </c>
      <c r="D569">
        <v>1.403</v>
      </c>
      <c r="E569">
        <v>1.571</v>
      </c>
      <c r="F569">
        <v>1.325</v>
      </c>
      <c r="G569">
        <v>1.4350000000000001</v>
      </c>
      <c r="I569">
        <f t="shared" si="76"/>
        <v>-1.0999999999999659</v>
      </c>
      <c r="J569">
        <f t="shared" si="77"/>
        <v>-3.2999999999999918E-2</v>
      </c>
      <c r="K569">
        <f t="shared" si="78"/>
        <v>2.6282867310895144</v>
      </c>
      <c r="L569">
        <f t="shared" si="79"/>
        <v>0.15654915133178129</v>
      </c>
      <c r="M569">
        <f t="shared" si="80"/>
        <v>8.9813530080422712</v>
      </c>
      <c r="N569">
        <f t="shared" si="81"/>
        <v>7.736329768598546E-2</v>
      </c>
      <c r="O569">
        <f t="shared" si="82"/>
        <v>-1697.513759461681</v>
      </c>
      <c r="P569">
        <f t="shared" si="83"/>
        <v>-1.5773999999999606</v>
      </c>
    </row>
    <row r="570" spans="1:16" x14ac:dyDescent="0.25">
      <c r="A570">
        <v>206</v>
      </c>
      <c r="B570">
        <v>423.8</v>
      </c>
      <c r="C570">
        <v>1.401</v>
      </c>
      <c r="D570">
        <v>1.3680000000000001</v>
      </c>
      <c r="E570">
        <v>1.54</v>
      </c>
      <c r="F570">
        <v>1.2889999999999999</v>
      </c>
      <c r="G570">
        <v>1.4039999999999999</v>
      </c>
      <c r="I570">
        <f t="shared" si="76"/>
        <v>-1.1299999999999955</v>
      </c>
      <c r="J570">
        <f t="shared" si="77"/>
        <v>-4.0999999999999925E-2</v>
      </c>
      <c r="K570">
        <f t="shared" si="78"/>
        <v>2.6271609523747759</v>
      </c>
      <c r="L570">
        <f t="shared" si="79"/>
        <v>0.1464381352857746</v>
      </c>
      <c r="M570">
        <f t="shared" si="80"/>
        <v>11.124544689057148</v>
      </c>
      <c r="N570">
        <f t="shared" si="81"/>
        <v>7.7049238538856396E-2</v>
      </c>
      <c r="O570">
        <f t="shared" si="82"/>
        <v>-1760.788717229269</v>
      </c>
      <c r="P570">
        <f t="shared" si="83"/>
        <v>-1.5831300000000765</v>
      </c>
    </row>
    <row r="571" spans="1:16" x14ac:dyDescent="0.25">
      <c r="A571">
        <v>207</v>
      </c>
      <c r="B571">
        <v>422.67</v>
      </c>
      <c r="C571">
        <v>1.36</v>
      </c>
      <c r="D571">
        <v>1.325</v>
      </c>
      <c r="E571">
        <v>1.498</v>
      </c>
      <c r="F571">
        <v>1.2529999999999999</v>
      </c>
      <c r="G571">
        <v>1.365</v>
      </c>
      <c r="I571">
        <f t="shared" si="76"/>
        <v>-1.1800000000000068</v>
      </c>
      <c r="J571">
        <f t="shared" si="77"/>
        <v>-3.400000000000003E-2</v>
      </c>
      <c r="K571">
        <f t="shared" si="78"/>
        <v>2.6260014238478919</v>
      </c>
      <c r="L571">
        <f t="shared" si="79"/>
        <v>0.13353890837021754</v>
      </c>
      <c r="M571">
        <f t="shared" si="80"/>
        <v>9.0560452829906897</v>
      </c>
      <c r="N571">
        <f t="shared" si="81"/>
        <v>7.6724111871050257E-2</v>
      </c>
      <c r="O571">
        <f t="shared" si="82"/>
        <v>-1823.5274286504011</v>
      </c>
      <c r="P571">
        <f t="shared" si="83"/>
        <v>-1.6048000000000242</v>
      </c>
    </row>
    <row r="572" spans="1:16" x14ac:dyDescent="0.25">
      <c r="A572">
        <v>208</v>
      </c>
      <c r="B572">
        <v>421.49</v>
      </c>
      <c r="C572">
        <v>1.3260000000000001</v>
      </c>
      <c r="D572">
        <v>1.2889999999999999</v>
      </c>
      <c r="E572">
        <v>1.46</v>
      </c>
      <c r="F572">
        <v>1.2150000000000001</v>
      </c>
      <c r="G572">
        <v>1.3420000000000001</v>
      </c>
      <c r="I572">
        <f t="shared" si="76"/>
        <v>-1.2300000000000182</v>
      </c>
      <c r="J572">
        <f t="shared" si="77"/>
        <v>-2.7000000000000135E-2</v>
      </c>
      <c r="K572">
        <f t="shared" si="78"/>
        <v>2.6247872752921073</v>
      </c>
      <c r="L572">
        <f t="shared" si="79"/>
        <v>0.12254352406875435</v>
      </c>
      <c r="M572">
        <f t="shared" si="80"/>
        <v>7.0392676292024321</v>
      </c>
      <c r="N572">
        <f t="shared" si="81"/>
        <v>7.6388016567023168E-2</v>
      </c>
      <c r="O572">
        <f t="shared" si="82"/>
        <v>-1885.710785756922</v>
      </c>
      <c r="P572">
        <f t="shared" si="83"/>
        <v>-1.630979999999975</v>
      </c>
    </row>
    <row r="573" spans="1:16" x14ac:dyDescent="0.25">
      <c r="A573">
        <v>209</v>
      </c>
      <c r="B573">
        <v>420.26</v>
      </c>
      <c r="C573">
        <v>1.2989999999999999</v>
      </c>
      <c r="D573">
        <v>1.258</v>
      </c>
      <c r="E573">
        <v>1.4279999999999999</v>
      </c>
      <c r="F573">
        <v>1.1839999999999999</v>
      </c>
      <c r="G573">
        <v>1.3260000000000001</v>
      </c>
      <c r="I573">
        <f t="shared" si="76"/>
        <v>-1.2599999999999909</v>
      </c>
      <c r="J573">
        <f t="shared" si="77"/>
        <v>-3.0000000000000027E-2</v>
      </c>
      <c r="K573">
        <f t="shared" si="78"/>
        <v>2.6235180561820592</v>
      </c>
      <c r="L573">
        <f t="shared" si="79"/>
        <v>0.11360915107302785</v>
      </c>
      <c r="M573">
        <f t="shared" si="80"/>
        <v>7.7816491601995441</v>
      </c>
      <c r="N573">
        <f t="shared" si="81"/>
        <v>7.6041054849354542E-2</v>
      </c>
      <c r="O573">
        <f t="shared" si="82"/>
        <v>-1947.3198496131936</v>
      </c>
      <c r="P573">
        <f t="shared" si="83"/>
        <v>-1.6367399999999694</v>
      </c>
    </row>
    <row r="574" spans="1:16" x14ac:dyDescent="0.25">
      <c r="A574">
        <v>210</v>
      </c>
      <c r="B574">
        <v>419</v>
      </c>
      <c r="C574">
        <v>1.2689999999999999</v>
      </c>
      <c r="D574">
        <v>1.2150000000000001</v>
      </c>
      <c r="E574">
        <v>1.3919999999999999</v>
      </c>
      <c r="F574">
        <v>1.1499999999999999</v>
      </c>
      <c r="G574">
        <v>1.32</v>
      </c>
      <c r="I574">
        <f t="shared" si="76"/>
        <v>-1.3100000000000023</v>
      </c>
      <c r="J574">
        <f t="shared" si="77"/>
        <v>-2.4999999999999911E-2</v>
      </c>
      <c r="K574">
        <f t="shared" si="78"/>
        <v>2.6222140229662951</v>
      </c>
      <c r="L574">
        <f t="shared" si="79"/>
        <v>0.10346162209470475</v>
      </c>
      <c r="M574">
        <f t="shared" si="80"/>
        <v>6.3541106839178152</v>
      </c>
      <c r="N574">
        <f t="shared" si="81"/>
        <v>7.5683332247797955E-2</v>
      </c>
      <c r="O574">
        <f t="shared" si="82"/>
        <v>-2008.3358560817799</v>
      </c>
      <c r="P574">
        <f t="shared" si="83"/>
        <v>-1.6623900000000333</v>
      </c>
    </row>
    <row r="575" spans="1:16" x14ac:dyDescent="0.25">
      <c r="A575">
        <v>211</v>
      </c>
      <c r="B575">
        <v>417.69</v>
      </c>
      <c r="C575">
        <v>1.244</v>
      </c>
      <c r="D575">
        <v>1.1859999999999999</v>
      </c>
      <c r="E575">
        <v>1.36</v>
      </c>
      <c r="F575">
        <v>1.1160000000000001</v>
      </c>
      <c r="G575">
        <v>1.3149999999999999</v>
      </c>
      <c r="I575">
        <f t="shared" si="76"/>
        <v>-1.3600000000000136</v>
      </c>
      <c r="J575">
        <f t="shared" si="77"/>
        <v>-3.0000000000000027E-2</v>
      </c>
      <c r="K575">
        <f t="shared" si="78"/>
        <v>2.6208540778583549</v>
      </c>
      <c r="L575">
        <f t="shared" si="79"/>
        <v>9.4820380354799894E-2</v>
      </c>
      <c r="M575">
        <f t="shared" si="80"/>
        <v>7.4851087431204517</v>
      </c>
      <c r="N575">
        <f t="shared" si="81"/>
        <v>7.5314957567326979E-2</v>
      </c>
      <c r="O575">
        <f t="shared" si="82"/>
        <v>-2068.7402215360303</v>
      </c>
      <c r="P575">
        <f t="shared" si="83"/>
        <v>-1.6918399999999871</v>
      </c>
    </row>
    <row r="576" spans="1:16" x14ac:dyDescent="0.25">
      <c r="A576">
        <v>212</v>
      </c>
      <c r="B576">
        <v>416.33</v>
      </c>
      <c r="C576">
        <v>1.214</v>
      </c>
      <c r="D576">
        <v>1.1559999999999999</v>
      </c>
      <c r="E576">
        <v>1.3260000000000001</v>
      </c>
      <c r="F576">
        <v>1.085</v>
      </c>
      <c r="G576">
        <v>1.2889999999999999</v>
      </c>
      <c r="I576">
        <f t="shared" si="76"/>
        <v>-1.3899999999999864</v>
      </c>
      <c r="J576">
        <f t="shared" si="77"/>
        <v>-3.6999999999999922E-2</v>
      </c>
      <c r="K576">
        <f t="shared" si="78"/>
        <v>2.6194377065029881</v>
      </c>
      <c r="L576">
        <f t="shared" si="79"/>
        <v>8.4218686739238768E-2</v>
      </c>
      <c r="M576">
        <f t="shared" si="80"/>
        <v>9.2551555056152957</v>
      </c>
      <c r="N576">
        <f t="shared" si="81"/>
        <v>7.493604285518532E-2</v>
      </c>
      <c r="O576">
        <f t="shared" si="82"/>
        <v>-2128.5145485178678</v>
      </c>
      <c r="P576">
        <f t="shared" si="83"/>
        <v>-1.6874599999999818</v>
      </c>
    </row>
    <row r="577" spans="1:16" x14ac:dyDescent="0.25">
      <c r="A577">
        <v>213</v>
      </c>
      <c r="B577">
        <v>414.94</v>
      </c>
      <c r="C577">
        <v>1.177</v>
      </c>
      <c r="D577">
        <v>1.1200000000000001</v>
      </c>
      <c r="E577">
        <v>1.292</v>
      </c>
      <c r="F577">
        <v>1.0529999999999999</v>
      </c>
      <c r="G577">
        <v>1.242</v>
      </c>
      <c r="I577">
        <f t="shared" si="76"/>
        <v>-1.4399999999999977</v>
      </c>
      <c r="J577">
        <f t="shared" si="77"/>
        <v>-2.0000000000000018E-2</v>
      </c>
      <c r="K577">
        <f t="shared" si="78"/>
        <v>2.6179853026090019</v>
      </c>
      <c r="L577">
        <f t="shared" si="79"/>
        <v>7.0776462843434695E-2</v>
      </c>
      <c r="M577">
        <f t="shared" si="80"/>
        <v>4.9298976677566078</v>
      </c>
      <c r="N577">
        <f t="shared" si="81"/>
        <v>7.4546703366951309E-2</v>
      </c>
      <c r="O577">
        <f t="shared" si="82"/>
        <v>-2187.6406313390321</v>
      </c>
      <c r="P577">
        <f t="shared" si="83"/>
        <v>-1.6948800000000412</v>
      </c>
    </row>
    <row r="578" spans="1:16" x14ac:dyDescent="0.25">
      <c r="A578">
        <v>214</v>
      </c>
      <c r="B578">
        <v>413.5</v>
      </c>
      <c r="C578">
        <v>1.157</v>
      </c>
      <c r="D578">
        <v>1.0940000000000001</v>
      </c>
      <c r="E578">
        <v>1.2649999999999999</v>
      </c>
      <c r="F578">
        <v>1.0289999999999999</v>
      </c>
      <c r="G578">
        <v>1.24</v>
      </c>
      <c r="I578">
        <f t="shared" si="76"/>
        <v>-1.4800000000000182</v>
      </c>
      <c r="J578">
        <f t="shared" si="77"/>
        <v>-2.7000000000000135E-2</v>
      </c>
      <c r="K578">
        <f t="shared" si="78"/>
        <v>2.6164755138885654</v>
      </c>
      <c r="L578">
        <f t="shared" si="79"/>
        <v>6.333335895174956E-2</v>
      </c>
      <c r="M578">
        <f t="shared" si="80"/>
        <v>6.5854157285925234</v>
      </c>
      <c r="N578">
        <f t="shared" si="81"/>
        <v>7.4147057531626523E-2</v>
      </c>
      <c r="O578">
        <f t="shared" si="82"/>
        <v>-2246.1004616240843</v>
      </c>
      <c r="P578">
        <f t="shared" si="83"/>
        <v>-1.7123599999999664</v>
      </c>
    </row>
    <row r="579" spans="1:16" x14ac:dyDescent="0.25">
      <c r="A579">
        <v>215</v>
      </c>
      <c r="B579">
        <v>412.02</v>
      </c>
      <c r="C579">
        <v>1.1299999999999999</v>
      </c>
      <c r="D579">
        <v>1.0660000000000001</v>
      </c>
      <c r="E579">
        <v>1.238</v>
      </c>
      <c r="F579">
        <v>1.0009999999999999</v>
      </c>
      <c r="G579">
        <v>1.214</v>
      </c>
      <c r="I579">
        <f t="shared" si="76"/>
        <v>-1.5299999999999727</v>
      </c>
      <c r="J579">
        <f t="shared" si="77"/>
        <v>-2.9999999999999805E-2</v>
      </c>
      <c r="K579">
        <f t="shared" si="78"/>
        <v>2.6149182977778489</v>
      </c>
      <c r="L579">
        <f t="shared" si="79"/>
        <v>5.3078443483419682E-2</v>
      </c>
      <c r="M579">
        <f t="shared" si="80"/>
        <v>7.2325567237061739</v>
      </c>
      <c r="N579">
        <f t="shared" si="81"/>
        <v>7.3737226915759319E-2</v>
      </c>
      <c r="O579">
        <f t="shared" si="82"/>
        <v>-2303.8762337935013</v>
      </c>
      <c r="P579">
        <f t="shared" si="83"/>
        <v>-1.7289000000000234</v>
      </c>
    </row>
    <row r="580" spans="1:16" x14ac:dyDescent="0.25">
      <c r="A580">
        <v>216</v>
      </c>
      <c r="B580">
        <v>410.49</v>
      </c>
      <c r="C580">
        <v>1.1000000000000001</v>
      </c>
      <c r="D580">
        <v>1.038</v>
      </c>
      <c r="E580">
        <v>1.21</v>
      </c>
      <c r="F580">
        <v>0.97799999999999998</v>
      </c>
      <c r="G580">
        <v>1.1739999999999999</v>
      </c>
      <c r="I580">
        <f t="shared" si="76"/>
        <v>-1.5699999999999932</v>
      </c>
      <c r="J580">
        <f t="shared" si="77"/>
        <v>-1.7000000000000126E-2</v>
      </c>
      <c r="K580">
        <f t="shared" si="78"/>
        <v>2.6133025816802631</v>
      </c>
      <c r="L580">
        <f t="shared" si="79"/>
        <v>4.1392685158225077E-2</v>
      </c>
      <c r="M580">
        <f t="shared" si="80"/>
        <v>4.0644804686772877</v>
      </c>
      <c r="N580">
        <f t="shared" si="81"/>
        <v>7.3317336186613624E-2</v>
      </c>
      <c r="O580">
        <f t="shared" si="82"/>
        <v>-2360.9503504851618</v>
      </c>
      <c r="P580">
        <f t="shared" si="83"/>
        <v>-1.7269999999999528</v>
      </c>
    </row>
    <row r="581" spans="1:16" x14ac:dyDescent="0.25">
      <c r="A581">
        <v>217</v>
      </c>
      <c r="B581">
        <v>408.92</v>
      </c>
      <c r="C581">
        <v>1.083</v>
      </c>
      <c r="D581">
        <v>1.022</v>
      </c>
      <c r="E581">
        <v>1.1870000000000001</v>
      </c>
      <c r="F581">
        <v>0.96</v>
      </c>
      <c r="G581">
        <v>1.161</v>
      </c>
      <c r="I581">
        <f t="shared" ref="I581:I644" si="84">B582-B581</f>
        <v>-1.6100000000000136</v>
      </c>
      <c r="J581">
        <f t="shared" ref="J581:J644" si="85">C582-C581</f>
        <v>-2.2999999999999909E-2</v>
      </c>
      <c r="K581">
        <f t="shared" ref="K581:K644" si="86">LOG(B581)</f>
        <v>2.6116383521225046</v>
      </c>
      <c r="L581">
        <f t="shared" ref="L581:L644" si="87">LOG(C581)</f>
        <v>3.4628456625320346E-2</v>
      </c>
      <c r="M581">
        <f t="shared" ref="M581:M644" si="88">(L582-L581)/(K582-K581)</f>
        <v>5.4413724673077386</v>
      </c>
      <c r="N581">
        <f t="shared" ref="N581:N644" si="89">$L$2*((1-COS(RADIANS(A581))+($L$2/$O$2)*(1-SQRT(1-(($L$2/$O$2)^2)*SIN(RADIANS(A581))))))</f>
        <v>7.2887513074394353E-2</v>
      </c>
      <c r="O581">
        <f t="shared" ref="O581:O644" si="90">$L$2*($J$1^2)*((SIN(RADIANS(A581))))+($H$1/2)*(SIN(2*RADIANS(A581)))</f>
        <v>-2417.3054279126177</v>
      </c>
      <c r="P581">
        <f t="shared" ref="P581:P644" si="91">(C581*100000)*((B582/100000)-(B581/100000))</f>
        <v>-1.7436300000000717</v>
      </c>
    </row>
    <row r="582" spans="1:16" x14ac:dyDescent="0.25">
      <c r="A582">
        <v>218</v>
      </c>
      <c r="B582">
        <v>407.31</v>
      </c>
      <c r="C582">
        <v>1.06</v>
      </c>
      <c r="D582">
        <v>0.996</v>
      </c>
      <c r="E582">
        <v>1.1639999999999999</v>
      </c>
      <c r="F582">
        <v>0.93600000000000005</v>
      </c>
      <c r="G582">
        <v>1.145</v>
      </c>
      <c r="I582">
        <f t="shared" si="84"/>
        <v>-1.6499999999999773</v>
      </c>
      <c r="J582">
        <f t="shared" si="85"/>
        <v>-1.9000000000000128E-2</v>
      </c>
      <c r="K582">
        <f t="shared" si="86"/>
        <v>2.6099250727216621</v>
      </c>
      <c r="L582">
        <f t="shared" si="87"/>
        <v>2.5305865264770262E-2</v>
      </c>
      <c r="M582">
        <f t="shared" si="88"/>
        <v>4.4558377362066137</v>
      </c>
      <c r="N582">
        <f t="shared" si="89"/>
        <v>7.2447888333540419E-2</v>
      </c>
      <c r="O582">
        <f t="shared" si="90"/>
        <v>-2472.9243011584708</v>
      </c>
      <c r="P582">
        <f t="shared" si="91"/>
        <v>-1.7489999999999104</v>
      </c>
    </row>
    <row r="583" spans="1:16" x14ac:dyDescent="0.25">
      <c r="A583">
        <v>219</v>
      </c>
      <c r="B583">
        <v>405.66</v>
      </c>
      <c r="C583">
        <v>1.0409999999999999</v>
      </c>
      <c r="D583">
        <v>0.97899999999999998</v>
      </c>
      <c r="E583">
        <v>1.1479999999999999</v>
      </c>
      <c r="F583">
        <v>0.92500000000000004</v>
      </c>
      <c r="G583">
        <v>1.111</v>
      </c>
      <c r="I583">
        <f t="shared" si="84"/>
        <v>-1.7000000000000455</v>
      </c>
      <c r="J583">
        <f t="shared" si="85"/>
        <v>-1.4000000000000012E-2</v>
      </c>
      <c r="K583">
        <f t="shared" si="86"/>
        <v>2.6081621863197615</v>
      </c>
      <c r="L583">
        <f t="shared" si="87"/>
        <v>1.7450729510536125E-2</v>
      </c>
      <c r="M583">
        <f t="shared" si="88"/>
        <v>3.2241541997518341</v>
      </c>
      <c r="N583">
        <f t="shared" si="89"/>
        <v>7.1998595703097079E-2</v>
      </c>
      <c r="O583">
        <f t="shared" si="90"/>
        <v>-2527.7900294012989</v>
      </c>
      <c r="P583">
        <f t="shared" si="91"/>
        <v>-1.769700000000054</v>
      </c>
    </row>
    <row r="584" spans="1:16" x14ac:dyDescent="0.25">
      <c r="A584">
        <v>220</v>
      </c>
      <c r="B584">
        <v>403.96</v>
      </c>
      <c r="C584">
        <v>1.0269999999999999</v>
      </c>
      <c r="D584">
        <v>0.96899999999999997</v>
      </c>
      <c r="E584">
        <v>1.1299999999999999</v>
      </c>
      <c r="F584">
        <v>0.91200000000000003</v>
      </c>
      <c r="G584">
        <v>1.0980000000000001</v>
      </c>
      <c r="I584">
        <f t="shared" si="84"/>
        <v>-1.7399999999999523</v>
      </c>
      <c r="J584">
        <f t="shared" si="85"/>
        <v>-1.6000000000000014E-2</v>
      </c>
      <c r="K584">
        <f t="shared" si="86"/>
        <v>2.606338363528125</v>
      </c>
      <c r="L584">
        <f t="shared" si="87"/>
        <v>1.1570443597278161E-2</v>
      </c>
      <c r="M584">
        <f t="shared" si="88"/>
        <v>3.6375320040345889</v>
      </c>
      <c r="N584">
        <f t="shared" si="89"/>
        <v>7.1539771866179477E-2</v>
      </c>
      <c r="O584">
        <f t="shared" si="90"/>
        <v>-2581.8859010744864</v>
      </c>
      <c r="P584">
        <f t="shared" si="91"/>
        <v>-1.7869799999999876</v>
      </c>
    </row>
    <row r="585" spans="1:16" x14ac:dyDescent="0.25">
      <c r="A585">
        <v>221</v>
      </c>
      <c r="B585">
        <v>402.22</v>
      </c>
      <c r="C585">
        <v>1.0109999999999999</v>
      </c>
      <c r="D585">
        <v>0.94799999999999995</v>
      </c>
      <c r="E585">
        <v>1.1200000000000001</v>
      </c>
      <c r="F585">
        <v>0.89700000000000002</v>
      </c>
      <c r="G585">
        <v>1.079</v>
      </c>
      <c r="I585">
        <f t="shared" si="84"/>
        <v>-1.7900000000000205</v>
      </c>
      <c r="J585">
        <f t="shared" si="85"/>
        <v>-1.5999999999999903E-2</v>
      </c>
      <c r="K585">
        <f t="shared" si="86"/>
        <v>2.6044636616701857</v>
      </c>
      <c r="L585">
        <f t="shared" si="87"/>
        <v>4.7511555910010198E-3</v>
      </c>
      <c r="M585">
        <f t="shared" si="88"/>
        <v>3.5766028881268959</v>
      </c>
      <c r="N585">
        <f t="shared" si="89"/>
        <v>7.1071556408539474E-2</v>
      </c>
      <c r="O585">
        <f t="shared" si="90"/>
        <v>-2635.1954389554462</v>
      </c>
      <c r="P585">
        <f t="shared" si="91"/>
        <v>-1.8096900000000382</v>
      </c>
    </row>
    <row r="586" spans="1:16" x14ac:dyDescent="0.25">
      <c r="A586">
        <v>222</v>
      </c>
      <c r="B586">
        <v>400.43</v>
      </c>
      <c r="C586">
        <v>0.995</v>
      </c>
      <c r="D586">
        <v>0.93200000000000005</v>
      </c>
      <c r="E586">
        <v>1.099</v>
      </c>
      <c r="F586">
        <v>0.88600000000000001</v>
      </c>
      <c r="G586">
        <v>1.0629999999999999</v>
      </c>
      <c r="I586">
        <f t="shared" si="84"/>
        <v>-1.8199999999999932</v>
      </c>
      <c r="J586">
        <f t="shared" si="85"/>
        <v>-8.0000000000000071E-3</v>
      </c>
      <c r="K586">
        <f t="shared" si="86"/>
        <v>2.6025266071349242</v>
      </c>
      <c r="L586">
        <f t="shared" si="87"/>
        <v>-2.176919254274547E-3</v>
      </c>
      <c r="M586">
        <f t="shared" si="88"/>
        <v>1.7720871525280031</v>
      </c>
      <c r="N586">
        <f t="shared" si="89"/>
        <v>7.0594091776248147E-2</v>
      </c>
      <c r="O586">
        <f t="shared" si="90"/>
        <v>-2687.7024051836288</v>
      </c>
      <c r="P586">
        <f t="shared" si="91"/>
        <v>-1.8108999999999469</v>
      </c>
    </row>
    <row r="587" spans="1:16" x14ac:dyDescent="0.25">
      <c r="A587">
        <v>223</v>
      </c>
      <c r="B587">
        <v>398.61</v>
      </c>
      <c r="C587">
        <v>0.98699999999999999</v>
      </c>
      <c r="D587">
        <v>0.92700000000000005</v>
      </c>
      <c r="E587">
        <v>1.0900000000000001</v>
      </c>
      <c r="F587">
        <v>0.876</v>
      </c>
      <c r="G587">
        <v>1.0580000000000001</v>
      </c>
      <c r="I587">
        <f t="shared" si="84"/>
        <v>-1.8700000000000045</v>
      </c>
      <c r="J587">
        <f t="shared" si="85"/>
        <v>-7.0000000000000062E-3</v>
      </c>
      <c r="K587">
        <f t="shared" si="86"/>
        <v>2.6005481897240834</v>
      </c>
      <c r="L587">
        <f t="shared" si="87"/>
        <v>-5.6828473303632727E-3</v>
      </c>
      <c r="M587">
        <f t="shared" si="88"/>
        <v>1.5136009515705546</v>
      </c>
      <c r="N587">
        <f t="shared" si="89"/>
        <v>7.0107523232506713E-2</v>
      </c>
      <c r="O587">
        <f t="shared" si="90"/>
        <v>-2739.3908062058281</v>
      </c>
      <c r="P587">
        <f t="shared" si="91"/>
        <v>-1.8456899999999967</v>
      </c>
    </row>
    <row r="588" spans="1:16" x14ac:dyDescent="0.25">
      <c r="A588">
        <v>224</v>
      </c>
      <c r="B588">
        <v>396.74</v>
      </c>
      <c r="C588">
        <v>0.98</v>
      </c>
      <c r="D588">
        <v>0.91100000000000003</v>
      </c>
      <c r="E588">
        <v>1.0820000000000001</v>
      </c>
      <c r="F588">
        <v>0.872</v>
      </c>
      <c r="G588">
        <v>1.0569999999999999</v>
      </c>
      <c r="I588">
        <f t="shared" si="84"/>
        <v>-1.910000000000025</v>
      </c>
      <c r="J588">
        <f t="shared" si="85"/>
        <v>-2.0000000000000018E-3</v>
      </c>
      <c r="K588">
        <f t="shared" si="86"/>
        <v>2.598505988988193</v>
      </c>
      <c r="L588">
        <f t="shared" si="87"/>
        <v>-8.7739243075051505E-3</v>
      </c>
      <c r="M588">
        <f t="shared" si="88"/>
        <v>0.42332369233764505</v>
      </c>
      <c r="N588">
        <f t="shared" si="89"/>
        <v>6.9611998813598766E-2</v>
      </c>
      <c r="O588">
        <f t="shared" si="90"/>
        <v>-2790.2448976472811</v>
      </c>
      <c r="P588">
        <f t="shared" si="91"/>
        <v>-1.871800000000019</v>
      </c>
    </row>
    <row r="589" spans="1:16" x14ac:dyDescent="0.25">
      <c r="A589">
        <v>225</v>
      </c>
      <c r="B589">
        <v>394.83</v>
      </c>
      <c r="C589">
        <v>0.97799999999999998</v>
      </c>
      <c r="D589">
        <v>0.90500000000000003</v>
      </c>
      <c r="E589">
        <v>1.075</v>
      </c>
      <c r="F589">
        <v>0.86399999999999999</v>
      </c>
      <c r="G589">
        <v>1.069</v>
      </c>
      <c r="I589">
        <f t="shared" si="84"/>
        <v>-1.9599999999999795</v>
      </c>
      <c r="J589">
        <f t="shared" si="85"/>
        <v>1.0000000000000009E-3</v>
      </c>
      <c r="K589">
        <f t="shared" si="86"/>
        <v>2.5964101438442699</v>
      </c>
      <c r="L589">
        <f t="shared" si="87"/>
        <v>-9.6611452123985687E-3</v>
      </c>
      <c r="M589">
        <f t="shared" si="88"/>
        <v>-0.20535869221265338</v>
      </c>
      <c r="N589">
        <f t="shared" si="89"/>
        <v>6.9107669283997183E-2</v>
      </c>
      <c r="O589">
        <f t="shared" si="90"/>
        <v>-2840.2491891070385</v>
      </c>
      <c r="P589">
        <f t="shared" si="91"/>
        <v>-1.916879999999983</v>
      </c>
    </row>
    <row r="590" spans="1:16" x14ac:dyDescent="0.25">
      <c r="A590">
        <v>226</v>
      </c>
      <c r="B590">
        <v>392.87</v>
      </c>
      <c r="C590">
        <v>0.97899999999999998</v>
      </c>
      <c r="D590">
        <v>0.89900000000000002</v>
      </c>
      <c r="E590">
        <v>1.069</v>
      </c>
      <c r="F590">
        <v>0.86</v>
      </c>
      <c r="G590">
        <v>1.087</v>
      </c>
      <c r="I590">
        <f t="shared" si="84"/>
        <v>-1.9900000000000091</v>
      </c>
      <c r="J590">
        <f t="shared" si="85"/>
        <v>-5.0000000000000044E-3</v>
      </c>
      <c r="K590">
        <f t="shared" si="86"/>
        <v>2.5942488668573831</v>
      </c>
      <c r="L590">
        <f t="shared" si="87"/>
        <v>-9.2173081968621833E-3</v>
      </c>
      <c r="M590">
        <f t="shared" si="88"/>
        <v>1.0083057737411683</v>
      </c>
      <c r="N590">
        <f t="shared" si="89"/>
        <v>6.8594688090638803E-2</v>
      </c>
      <c r="O590">
        <f t="shared" si="90"/>
        <v>-2889.3884488762028</v>
      </c>
      <c r="P590">
        <f t="shared" si="91"/>
        <v>-1.9482100000000633</v>
      </c>
    </row>
    <row r="591" spans="1:16" x14ac:dyDescent="0.25">
      <c r="A591">
        <v>227</v>
      </c>
      <c r="B591">
        <v>390.88</v>
      </c>
      <c r="C591">
        <v>0.97399999999999998</v>
      </c>
      <c r="D591">
        <v>0.89100000000000001</v>
      </c>
      <c r="E591">
        <v>1.0609999999999999</v>
      </c>
      <c r="F591">
        <v>0.84399999999999997</v>
      </c>
      <c r="G591">
        <v>1.101</v>
      </c>
      <c r="I591">
        <f t="shared" si="84"/>
        <v>-2.0400000000000205</v>
      </c>
      <c r="J591">
        <f t="shared" si="85"/>
        <v>2.0000000000000018E-3</v>
      </c>
      <c r="K591">
        <f t="shared" si="86"/>
        <v>2.5920434496293616</v>
      </c>
      <c r="L591">
        <f t="shared" si="87"/>
        <v>-1.1441043121384482E-2</v>
      </c>
      <c r="M591">
        <f t="shared" si="88"/>
        <v>-0.39201533147418344</v>
      </c>
      <c r="N591">
        <f t="shared" si="89"/>
        <v>6.8073211316381207E-2</v>
      </c>
      <c r="O591">
        <f t="shared" si="90"/>
        <v>-2937.6477085775427</v>
      </c>
      <c r="P591">
        <f t="shared" si="91"/>
        <v>-1.986959999999985</v>
      </c>
    </row>
    <row r="592" spans="1:16" x14ac:dyDescent="0.25">
      <c r="A592">
        <v>228</v>
      </c>
      <c r="B592">
        <v>388.84</v>
      </c>
      <c r="C592">
        <v>0.97599999999999998</v>
      </c>
      <c r="D592">
        <v>0.88900000000000001</v>
      </c>
      <c r="E592">
        <v>1.0620000000000001</v>
      </c>
      <c r="F592">
        <v>0.85499999999999998</v>
      </c>
      <c r="G592">
        <v>1.097</v>
      </c>
      <c r="I592">
        <f t="shared" si="84"/>
        <v>-2.0799999999999841</v>
      </c>
      <c r="J592">
        <f t="shared" si="85"/>
        <v>-5.0000000000000044E-3</v>
      </c>
      <c r="K592">
        <f t="shared" si="86"/>
        <v>2.5897709344582682</v>
      </c>
      <c r="L592">
        <f t="shared" si="87"/>
        <v>-1.0550182333308195E-2</v>
      </c>
      <c r="M592">
        <f t="shared" si="88"/>
        <v>0.95758741952907434</v>
      </c>
      <c r="N592">
        <f t="shared" si="89"/>
        <v>6.7543397632654878E-2</v>
      </c>
      <c r="O592">
        <f t="shared" si="90"/>
        <v>-2985.0122677251156</v>
      </c>
      <c r="P592">
        <f t="shared" si="91"/>
        <v>-2.0300799999999648</v>
      </c>
    </row>
    <row r="593" spans="1:16" x14ac:dyDescent="0.25">
      <c r="A593">
        <v>229</v>
      </c>
      <c r="B593">
        <v>386.76</v>
      </c>
      <c r="C593">
        <v>0.97099999999999997</v>
      </c>
      <c r="D593">
        <v>0.88300000000000001</v>
      </c>
      <c r="E593">
        <v>1.06</v>
      </c>
      <c r="F593">
        <v>0.84699999999999998</v>
      </c>
      <c r="G593">
        <v>1.0940000000000001</v>
      </c>
      <c r="I593">
        <f t="shared" si="84"/>
        <v>-2.1299999999999955</v>
      </c>
      <c r="J593">
        <f t="shared" si="85"/>
        <v>-8.0000000000000071E-3</v>
      </c>
      <c r="K593">
        <f t="shared" si="86"/>
        <v>2.5874415515599591</v>
      </c>
      <c r="L593">
        <f t="shared" si="87"/>
        <v>-1.2780770091995148E-2</v>
      </c>
      <c r="M593">
        <f t="shared" si="88"/>
        <v>1.4980602885064271</v>
      </c>
      <c r="N593">
        <f t="shared" si="89"/>
        <v>6.7005408251325685E-2</v>
      </c>
      <c r="O593">
        <f t="shared" si="90"/>
        <v>-3031.4676982024707</v>
      </c>
      <c r="P593">
        <f t="shared" si="91"/>
        <v>-2.0682300000000136</v>
      </c>
    </row>
    <row r="594" spans="1:16" x14ac:dyDescent="0.25">
      <c r="A594">
        <v>230</v>
      </c>
      <c r="B594">
        <v>384.63</v>
      </c>
      <c r="C594">
        <v>0.96299999999999997</v>
      </c>
      <c r="D594">
        <v>0.878</v>
      </c>
      <c r="E594">
        <v>1.06</v>
      </c>
      <c r="F594">
        <v>0.84</v>
      </c>
      <c r="G594">
        <v>1.0740000000000001</v>
      </c>
      <c r="I594">
        <f t="shared" si="84"/>
        <v>-2.1599999999999682</v>
      </c>
      <c r="J594">
        <f t="shared" si="85"/>
        <v>-3.0000000000000027E-3</v>
      </c>
      <c r="K594">
        <f t="shared" si="86"/>
        <v>2.5850431549059416</v>
      </c>
      <c r="L594">
        <f t="shared" si="87"/>
        <v>-1.6373712875465501E-2</v>
      </c>
      <c r="M594">
        <f t="shared" si="88"/>
        <v>0.55403781341400182</v>
      </c>
      <c r="N594">
        <f t="shared" si="89"/>
        <v>6.6459406875781529E-2</v>
      </c>
      <c r="O594">
        <f t="shared" si="90"/>
        <v>-3076.9998486581044</v>
      </c>
      <c r="P594">
        <f t="shared" si="91"/>
        <v>-2.0800799999999668</v>
      </c>
    </row>
    <row r="595" spans="1:16" x14ac:dyDescent="0.25">
      <c r="A595">
        <v>231</v>
      </c>
      <c r="B595">
        <v>382.47</v>
      </c>
      <c r="C595">
        <v>0.96</v>
      </c>
      <c r="D595">
        <v>0.88100000000000001</v>
      </c>
      <c r="E595">
        <v>1.0569999999999999</v>
      </c>
      <c r="F595">
        <v>0.85099999999999998</v>
      </c>
      <c r="G595">
        <v>1.052</v>
      </c>
      <c r="I595">
        <f t="shared" si="84"/>
        <v>-2.2100000000000364</v>
      </c>
      <c r="J595">
        <f t="shared" si="85"/>
        <v>-8.0000000000000071E-3</v>
      </c>
      <c r="K595">
        <f t="shared" si="86"/>
        <v>2.5825973758414835</v>
      </c>
      <c r="L595">
        <f t="shared" si="87"/>
        <v>-1.7728766960431602E-2</v>
      </c>
      <c r="M595">
        <f t="shared" si="88"/>
        <v>1.4440491423702486</v>
      </c>
      <c r="N595">
        <f t="shared" si="89"/>
        <v>6.5905559651258341E-2</v>
      </c>
      <c r="O595">
        <f t="shared" si="90"/>
        <v>-3121.5948488167987</v>
      </c>
      <c r="P595">
        <f t="shared" si="91"/>
        <v>-2.1216000000000568</v>
      </c>
    </row>
    <row r="596" spans="1:16" x14ac:dyDescent="0.25">
      <c r="A596">
        <v>232</v>
      </c>
      <c r="B596">
        <v>380.26</v>
      </c>
      <c r="C596">
        <v>0.95199999999999996</v>
      </c>
      <c r="D596">
        <v>0.874</v>
      </c>
      <c r="E596">
        <v>1.0640000000000001</v>
      </c>
      <c r="F596">
        <v>0.84199999999999997</v>
      </c>
      <c r="G596">
        <v>1.03</v>
      </c>
      <c r="I596">
        <f t="shared" si="84"/>
        <v>-2.25</v>
      </c>
      <c r="J596">
        <f t="shared" si="85"/>
        <v>-2.0000000000000018E-3</v>
      </c>
      <c r="K596">
        <f t="shared" si="86"/>
        <v>2.5800806438630075</v>
      </c>
      <c r="L596">
        <f t="shared" si="87"/>
        <v>-2.1363051615525673E-2</v>
      </c>
      <c r="M596">
        <f t="shared" si="88"/>
        <v>0.3543722649877572</v>
      </c>
      <c r="N596">
        <f t="shared" si="89"/>
        <v>6.5344035114420052E-2</v>
      </c>
      <c r="O596">
        <f t="shared" si="90"/>
        <v>-3165.2391137055474</v>
      </c>
      <c r="P596">
        <f t="shared" si="91"/>
        <v>-2.1419999999999955</v>
      </c>
    </row>
    <row r="597" spans="1:16" x14ac:dyDescent="0.25">
      <c r="A597">
        <v>233</v>
      </c>
      <c r="B597">
        <v>378.01</v>
      </c>
      <c r="C597">
        <v>0.95</v>
      </c>
      <c r="D597">
        <v>0.873</v>
      </c>
      <c r="E597">
        <v>1.0629999999999999</v>
      </c>
      <c r="F597">
        <v>0.84799999999999998</v>
      </c>
      <c r="G597">
        <v>1.0169999999999999</v>
      </c>
      <c r="I597">
        <f t="shared" si="84"/>
        <v>-2.2899999999999636</v>
      </c>
      <c r="J597">
        <f t="shared" si="85"/>
        <v>6.0000000000000053E-3</v>
      </c>
      <c r="K597">
        <f t="shared" si="86"/>
        <v>2.5775032889572613</v>
      </c>
      <c r="L597">
        <f t="shared" si="87"/>
        <v>-2.2276394711152253E-2</v>
      </c>
      <c r="M597">
        <f t="shared" si="88"/>
        <v>-1.0361169332633771</v>
      </c>
      <c r="N597">
        <f t="shared" si="89"/>
        <v>6.477500414220802E-2</v>
      </c>
      <c r="O597">
        <f t="shared" si="90"/>
        <v>-3207.9193477927611</v>
      </c>
      <c r="P597">
        <f t="shared" si="91"/>
        <v>-2.1754999999999343</v>
      </c>
    </row>
    <row r="598" spans="1:16" x14ac:dyDescent="0.25">
      <c r="A598">
        <v>234</v>
      </c>
      <c r="B598">
        <v>375.72</v>
      </c>
      <c r="C598">
        <v>0.95599999999999996</v>
      </c>
      <c r="D598">
        <v>0.874</v>
      </c>
      <c r="E598">
        <v>1.069</v>
      </c>
      <c r="F598">
        <v>0.85499999999999998</v>
      </c>
      <c r="G598">
        <v>1.026</v>
      </c>
      <c r="I598">
        <f t="shared" si="84"/>
        <v>-2.3300000000000409</v>
      </c>
      <c r="J598">
        <f t="shared" si="85"/>
        <v>-2.0000000000000018E-3</v>
      </c>
      <c r="K598">
        <f t="shared" si="86"/>
        <v>2.5748643136645399</v>
      </c>
      <c r="L598">
        <f t="shared" si="87"/>
        <v>-1.9542107723899943E-2</v>
      </c>
      <c r="M598">
        <f t="shared" si="88"/>
        <v>0.33665499317891617</v>
      </c>
      <c r="N598">
        <f t="shared" si="89"/>
        <v>6.4198639899974916E-2</v>
      </c>
      <c r="O598">
        <f t="shared" si="90"/>
        <v>-3249.6225490395286</v>
      </c>
      <c r="P598">
        <f t="shared" si="91"/>
        <v>-2.2274800000000385</v>
      </c>
    </row>
    <row r="599" spans="1:16" x14ac:dyDescent="0.25">
      <c r="A599">
        <v>235</v>
      </c>
      <c r="B599">
        <v>373.39</v>
      </c>
      <c r="C599">
        <v>0.95399999999999996</v>
      </c>
      <c r="D599">
        <v>0.86899999999999999</v>
      </c>
      <c r="E599">
        <v>1.069</v>
      </c>
      <c r="F599">
        <v>0.85099999999999998</v>
      </c>
      <c r="G599">
        <v>1.0289999999999999</v>
      </c>
      <c r="I599">
        <f t="shared" si="84"/>
        <v>-2.3700000000000045</v>
      </c>
      <c r="J599">
        <f t="shared" si="85"/>
        <v>0</v>
      </c>
      <c r="K599">
        <f t="shared" si="86"/>
        <v>2.5721626826463373</v>
      </c>
      <c r="L599">
        <f t="shared" si="87"/>
        <v>-2.0451625295904902E-2</v>
      </c>
      <c r="M599">
        <f t="shared" si="88"/>
        <v>0</v>
      </c>
      <c r="N599">
        <f t="shared" si="89"/>
        <v>6.3615117788919165E-2</v>
      </c>
      <c r="O599">
        <f t="shared" si="90"/>
        <v>-3290.3360128616496</v>
      </c>
      <c r="P599">
        <f t="shared" si="91"/>
        <v>-2.2609800000000186</v>
      </c>
    </row>
    <row r="600" spans="1:16" x14ac:dyDescent="0.25">
      <c r="A600">
        <v>236</v>
      </c>
      <c r="B600">
        <v>371.02</v>
      </c>
      <c r="C600">
        <v>0.95399999999999996</v>
      </c>
      <c r="D600">
        <v>0.86899999999999999</v>
      </c>
      <c r="E600">
        <v>1.073</v>
      </c>
      <c r="F600">
        <v>0.84799999999999998</v>
      </c>
      <c r="G600">
        <v>1.024</v>
      </c>
      <c r="I600">
        <f t="shared" si="84"/>
        <v>-2.4099999999999682</v>
      </c>
      <c r="J600">
        <f t="shared" si="85"/>
        <v>1.0000000000000009E-2</v>
      </c>
      <c r="K600">
        <f t="shared" si="86"/>
        <v>2.5693973210854648</v>
      </c>
      <c r="L600">
        <f t="shared" si="87"/>
        <v>-2.0451625295904902E-2</v>
      </c>
      <c r="M600">
        <f t="shared" si="88"/>
        <v>-1.6001152747697573</v>
      </c>
      <c r="N600">
        <f t="shared" si="89"/>
        <v>6.3024615392835395E-2</v>
      </c>
      <c r="O600">
        <f t="shared" si="90"/>
        <v>-3330.0473360012629</v>
      </c>
      <c r="P600">
        <f t="shared" si="91"/>
        <v>-2.2991399999999578</v>
      </c>
    </row>
    <row r="601" spans="1:16" x14ac:dyDescent="0.25">
      <c r="A601">
        <v>237</v>
      </c>
      <c r="B601">
        <v>368.61</v>
      </c>
      <c r="C601">
        <v>0.96399999999999997</v>
      </c>
      <c r="D601">
        <v>0.871</v>
      </c>
      <c r="E601">
        <v>1.079</v>
      </c>
      <c r="F601">
        <v>0.871</v>
      </c>
      <c r="G601">
        <v>1.0349999999999999</v>
      </c>
      <c r="I601">
        <f t="shared" si="84"/>
        <v>-2.4499999999999886</v>
      </c>
      <c r="J601">
        <f t="shared" si="85"/>
        <v>-4.0000000000000036E-3</v>
      </c>
      <c r="K601">
        <f t="shared" si="86"/>
        <v>2.5665671129934964</v>
      </c>
      <c r="L601">
        <f t="shared" si="87"/>
        <v>-1.5922966097169242E-2</v>
      </c>
      <c r="M601">
        <f t="shared" si="88"/>
        <v>0.62350403965909351</v>
      </c>
      <c r="N601">
        <f t="shared" si="89"/>
        <v>6.2427312424197252E-2</v>
      </c>
      <c r="O601">
        <f t="shared" si="90"/>
        <v>-3368.7444203068731</v>
      </c>
      <c r="P601">
        <f t="shared" si="91"/>
        <v>-2.361800000000021</v>
      </c>
    </row>
    <row r="602" spans="1:16" x14ac:dyDescent="0.25">
      <c r="A602">
        <v>238</v>
      </c>
      <c r="B602">
        <v>366.16</v>
      </c>
      <c r="C602">
        <v>0.96</v>
      </c>
      <c r="D602">
        <v>0.86899999999999999</v>
      </c>
      <c r="E602">
        <v>1.081</v>
      </c>
      <c r="F602">
        <v>0.86199999999999999</v>
      </c>
      <c r="G602">
        <v>1.0289999999999999</v>
      </c>
      <c r="I602">
        <f t="shared" si="84"/>
        <v>-2.5</v>
      </c>
      <c r="J602">
        <f t="shared" si="85"/>
        <v>1.0000000000000009E-3</v>
      </c>
      <c r="K602">
        <f t="shared" si="86"/>
        <v>2.5636708994192432</v>
      </c>
      <c r="L602">
        <f t="shared" si="87"/>
        <v>-1.7728766960431602E-2</v>
      </c>
      <c r="M602">
        <f t="shared" si="88"/>
        <v>-0.1519661033480641</v>
      </c>
      <c r="N602">
        <f t="shared" si="89"/>
        <v>6.1823390669588522E-2</v>
      </c>
      <c r="O602">
        <f t="shared" si="90"/>
        <v>-3406.4154764206437</v>
      </c>
      <c r="P602">
        <f t="shared" si="91"/>
        <v>-2.3999999999999853</v>
      </c>
    </row>
    <row r="603" spans="1:16" x14ac:dyDescent="0.25">
      <c r="A603">
        <v>239</v>
      </c>
      <c r="B603">
        <v>363.66</v>
      </c>
      <c r="C603">
        <v>0.96099999999999997</v>
      </c>
      <c r="D603">
        <v>0.874</v>
      </c>
      <c r="E603">
        <v>1.089</v>
      </c>
      <c r="F603">
        <v>0.86099999999999999</v>
      </c>
      <c r="G603">
        <v>1.02</v>
      </c>
      <c r="I603">
        <f t="shared" si="84"/>
        <v>-2.5300000000000296</v>
      </c>
      <c r="J603">
        <f t="shared" si="85"/>
        <v>5.0000000000000044E-3</v>
      </c>
      <c r="K603">
        <f t="shared" si="86"/>
        <v>2.5606955343936537</v>
      </c>
      <c r="L603">
        <f t="shared" si="87"/>
        <v>-1.7276612331454656E-2</v>
      </c>
      <c r="M603">
        <f t="shared" si="88"/>
        <v>-0.74332574005096841</v>
      </c>
      <c r="N603">
        <f t="shared" si="89"/>
        <v>6.1213033934499332E-2</v>
      </c>
      <c r="O603">
        <f t="shared" si="90"/>
        <v>-3443.0490273717965</v>
      </c>
      <c r="P603">
        <f t="shared" si="91"/>
        <v>-2.4313300000000226</v>
      </c>
    </row>
    <row r="604" spans="1:16" x14ac:dyDescent="0.25">
      <c r="A604">
        <v>240</v>
      </c>
      <c r="B604">
        <v>361.13</v>
      </c>
      <c r="C604">
        <v>0.96599999999999997</v>
      </c>
      <c r="D604">
        <v>0.877</v>
      </c>
      <c r="E604">
        <v>1.0880000000000001</v>
      </c>
      <c r="F604">
        <v>0.88</v>
      </c>
      <c r="G604">
        <v>1.0189999999999999</v>
      </c>
      <c r="I604">
        <f t="shared" si="84"/>
        <v>-2.5699999999999932</v>
      </c>
      <c r="J604">
        <f t="shared" si="85"/>
        <v>-1.0000000000000009E-3</v>
      </c>
      <c r="K604">
        <f t="shared" si="86"/>
        <v>2.5576635678875652</v>
      </c>
      <c r="L604">
        <f t="shared" si="87"/>
        <v>-1.5022873584506671E-2</v>
      </c>
      <c r="M604">
        <f t="shared" si="88"/>
        <v>0.14502012126233901</v>
      </c>
      <c r="N604">
        <f t="shared" si="89"/>
        <v>6.0596427987503934E-2</v>
      </c>
      <c r="O604">
        <f t="shared" si="90"/>
        <v>-3478.6339120750504</v>
      </c>
      <c r="P604">
        <f t="shared" si="91"/>
        <v>-2.4826200000000029</v>
      </c>
    </row>
    <row r="605" spans="1:16" x14ac:dyDescent="0.25">
      <c r="A605">
        <v>241</v>
      </c>
      <c r="B605">
        <v>358.56</v>
      </c>
      <c r="C605">
        <v>0.96499999999999997</v>
      </c>
      <c r="D605">
        <v>0.875</v>
      </c>
      <c r="E605">
        <v>1.091</v>
      </c>
      <c r="F605">
        <v>0.875</v>
      </c>
      <c r="G605">
        <v>1.02</v>
      </c>
      <c r="I605">
        <f t="shared" si="84"/>
        <v>-2.6100000000000136</v>
      </c>
      <c r="J605">
        <f t="shared" si="85"/>
        <v>9.000000000000008E-3</v>
      </c>
      <c r="K605">
        <f t="shared" si="86"/>
        <v>2.5545618391909861</v>
      </c>
      <c r="L605">
        <f t="shared" si="87"/>
        <v>-1.5472686656207449E-2</v>
      </c>
      <c r="M605">
        <f t="shared" si="88"/>
        <v>-1.2706726773856558</v>
      </c>
      <c r="N605">
        <f t="shared" si="89"/>
        <v>5.9973760503836904E-2</v>
      </c>
      <c r="O605">
        <f t="shared" si="90"/>
        <v>-3513.1592887330189</v>
      </c>
      <c r="P605">
        <f t="shared" si="91"/>
        <v>-2.5186500000000245</v>
      </c>
    </row>
    <row r="606" spans="1:16" x14ac:dyDescent="0.25">
      <c r="A606">
        <v>242</v>
      </c>
      <c r="B606">
        <v>355.95</v>
      </c>
      <c r="C606">
        <v>0.97399999999999998</v>
      </c>
      <c r="D606">
        <v>0.88200000000000001</v>
      </c>
      <c r="E606">
        <v>1.1040000000000001</v>
      </c>
      <c r="F606">
        <v>0.88300000000000001</v>
      </c>
      <c r="G606">
        <v>1.026</v>
      </c>
      <c r="I606">
        <f t="shared" si="84"/>
        <v>-2.6499999999999773</v>
      </c>
      <c r="J606">
        <f t="shared" si="85"/>
        <v>4.0000000000000036E-3</v>
      </c>
      <c r="K606">
        <f t="shared" si="86"/>
        <v>2.5513889972730204</v>
      </c>
      <c r="L606">
        <f t="shared" si="87"/>
        <v>-1.1441043121384482E-2</v>
      </c>
      <c r="M606">
        <f t="shared" si="88"/>
        <v>-0.54844393156317484</v>
      </c>
      <c r="N606">
        <f t="shared" si="89"/>
        <v>5.9345221008385046E-2</v>
      </c>
      <c r="O606">
        <f t="shared" si="90"/>
        <v>-3546.6146381415156</v>
      </c>
      <c r="P606">
        <f t="shared" si="91"/>
        <v>-2.5810999999999624</v>
      </c>
    </row>
    <row r="607" spans="1:16" x14ac:dyDescent="0.25">
      <c r="A607">
        <v>243</v>
      </c>
      <c r="B607">
        <v>353.3</v>
      </c>
      <c r="C607">
        <v>0.97799999999999998</v>
      </c>
      <c r="D607">
        <v>0.88500000000000001</v>
      </c>
      <c r="E607">
        <v>1.105</v>
      </c>
      <c r="F607">
        <v>0.89400000000000002</v>
      </c>
      <c r="G607">
        <v>1.03</v>
      </c>
      <c r="I607">
        <f t="shared" si="84"/>
        <v>-2.6899999999999977</v>
      </c>
      <c r="J607">
        <f t="shared" si="85"/>
        <v>0</v>
      </c>
      <c r="K607">
        <f t="shared" si="86"/>
        <v>2.5481436374348454</v>
      </c>
      <c r="L607">
        <f t="shared" si="87"/>
        <v>-9.6611452123985687E-3</v>
      </c>
      <c r="M607">
        <f t="shared" si="88"/>
        <v>0</v>
      </c>
      <c r="N607">
        <f t="shared" si="89"/>
        <v>5.8711000818111696E-2</v>
      </c>
      <c r="O607">
        <f t="shared" si="90"/>
        <v>-3578.9897668967919</v>
      </c>
      <c r="P607">
        <f t="shared" si="91"/>
        <v>-2.6308199999999844</v>
      </c>
    </row>
    <row r="608" spans="1:16" x14ac:dyDescent="0.25">
      <c r="A608">
        <v>244</v>
      </c>
      <c r="B608">
        <v>350.61</v>
      </c>
      <c r="C608">
        <v>0.97799999999999998</v>
      </c>
      <c r="D608">
        <v>0.88600000000000001</v>
      </c>
      <c r="E608">
        <v>1.1080000000000001</v>
      </c>
      <c r="F608">
        <v>0.89200000000000002</v>
      </c>
      <c r="G608">
        <v>1.0269999999999999</v>
      </c>
      <c r="I608">
        <f t="shared" si="84"/>
        <v>-2.7200000000000273</v>
      </c>
      <c r="J608">
        <f t="shared" si="85"/>
        <v>8.0000000000000071E-3</v>
      </c>
      <c r="K608">
        <f t="shared" si="86"/>
        <v>2.5448242987597278</v>
      </c>
      <c r="L608">
        <f t="shared" si="87"/>
        <v>-9.6611452123985687E-3</v>
      </c>
      <c r="M608">
        <f t="shared" si="88"/>
        <v>-1.046035001417821</v>
      </c>
      <c r="N608">
        <f t="shared" si="89"/>
        <v>5.807129298393144E-2</v>
      </c>
      <c r="O608">
        <f t="shared" si="90"/>
        <v>-3610.2748105036794</v>
      </c>
      <c r="P608">
        <f t="shared" si="91"/>
        <v>-2.6601600000000221</v>
      </c>
    </row>
    <row r="609" spans="1:16" x14ac:dyDescent="0.25">
      <c r="A609">
        <v>245</v>
      </c>
      <c r="B609">
        <v>347.89</v>
      </c>
      <c r="C609">
        <v>0.98599999999999999</v>
      </c>
      <c r="D609">
        <v>0.89200000000000002</v>
      </c>
      <c r="E609">
        <v>1.1160000000000001</v>
      </c>
      <c r="F609">
        <v>0.90400000000000003</v>
      </c>
      <c r="G609">
        <v>1.03</v>
      </c>
      <c r="I609">
        <f t="shared" si="84"/>
        <v>-2.7699999999999818</v>
      </c>
      <c r="J609">
        <f t="shared" si="85"/>
        <v>8.0000000000000071E-3</v>
      </c>
      <c r="K609">
        <f t="shared" si="86"/>
        <v>2.5414419452545256</v>
      </c>
      <c r="L609">
        <f t="shared" si="87"/>
        <v>-6.1230850587887945E-3</v>
      </c>
      <c r="M609">
        <f t="shared" si="88"/>
        <v>-1.0108450286021415</v>
      </c>
      <c r="N609">
        <f t="shared" si="89"/>
        <v>5.7426292232052416E-2</v>
      </c>
      <c r="O609">
        <f t="shared" si="90"/>
        <v>-3640.4602363837289</v>
      </c>
      <c r="P609">
        <f t="shared" si="91"/>
        <v>-2.7312199999999862</v>
      </c>
    </row>
    <row r="610" spans="1:16" x14ac:dyDescent="0.25">
      <c r="A610">
        <v>246</v>
      </c>
      <c r="B610">
        <v>345.12</v>
      </c>
      <c r="C610">
        <v>0.99399999999999999</v>
      </c>
      <c r="D610">
        <v>0.89600000000000002</v>
      </c>
      <c r="E610">
        <v>1.121</v>
      </c>
      <c r="F610">
        <v>0.91200000000000003</v>
      </c>
      <c r="G610">
        <v>1.0489999999999999</v>
      </c>
      <c r="I610">
        <f t="shared" si="84"/>
        <v>-2.8000000000000114</v>
      </c>
      <c r="J610">
        <f t="shared" si="85"/>
        <v>6.0000000000000053E-3</v>
      </c>
      <c r="K610">
        <f t="shared" si="86"/>
        <v>2.5379701277584696</v>
      </c>
      <c r="L610">
        <f t="shared" si="87"/>
        <v>-2.6136156026866902E-3</v>
      </c>
      <c r="M610">
        <f t="shared" si="88"/>
        <v>-0.73875727882464393</v>
      </c>
      <c r="N610">
        <f t="shared" si="89"/>
        <v>5.6776194904804247E-2</v>
      </c>
      <c r="O610">
        <f t="shared" si="90"/>
        <v>-3669.5368467823905</v>
      </c>
      <c r="P610">
        <f t="shared" si="91"/>
        <v>-2.7832000000000248</v>
      </c>
    </row>
    <row r="611" spans="1:16" x14ac:dyDescent="0.25">
      <c r="A611">
        <v>247</v>
      </c>
      <c r="B611">
        <v>342.32</v>
      </c>
      <c r="C611">
        <v>1</v>
      </c>
      <c r="D611">
        <v>0.89800000000000002</v>
      </c>
      <c r="E611">
        <v>1.127</v>
      </c>
      <c r="F611">
        <v>0.91</v>
      </c>
      <c r="G611">
        <v>1.0640000000000001</v>
      </c>
      <c r="I611">
        <f t="shared" si="84"/>
        <v>-2.8299999999999841</v>
      </c>
      <c r="J611">
        <f t="shared" si="85"/>
        <v>8.999999999999897E-3</v>
      </c>
      <c r="K611">
        <f t="shared" si="86"/>
        <v>2.5344322734758764</v>
      </c>
      <c r="L611">
        <f t="shared" si="87"/>
        <v>0</v>
      </c>
      <c r="M611">
        <f t="shared" si="88"/>
        <v>-1.079294378510973</v>
      </c>
      <c r="N611">
        <f t="shared" si="89"/>
        <v>5.6121198900968963E-2</v>
      </c>
      <c r="O611">
        <f t="shared" si="90"/>
        <v>-3697.495781574381</v>
      </c>
      <c r="P611">
        <f t="shared" si="91"/>
        <v>-2.8299999999999765</v>
      </c>
    </row>
    <row r="612" spans="1:16" x14ac:dyDescent="0.25">
      <c r="A612">
        <v>248</v>
      </c>
      <c r="B612">
        <v>339.49</v>
      </c>
      <c r="C612">
        <v>1.0089999999999999</v>
      </c>
      <c r="D612">
        <v>0.90600000000000003</v>
      </c>
      <c r="E612">
        <v>1.1299999999999999</v>
      </c>
      <c r="F612">
        <v>0.92100000000000004</v>
      </c>
      <c r="G612">
        <v>1.079</v>
      </c>
      <c r="I612">
        <f t="shared" si="84"/>
        <v>-2.8799999999999955</v>
      </c>
      <c r="J612">
        <f t="shared" si="85"/>
        <v>6.0000000000000053E-3</v>
      </c>
      <c r="K612">
        <f t="shared" si="86"/>
        <v>2.5308269862489765</v>
      </c>
      <c r="L612">
        <f t="shared" si="87"/>
        <v>3.8911662369104775E-3</v>
      </c>
      <c r="M612">
        <f t="shared" si="88"/>
        <v>-0.69591762508849075</v>
      </c>
      <c r="N612">
        <f t="shared" si="89"/>
        <v>5.5461503615633685E-2</v>
      </c>
      <c r="O612">
        <f t="shared" si="90"/>
        <v>-3724.3285209663459</v>
      </c>
      <c r="P612">
        <f t="shared" si="91"/>
        <v>-2.9059199999999827</v>
      </c>
    </row>
    <row r="613" spans="1:16" x14ac:dyDescent="0.25">
      <c r="A613">
        <v>249</v>
      </c>
      <c r="B613">
        <v>336.61</v>
      </c>
      <c r="C613">
        <v>1.0149999999999999</v>
      </c>
      <c r="D613">
        <v>0.90700000000000003</v>
      </c>
      <c r="E613">
        <v>1.1339999999999999</v>
      </c>
      <c r="F613">
        <v>0.92600000000000005</v>
      </c>
      <c r="G613">
        <v>1.093</v>
      </c>
      <c r="I613">
        <f t="shared" si="84"/>
        <v>-2.9000000000000341</v>
      </c>
      <c r="J613">
        <f t="shared" si="85"/>
        <v>4.0000000000000036E-3</v>
      </c>
      <c r="K613">
        <f t="shared" si="86"/>
        <v>2.5271270138391762</v>
      </c>
      <c r="L613">
        <f t="shared" si="87"/>
        <v>6.4660422492316813E-3</v>
      </c>
      <c r="M613">
        <f t="shared" si="88"/>
        <v>-0.45455984947170891</v>
      </c>
      <c r="N613">
        <f t="shared" si="89"/>
        <v>5.4797309879582756E-2</v>
      </c>
      <c r="O613">
        <f t="shared" si="90"/>
        <v>-3750.0268880960066</v>
      </c>
      <c r="P613">
        <f t="shared" si="91"/>
        <v>-2.943500000000038</v>
      </c>
    </row>
    <row r="614" spans="1:16" x14ac:dyDescent="0.25">
      <c r="A614">
        <v>250</v>
      </c>
      <c r="B614">
        <v>333.71</v>
      </c>
      <c r="C614">
        <v>1.0189999999999999</v>
      </c>
      <c r="D614">
        <v>0.91</v>
      </c>
      <c r="E614">
        <v>1.1399999999999999</v>
      </c>
      <c r="F614">
        <v>0.92800000000000005</v>
      </c>
      <c r="G614">
        <v>1.0960000000000001</v>
      </c>
      <c r="I614">
        <f t="shared" si="84"/>
        <v>-2.9499999999999886</v>
      </c>
      <c r="J614">
        <f t="shared" si="85"/>
        <v>4.0000000000000036E-3</v>
      </c>
      <c r="K614">
        <f t="shared" si="86"/>
        <v>2.5233692209782803</v>
      </c>
      <c r="L614">
        <f t="shared" si="87"/>
        <v>8.1741840064263552E-3</v>
      </c>
      <c r="M614">
        <f t="shared" si="88"/>
        <v>-0.44122012930389354</v>
      </c>
      <c r="N614">
        <f t="shared" si="89"/>
        <v>5.4128819898247832E-2</v>
      </c>
      <c r="O614">
        <f t="shared" si="90"/>
        <v>-3774.5830515269968</v>
      </c>
      <c r="P614">
        <f t="shared" si="91"/>
        <v>-3.006050000000001</v>
      </c>
    </row>
    <row r="615" spans="1:16" x14ac:dyDescent="0.25">
      <c r="A615">
        <v>251</v>
      </c>
      <c r="B615">
        <v>330.76</v>
      </c>
      <c r="C615">
        <v>1.0229999999999999</v>
      </c>
      <c r="D615">
        <v>0.92</v>
      </c>
      <c r="E615">
        <v>1.145</v>
      </c>
      <c r="F615">
        <v>0.93300000000000005</v>
      </c>
      <c r="G615">
        <v>1.0920000000000001</v>
      </c>
      <c r="I615">
        <f t="shared" si="84"/>
        <v>-2.9699999999999704</v>
      </c>
      <c r="J615">
        <f t="shared" si="85"/>
        <v>1.0000000000001119E-3</v>
      </c>
      <c r="K615">
        <f t="shared" si="86"/>
        <v>2.5195129832576257</v>
      </c>
      <c r="L615">
        <f t="shared" si="87"/>
        <v>9.8756337121601191E-3</v>
      </c>
      <c r="M615">
        <f t="shared" si="88"/>
        <v>-0.10832072352814273</v>
      </c>
      <c r="N615">
        <f t="shared" si="89"/>
        <v>5.3456237190234623E-2</v>
      </c>
      <c r="O615">
        <f t="shared" si="90"/>
        <v>-3797.9895276386083</v>
      </c>
      <c r="P615">
        <f t="shared" si="91"/>
        <v>-3.0383099999999681</v>
      </c>
    </row>
    <row r="616" spans="1:16" x14ac:dyDescent="0.25">
      <c r="A616">
        <v>252</v>
      </c>
      <c r="B616">
        <v>327.79</v>
      </c>
      <c r="C616">
        <v>1.024</v>
      </c>
      <c r="D616">
        <v>0.91900000000000004</v>
      </c>
      <c r="E616">
        <v>1.147</v>
      </c>
      <c r="F616">
        <v>0.94099999999999995</v>
      </c>
      <c r="G616">
        <v>1.0900000000000001</v>
      </c>
      <c r="I616">
        <f t="shared" si="84"/>
        <v>-3.0200000000000387</v>
      </c>
      <c r="J616">
        <f t="shared" si="85"/>
        <v>2.9999999999998916E-3</v>
      </c>
      <c r="K616">
        <f t="shared" si="86"/>
        <v>2.5155957002684515</v>
      </c>
      <c r="L616">
        <f t="shared" si="87"/>
        <v>1.0299956639811961E-2</v>
      </c>
      <c r="M616">
        <f t="shared" si="88"/>
        <v>-0.31605765233585081</v>
      </c>
      <c r="N616">
        <f t="shared" si="89"/>
        <v>5.2779766525444291E-2</v>
      </c>
      <c r="O616">
        <f t="shared" si="90"/>
        <v>-3820.2391829097405</v>
      </c>
      <c r="P616">
        <f t="shared" si="91"/>
        <v>-3.0924800000000641</v>
      </c>
    </row>
    <row r="617" spans="1:16" x14ac:dyDescent="0.25">
      <c r="A617">
        <v>253</v>
      </c>
      <c r="B617">
        <v>324.77</v>
      </c>
      <c r="C617">
        <v>1.0269999999999999</v>
      </c>
      <c r="D617">
        <v>0.92400000000000004</v>
      </c>
      <c r="E617">
        <v>1.151</v>
      </c>
      <c r="F617">
        <v>0.94399999999999995</v>
      </c>
      <c r="G617">
        <v>1.091</v>
      </c>
      <c r="I617">
        <f t="shared" si="84"/>
        <v>-3.0399999999999636</v>
      </c>
      <c r="J617">
        <f t="shared" si="85"/>
        <v>6.0000000000000053E-3</v>
      </c>
      <c r="K617">
        <f t="shared" si="86"/>
        <v>2.511575905309916</v>
      </c>
      <c r="L617">
        <f t="shared" si="87"/>
        <v>1.1570443597278161E-2</v>
      </c>
      <c r="M617">
        <f t="shared" si="88"/>
        <v>-0.61940827464840398</v>
      </c>
      <c r="N617">
        <f t="shared" si="89"/>
        <v>5.2099613862809181E-2</v>
      </c>
      <c r="O617">
        <f t="shared" si="90"/>
        <v>-3841.3252360963165</v>
      </c>
      <c r="P617">
        <f t="shared" si="91"/>
        <v>-3.1220799999999418</v>
      </c>
    </row>
    <row r="618" spans="1:16" x14ac:dyDescent="0.25">
      <c r="A618">
        <v>254</v>
      </c>
      <c r="B618">
        <v>321.73</v>
      </c>
      <c r="C618">
        <v>1.0329999999999999</v>
      </c>
      <c r="D618">
        <v>0.93100000000000005</v>
      </c>
      <c r="E618">
        <v>1.1559999999999999</v>
      </c>
      <c r="F618">
        <v>0.94699999999999995</v>
      </c>
      <c r="G618">
        <v>1.097</v>
      </c>
      <c r="I618">
        <f t="shared" si="84"/>
        <v>-3.0800000000000409</v>
      </c>
      <c r="J618">
        <f t="shared" si="85"/>
        <v>0</v>
      </c>
      <c r="K618">
        <f t="shared" si="86"/>
        <v>2.507491558965369</v>
      </c>
      <c r="L618">
        <f t="shared" si="87"/>
        <v>1.4100321519620545E-2</v>
      </c>
      <c r="M618">
        <f t="shared" si="88"/>
        <v>0</v>
      </c>
      <c r="N618">
        <f t="shared" si="89"/>
        <v>5.1415986287660843E-2</v>
      </c>
      <c r="O618">
        <f t="shared" si="90"/>
        <v>-3861.2412603015323</v>
      </c>
      <c r="P618">
        <f t="shared" si="91"/>
        <v>-3.1816400000000544</v>
      </c>
    </row>
    <row r="619" spans="1:16" x14ac:dyDescent="0.25">
      <c r="A619">
        <v>255</v>
      </c>
      <c r="B619">
        <v>318.64999999999998</v>
      </c>
      <c r="C619">
        <v>1.0329999999999999</v>
      </c>
      <c r="D619">
        <v>0.92800000000000005</v>
      </c>
      <c r="E619">
        <v>1.157</v>
      </c>
      <c r="F619">
        <v>0.94699999999999995</v>
      </c>
      <c r="G619">
        <v>1.099</v>
      </c>
      <c r="I619">
        <f t="shared" si="84"/>
        <v>-3.1099999999999568</v>
      </c>
      <c r="J619">
        <f t="shared" si="85"/>
        <v>0</v>
      </c>
      <c r="K619">
        <f t="shared" si="86"/>
        <v>2.5033139228158845</v>
      </c>
      <c r="L619">
        <f t="shared" si="87"/>
        <v>1.4100321519620545E-2</v>
      </c>
      <c r="M619">
        <f t="shared" si="88"/>
        <v>0</v>
      </c>
      <c r="N619">
        <f t="shared" si="89"/>
        <v>5.0729091948750166E-2</v>
      </c>
      <c r="O619">
        <f t="shared" si="90"/>
        <v>-3879.9811849382727</v>
      </c>
      <c r="P619">
        <f t="shared" si="91"/>
        <v>-3.2126299999999599</v>
      </c>
    </row>
    <row r="620" spans="1:16" x14ac:dyDescent="0.25">
      <c r="A620">
        <v>256</v>
      </c>
      <c r="B620">
        <v>315.54000000000002</v>
      </c>
      <c r="C620">
        <v>1.0329999999999999</v>
      </c>
      <c r="D620">
        <v>0.92900000000000005</v>
      </c>
      <c r="E620">
        <v>1.1599999999999999</v>
      </c>
      <c r="F620">
        <v>0.95299999999999996</v>
      </c>
      <c r="G620">
        <v>1.089</v>
      </c>
      <c r="I620">
        <f t="shared" si="84"/>
        <v>-3.1400000000000432</v>
      </c>
      <c r="J620">
        <f t="shared" si="85"/>
        <v>2.0000000000000018E-3</v>
      </c>
      <c r="K620">
        <f t="shared" si="86"/>
        <v>2.4990544211971009</v>
      </c>
      <c r="L620">
        <f t="shared" si="87"/>
        <v>1.4100321519620545E-2</v>
      </c>
      <c r="M620">
        <f t="shared" si="88"/>
        <v>-0.19340356598720079</v>
      </c>
      <c r="N620">
        <f t="shared" si="89"/>
        <v>5.0039139994937809E-2</v>
      </c>
      <c r="O620">
        <f t="shared" si="90"/>
        <v>-3897.5392975831187</v>
      </c>
      <c r="P620">
        <f t="shared" si="91"/>
        <v>-3.2436200000000448</v>
      </c>
    </row>
    <row r="621" spans="1:16" x14ac:dyDescent="0.25">
      <c r="A621">
        <v>257</v>
      </c>
      <c r="B621">
        <v>312.39999999999998</v>
      </c>
      <c r="C621">
        <v>1.0349999999999999</v>
      </c>
      <c r="D621">
        <v>0.93600000000000005</v>
      </c>
      <c r="E621">
        <v>1.163</v>
      </c>
      <c r="F621">
        <v>0.95499999999999996</v>
      </c>
      <c r="G621">
        <v>1.085</v>
      </c>
      <c r="I621">
        <f t="shared" si="84"/>
        <v>-3.1699999999999591</v>
      </c>
      <c r="J621">
        <f t="shared" si="85"/>
        <v>-4.0000000000000036E-3</v>
      </c>
      <c r="K621">
        <f t="shared" si="86"/>
        <v>2.4947110252052629</v>
      </c>
      <c r="L621">
        <f t="shared" si="87"/>
        <v>1.4940349792936524E-2</v>
      </c>
      <c r="M621">
        <f t="shared" si="88"/>
        <v>0.37966376956012043</v>
      </c>
      <c r="N621">
        <f t="shared" si="89"/>
        <v>4.9346340511575063E-2</v>
      </c>
      <c r="O621">
        <f t="shared" si="90"/>
        <v>-3913.9102457213512</v>
      </c>
      <c r="P621">
        <f t="shared" si="91"/>
        <v>-3.2809499999999501</v>
      </c>
    </row>
    <row r="622" spans="1:16" x14ac:dyDescent="0.25">
      <c r="A622">
        <v>258</v>
      </c>
      <c r="B622">
        <v>309.23</v>
      </c>
      <c r="C622">
        <v>1.0309999999999999</v>
      </c>
      <c r="D622">
        <v>0.93300000000000005</v>
      </c>
      <c r="E622">
        <v>1.1619999999999999</v>
      </c>
      <c r="F622">
        <v>0.95499999999999996</v>
      </c>
      <c r="G622">
        <v>1.075</v>
      </c>
      <c r="I622">
        <f t="shared" si="84"/>
        <v>-3.2000000000000455</v>
      </c>
      <c r="J622">
        <f t="shared" si="85"/>
        <v>1.0000000000001119E-3</v>
      </c>
      <c r="K622">
        <f t="shared" si="86"/>
        <v>2.4902816204417575</v>
      </c>
      <c r="L622">
        <f t="shared" si="87"/>
        <v>1.3258665283516512E-2</v>
      </c>
      <c r="M622">
        <f t="shared" si="88"/>
        <v>-9.3197785439516609E-2</v>
      </c>
      <c r="N622">
        <f t="shared" si="89"/>
        <v>4.865090445659382E-2</v>
      </c>
      <c r="O622">
        <f t="shared" si="90"/>
        <v>-3929.0890383824276</v>
      </c>
      <c r="P622">
        <f t="shared" si="91"/>
        <v>-3.299200000000035</v>
      </c>
    </row>
    <row r="623" spans="1:16" x14ac:dyDescent="0.25">
      <c r="A623">
        <v>259</v>
      </c>
      <c r="B623">
        <v>306.02999999999997</v>
      </c>
      <c r="C623">
        <v>1.032</v>
      </c>
      <c r="D623">
        <v>0.93500000000000005</v>
      </c>
      <c r="E623">
        <v>1.165</v>
      </c>
      <c r="F623">
        <v>0.95699999999999996</v>
      </c>
      <c r="G623">
        <v>1.073</v>
      </c>
      <c r="I623">
        <f t="shared" si="84"/>
        <v>-3.2299999999999613</v>
      </c>
      <c r="J623">
        <f t="shared" si="85"/>
        <v>9.9999999999988987E-4</v>
      </c>
      <c r="K623">
        <f t="shared" si="86"/>
        <v>2.4857640022849474</v>
      </c>
      <c r="L623">
        <f t="shared" si="87"/>
        <v>1.3679697291192561E-2</v>
      </c>
      <c r="M623">
        <f t="shared" si="88"/>
        <v>-9.1278695575632687E-2</v>
      </c>
      <c r="N623">
        <f t="shared" si="89"/>
        <v>4.7953043596325254E-2</v>
      </c>
      <c r="O623">
        <f t="shared" si="90"/>
        <v>-3943.0710476654217</v>
      </c>
      <c r="P623">
        <f t="shared" si="91"/>
        <v>-3.3333599999999413</v>
      </c>
    </row>
    <row r="624" spans="1:16" x14ac:dyDescent="0.25">
      <c r="A624">
        <v>260</v>
      </c>
      <c r="B624">
        <v>302.8</v>
      </c>
      <c r="C624">
        <v>1.0329999999999999</v>
      </c>
      <c r="D624">
        <v>0.94</v>
      </c>
      <c r="E624">
        <v>1.165</v>
      </c>
      <c r="F624">
        <v>0.95899999999999996</v>
      </c>
      <c r="G624">
        <v>1.07</v>
      </c>
      <c r="I624">
        <f t="shared" si="84"/>
        <v>-3.2599999999999909</v>
      </c>
      <c r="J624">
        <f t="shared" si="85"/>
        <v>-4.0000000000000036E-3</v>
      </c>
      <c r="K624">
        <f t="shared" si="86"/>
        <v>2.4811558708280352</v>
      </c>
      <c r="L624">
        <f t="shared" si="87"/>
        <v>1.4100321519620545E-2</v>
      </c>
      <c r="M624">
        <f t="shared" si="88"/>
        <v>0.35841959037505933</v>
      </c>
      <c r="N624">
        <f t="shared" si="89"/>
        <v>4.7252970441066917E-2</v>
      </c>
      <c r="O624">
        <f t="shared" si="90"/>
        <v>-3955.852010153958</v>
      </c>
      <c r="P624">
        <f t="shared" si="91"/>
        <v>-3.3675800000000256</v>
      </c>
    </row>
    <row r="625" spans="1:16" x14ac:dyDescent="0.25">
      <c r="A625">
        <v>261</v>
      </c>
      <c r="B625">
        <v>299.54000000000002</v>
      </c>
      <c r="C625">
        <v>1.0289999999999999</v>
      </c>
      <c r="D625">
        <v>0.93600000000000005</v>
      </c>
      <c r="E625">
        <v>1.165</v>
      </c>
      <c r="F625">
        <v>0.95499999999999996</v>
      </c>
      <c r="G625">
        <v>1.0589999999999999</v>
      </c>
      <c r="I625">
        <f t="shared" si="84"/>
        <v>-3.2800000000000296</v>
      </c>
      <c r="J625">
        <f t="shared" si="85"/>
        <v>-2.0000000000000018E-3</v>
      </c>
      <c r="K625">
        <f t="shared" si="86"/>
        <v>2.4764548254543031</v>
      </c>
      <c r="L625">
        <f t="shared" si="87"/>
        <v>1.2415374762432893E-2</v>
      </c>
      <c r="M625">
        <f t="shared" si="88"/>
        <v>0.17669704637710559</v>
      </c>
      <c r="N625">
        <f t="shared" si="89"/>
        <v>4.6550898180417119E-2</v>
      </c>
      <c r="O625">
        <f t="shared" si="90"/>
        <v>-3967.4280282202071</v>
      </c>
      <c r="P625">
        <f t="shared" si="91"/>
        <v>-3.3751200000000368</v>
      </c>
    </row>
    <row r="626" spans="1:16" x14ac:dyDescent="0.25">
      <c r="A626">
        <v>262</v>
      </c>
      <c r="B626">
        <v>296.26</v>
      </c>
      <c r="C626">
        <v>1.0269999999999999</v>
      </c>
      <c r="D626">
        <v>0.93799999999999994</v>
      </c>
      <c r="E626">
        <v>1.1659999999999999</v>
      </c>
      <c r="F626">
        <v>0.95799999999999996</v>
      </c>
      <c r="G626">
        <v>1.0449999999999999</v>
      </c>
      <c r="I626">
        <f t="shared" si="84"/>
        <v>-3.3199999999999932</v>
      </c>
      <c r="J626">
        <f t="shared" si="85"/>
        <v>-2.0000000000000018E-3</v>
      </c>
      <c r="K626">
        <f t="shared" si="86"/>
        <v>2.4716730185000912</v>
      </c>
      <c r="L626">
        <f t="shared" si="87"/>
        <v>1.1570443597278161E-2</v>
      </c>
      <c r="M626">
        <f t="shared" si="88"/>
        <v>0.17297081622321922</v>
      </c>
      <c r="N626">
        <f t="shared" si="89"/>
        <v>4.5847040618397235E-2</v>
      </c>
      <c r="O626">
        <f t="shared" si="90"/>
        <v>-3977.795571217523</v>
      </c>
      <c r="P626">
        <f t="shared" si="91"/>
        <v>-3.4096399999999711</v>
      </c>
    </row>
    <row r="627" spans="1:16" x14ac:dyDescent="0.25">
      <c r="A627">
        <v>263</v>
      </c>
      <c r="B627">
        <v>292.94</v>
      </c>
      <c r="C627">
        <v>1.0249999999999999</v>
      </c>
      <c r="D627">
        <v>0.93700000000000006</v>
      </c>
      <c r="E627">
        <v>1.1619999999999999</v>
      </c>
      <c r="F627">
        <v>0.95799999999999996</v>
      </c>
      <c r="G627">
        <v>1.042</v>
      </c>
      <c r="I627">
        <f t="shared" si="84"/>
        <v>-3.3299999999999841</v>
      </c>
      <c r="J627">
        <f t="shared" si="85"/>
        <v>-9.9999999999988987E-4</v>
      </c>
      <c r="K627">
        <f t="shared" si="86"/>
        <v>2.4667786772233953</v>
      </c>
      <c r="L627">
        <f t="shared" si="87"/>
        <v>1.0723865391773066E-2</v>
      </c>
      <c r="M627">
        <f t="shared" si="88"/>
        <v>8.5377280818321633E-2</v>
      </c>
      <c r="N627">
        <f t="shared" si="89"/>
        <v>4.5141612108380788E-2</v>
      </c>
      <c r="O627">
        <f t="shared" si="90"/>
        <v>-3986.9514765613749</v>
      </c>
      <c r="P627">
        <f t="shared" si="91"/>
        <v>-3.4132499999999992</v>
      </c>
    </row>
    <row r="628" spans="1:16" x14ac:dyDescent="0.25">
      <c r="A628">
        <v>264</v>
      </c>
      <c r="B628">
        <v>289.61</v>
      </c>
      <c r="C628">
        <v>1.024</v>
      </c>
      <c r="D628">
        <v>0.93400000000000005</v>
      </c>
      <c r="E628">
        <v>1.161</v>
      </c>
      <c r="F628">
        <v>0.95399999999999996</v>
      </c>
      <c r="G628">
        <v>1.0449999999999999</v>
      </c>
      <c r="I628">
        <f t="shared" si="84"/>
        <v>-3.3700000000000045</v>
      </c>
      <c r="J628">
        <f t="shared" si="85"/>
        <v>2.9999999999998916E-3</v>
      </c>
      <c r="K628">
        <f t="shared" si="86"/>
        <v>2.4618135536226196</v>
      </c>
      <c r="L628">
        <f t="shared" si="87"/>
        <v>1.0299956639811961E-2</v>
      </c>
      <c r="M628">
        <f t="shared" si="88"/>
        <v>-0.24993692153629488</v>
      </c>
      <c r="N628">
        <f t="shared" si="89"/>
        <v>4.4434827487849674E-2</v>
      </c>
      <c r="O628">
        <f t="shared" si="90"/>
        <v>-3994.8929506982158</v>
      </c>
      <c r="P628">
        <f t="shared" si="91"/>
        <v>-3.4508799999999784</v>
      </c>
    </row>
    <row r="629" spans="1:16" x14ac:dyDescent="0.25">
      <c r="A629">
        <v>265</v>
      </c>
      <c r="B629">
        <v>286.24</v>
      </c>
      <c r="C629">
        <v>1.0269999999999999</v>
      </c>
      <c r="D629">
        <v>0.93700000000000006</v>
      </c>
      <c r="E629">
        <v>1.1619999999999999</v>
      </c>
      <c r="F629">
        <v>0.95299999999999996</v>
      </c>
      <c r="G629">
        <v>1.056</v>
      </c>
      <c r="I629">
        <f t="shared" si="84"/>
        <v>-3.3799999999999955</v>
      </c>
      <c r="J629">
        <f t="shared" si="85"/>
        <v>-2.9999999999998916E-3</v>
      </c>
      <c r="K629">
        <f t="shared" si="86"/>
        <v>2.4567303232232978</v>
      </c>
      <c r="L629">
        <f t="shared" si="87"/>
        <v>1.1570443597278161E-2</v>
      </c>
      <c r="M629">
        <f t="shared" si="88"/>
        <v>0.24627633552706366</v>
      </c>
      <c r="N629">
        <f t="shared" si="89"/>
        <v>4.3726902012996796E-2</v>
      </c>
      <c r="O629">
        <f t="shared" si="90"/>
        <v>-4001.6175699620076</v>
      </c>
      <c r="P629">
        <f t="shared" si="91"/>
        <v>-3.4712600000000058</v>
      </c>
    </row>
    <row r="630" spans="1:16" x14ac:dyDescent="0.25">
      <c r="A630">
        <v>266</v>
      </c>
      <c r="B630">
        <v>282.86</v>
      </c>
      <c r="C630">
        <v>1.024</v>
      </c>
      <c r="D630">
        <v>0.93300000000000005</v>
      </c>
      <c r="E630">
        <v>1.155</v>
      </c>
      <c r="F630">
        <v>0.95099999999999996</v>
      </c>
      <c r="G630">
        <v>1.056</v>
      </c>
      <c r="I630">
        <f t="shared" si="84"/>
        <v>-3.410000000000025</v>
      </c>
      <c r="J630">
        <f t="shared" si="85"/>
        <v>-6.0000000000000053E-3</v>
      </c>
      <c r="K630">
        <f t="shared" si="86"/>
        <v>2.4515715370380673</v>
      </c>
      <c r="L630">
        <f t="shared" si="87"/>
        <v>1.0299956639811961E-2</v>
      </c>
      <c r="M630">
        <f t="shared" si="88"/>
        <v>0.4845212919740296</v>
      </c>
      <c r="N630">
        <f t="shared" si="89"/>
        <v>4.3018051293195594E-2</v>
      </c>
      <c r="O630">
        <f t="shared" si="90"/>
        <v>-4007.1232813181114</v>
      </c>
      <c r="P630">
        <f t="shared" si="91"/>
        <v>-3.491840000000046</v>
      </c>
    </row>
    <row r="631" spans="1:16" x14ac:dyDescent="0.25">
      <c r="A631">
        <v>267</v>
      </c>
      <c r="B631">
        <v>279.45</v>
      </c>
      <c r="C631">
        <v>1.018</v>
      </c>
      <c r="D631">
        <v>0.93100000000000005</v>
      </c>
      <c r="E631">
        <v>1.153</v>
      </c>
      <c r="F631">
        <v>0.94899999999999995</v>
      </c>
      <c r="G631">
        <v>1.0409999999999999</v>
      </c>
      <c r="I631">
        <f t="shared" si="84"/>
        <v>-3.4300000000000068</v>
      </c>
      <c r="J631">
        <f t="shared" si="85"/>
        <v>-3.0000000000001137E-3</v>
      </c>
      <c r="K631">
        <f t="shared" si="86"/>
        <v>2.4463041139519239</v>
      </c>
      <c r="L631">
        <f t="shared" si="87"/>
        <v>7.7477780007399483E-3</v>
      </c>
      <c r="M631">
        <f t="shared" si="88"/>
        <v>0.23897097730762024</v>
      </c>
      <c r="N631">
        <f t="shared" si="89"/>
        <v>4.2308491225355994E-2</v>
      </c>
      <c r="O631">
        <f t="shared" si="90"/>
        <v>-4011.4084029943319</v>
      </c>
      <c r="P631">
        <f t="shared" si="91"/>
        <v>-3.491739999999969</v>
      </c>
    </row>
    <row r="632" spans="1:16" x14ac:dyDescent="0.25">
      <c r="A632">
        <v>268</v>
      </c>
      <c r="B632">
        <v>276.02</v>
      </c>
      <c r="C632">
        <v>1.0149999999999999</v>
      </c>
      <c r="D632">
        <v>0.93400000000000005</v>
      </c>
      <c r="E632">
        <v>1.151</v>
      </c>
      <c r="F632">
        <v>0.94799999999999995</v>
      </c>
      <c r="G632">
        <v>1.0269999999999999</v>
      </c>
      <c r="I632">
        <f t="shared" si="84"/>
        <v>-3.4599999999999795</v>
      </c>
      <c r="J632">
        <f t="shared" si="85"/>
        <v>-1.0999999999999899E-2</v>
      </c>
      <c r="K632">
        <f t="shared" si="86"/>
        <v>2.4409405515396636</v>
      </c>
      <c r="L632">
        <f t="shared" si="87"/>
        <v>6.4660422492316813E-3</v>
      </c>
      <c r="M632">
        <f t="shared" si="88"/>
        <v>0.86381109073808859</v>
      </c>
      <c r="N632">
        <f t="shared" si="89"/>
        <v>4.1598437928186835E-2</v>
      </c>
      <c r="O632">
        <f t="shared" si="90"/>
        <v>-4014.4716249988996</v>
      </c>
      <c r="P632">
        <f t="shared" si="91"/>
        <v>-3.5119000000000078</v>
      </c>
    </row>
    <row r="633" spans="1:16" x14ac:dyDescent="0.25">
      <c r="A633">
        <v>269</v>
      </c>
      <c r="B633">
        <v>272.56</v>
      </c>
      <c r="C633">
        <v>1.004</v>
      </c>
      <c r="D633">
        <v>0.92800000000000005</v>
      </c>
      <c r="E633">
        <v>1.145</v>
      </c>
      <c r="F633">
        <v>0.94399999999999995</v>
      </c>
      <c r="G633">
        <v>1.0009999999999999</v>
      </c>
      <c r="I633">
        <f t="shared" si="84"/>
        <v>-3.4700000000000273</v>
      </c>
      <c r="J633">
        <f t="shared" si="85"/>
        <v>-9.000000000000008E-3</v>
      </c>
      <c r="K633">
        <f t="shared" si="86"/>
        <v>2.435462120559821</v>
      </c>
      <c r="L633">
        <f t="shared" si="87"/>
        <v>1.7337128090005314E-3</v>
      </c>
      <c r="M633">
        <f t="shared" si="88"/>
        <v>0.70277447762410816</v>
      </c>
      <c r="N633">
        <f t="shared" si="89"/>
        <v>4.0888107676385031E-2</v>
      </c>
      <c r="O633">
        <f t="shared" si="90"/>
        <v>-4016.3120095252352</v>
      </c>
      <c r="P633">
        <f t="shared" si="91"/>
        <v>-3.4838800000000356</v>
      </c>
    </row>
    <row r="634" spans="1:16" x14ac:dyDescent="0.25">
      <c r="A634">
        <v>270</v>
      </c>
      <c r="B634">
        <v>269.08999999999997</v>
      </c>
      <c r="C634">
        <v>0.995</v>
      </c>
      <c r="D634">
        <v>0.92700000000000005</v>
      </c>
      <c r="E634">
        <v>1.1439999999999999</v>
      </c>
      <c r="F634">
        <v>0.93899999999999995</v>
      </c>
      <c r="G634">
        <v>0.97</v>
      </c>
      <c r="I634">
        <f t="shared" si="84"/>
        <v>-3.4899999999999523</v>
      </c>
      <c r="J634">
        <f t="shared" si="85"/>
        <v>-7.0000000000000062E-3</v>
      </c>
      <c r="K634">
        <f t="shared" si="86"/>
        <v>2.4298975586871476</v>
      </c>
      <c r="L634">
        <f t="shared" si="87"/>
        <v>-2.176919254274547E-3</v>
      </c>
      <c r="M634">
        <f t="shared" si="88"/>
        <v>0.54081359072882895</v>
      </c>
      <c r="N634">
        <f t="shared" si="89"/>
        <v>4.0177716834770845E-2</v>
      </c>
      <c r="O634">
        <f t="shared" si="90"/>
        <v>-4016.9289912433692</v>
      </c>
      <c r="P634">
        <f t="shared" si="91"/>
        <v>-3.472549999999917</v>
      </c>
    </row>
    <row r="635" spans="1:16" x14ac:dyDescent="0.25">
      <c r="A635">
        <v>271</v>
      </c>
      <c r="B635">
        <v>265.60000000000002</v>
      </c>
      <c r="C635">
        <v>0.98799999999999999</v>
      </c>
      <c r="D635">
        <v>0.92600000000000005</v>
      </c>
      <c r="E635">
        <v>1.1359999999999999</v>
      </c>
      <c r="F635">
        <v>0.93500000000000005</v>
      </c>
      <c r="G635">
        <v>0.95499999999999996</v>
      </c>
      <c r="I635">
        <f t="shared" si="84"/>
        <v>-3.5100000000000477</v>
      </c>
      <c r="J635">
        <f t="shared" si="85"/>
        <v>-5.0000000000000044E-3</v>
      </c>
      <c r="K635">
        <f t="shared" si="86"/>
        <v>2.42422807069598</v>
      </c>
      <c r="L635">
        <f t="shared" si="87"/>
        <v>-5.2430554123718831E-3</v>
      </c>
      <c r="M635">
        <f t="shared" si="88"/>
        <v>0.38137274629435736</v>
      </c>
      <c r="N635">
        <f t="shared" si="89"/>
        <v>3.9467481792390166E-2</v>
      </c>
      <c r="O635">
        <f t="shared" si="90"/>
        <v>-4016.3223774779053</v>
      </c>
      <c r="P635">
        <f t="shared" si="91"/>
        <v>-3.4678800000000574</v>
      </c>
    </row>
    <row r="636" spans="1:16" x14ac:dyDescent="0.25">
      <c r="A636">
        <v>272</v>
      </c>
      <c r="B636">
        <v>262.08999999999997</v>
      </c>
      <c r="C636">
        <v>0.98299999999999998</v>
      </c>
      <c r="D636">
        <v>0.92</v>
      </c>
      <c r="E636">
        <v>1.1299999999999999</v>
      </c>
      <c r="F636">
        <v>0.93</v>
      </c>
      <c r="G636">
        <v>0.95099999999999996</v>
      </c>
      <c r="I636">
        <f t="shared" si="84"/>
        <v>-3.5199999999999818</v>
      </c>
      <c r="J636">
        <f t="shared" si="85"/>
        <v>-2.0000000000000018E-3</v>
      </c>
      <c r="K636">
        <f t="shared" si="86"/>
        <v>2.4184504508295834</v>
      </c>
      <c r="L636">
        <f t="shared" si="87"/>
        <v>-7.4464821678643838E-3</v>
      </c>
      <c r="M636">
        <f t="shared" si="88"/>
        <v>0.15062379865384923</v>
      </c>
      <c r="N636">
        <f t="shared" si="89"/>
        <v>3.8757618896603258E-2</v>
      </c>
      <c r="O636">
        <f t="shared" si="90"/>
        <v>-4014.4923482724862</v>
      </c>
      <c r="P636">
        <f t="shared" si="91"/>
        <v>-3.4601599999999988</v>
      </c>
    </row>
    <row r="637" spans="1:16" x14ac:dyDescent="0.25">
      <c r="A637">
        <v>273</v>
      </c>
      <c r="B637">
        <v>258.57</v>
      </c>
      <c r="C637">
        <v>0.98099999999999998</v>
      </c>
      <c r="D637">
        <v>0.91600000000000004</v>
      </c>
      <c r="E637">
        <v>1.129</v>
      </c>
      <c r="F637">
        <v>0.92400000000000004</v>
      </c>
      <c r="G637">
        <v>0.95499999999999996</v>
      </c>
      <c r="I637">
        <f t="shared" si="84"/>
        <v>-3.539999999999992</v>
      </c>
      <c r="J637">
        <f t="shared" si="85"/>
        <v>1.0000000000000009E-3</v>
      </c>
      <c r="K637">
        <f t="shared" si="86"/>
        <v>2.4125781354312723</v>
      </c>
      <c r="L637">
        <f t="shared" si="87"/>
        <v>-8.3309926200514969E-3</v>
      </c>
      <c r="M637">
        <f t="shared" si="88"/>
        <v>-7.3908538347472644E-2</v>
      </c>
      <c r="N637">
        <f t="shared" si="89"/>
        <v>3.8048344387180341E-2</v>
      </c>
      <c r="O637">
        <f t="shared" si="90"/>
        <v>-4011.4394563407191</v>
      </c>
      <c r="P637">
        <f t="shared" si="91"/>
        <v>-3.4727399999999675</v>
      </c>
    </row>
    <row r="638" spans="1:16" x14ac:dyDescent="0.25">
      <c r="A638">
        <v>274</v>
      </c>
      <c r="B638">
        <v>255.03</v>
      </c>
      <c r="C638">
        <v>0.98199999999999998</v>
      </c>
      <c r="D638">
        <v>0.91600000000000004</v>
      </c>
      <c r="E638">
        <v>1.123</v>
      </c>
      <c r="F638">
        <v>0.92100000000000004</v>
      </c>
      <c r="G638">
        <v>0.96699999999999997</v>
      </c>
      <c r="I638">
        <f t="shared" si="84"/>
        <v>-3.5600000000000023</v>
      </c>
      <c r="J638">
        <f t="shared" si="85"/>
        <v>-5.0000000000000044E-3</v>
      </c>
      <c r="K638">
        <f t="shared" si="86"/>
        <v>2.406591270897152</v>
      </c>
      <c r="L638">
        <f t="shared" si="87"/>
        <v>-7.8885122130503398E-3</v>
      </c>
      <c r="M638">
        <f t="shared" si="88"/>
        <v>0.36312722545143611</v>
      </c>
      <c r="N638">
        <f t="shared" si="89"/>
        <v>3.7339874330423788E-2</v>
      </c>
      <c r="O638">
        <f t="shared" si="90"/>
        <v>-4007.1646269035796</v>
      </c>
      <c r="P638">
        <f t="shared" si="91"/>
        <v>-3.4959200000000212</v>
      </c>
    </row>
    <row r="639" spans="1:16" x14ac:dyDescent="0.25">
      <c r="A639">
        <v>275</v>
      </c>
      <c r="B639">
        <v>251.47</v>
      </c>
      <c r="C639">
        <v>0.97699999999999998</v>
      </c>
      <c r="D639">
        <v>0.90800000000000003</v>
      </c>
      <c r="E639">
        <v>1.1140000000000001</v>
      </c>
      <c r="F639">
        <v>0.91400000000000003</v>
      </c>
      <c r="G639">
        <v>0.97099999999999997</v>
      </c>
      <c r="I639">
        <f t="shared" si="84"/>
        <v>-3.5699999999999932</v>
      </c>
      <c r="J639">
        <f t="shared" si="85"/>
        <v>-1.0000000000000009E-3</v>
      </c>
      <c r="K639">
        <f t="shared" si="86"/>
        <v>2.4004861817912042</v>
      </c>
      <c r="L639">
        <f t="shared" si="87"/>
        <v>-1.0105436281226938E-2</v>
      </c>
      <c r="M639">
        <f t="shared" si="88"/>
        <v>7.1621700465894292E-2</v>
      </c>
      <c r="N639">
        <f t="shared" si="89"/>
        <v>3.6632424553337435E-2</v>
      </c>
      <c r="O639">
        <f t="shared" si="90"/>
        <v>-4001.6691574133288</v>
      </c>
      <c r="P639">
        <f t="shared" si="91"/>
        <v>-3.4878900000000055</v>
      </c>
    </row>
    <row r="640" spans="1:16" x14ac:dyDescent="0.25">
      <c r="A640">
        <v>276</v>
      </c>
      <c r="B640">
        <v>247.9</v>
      </c>
      <c r="C640">
        <v>0.97599999999999998</v>
      </c>
      <c r="D640">
        <v>0.90600000000000003</v>
      </c>
      <c r="E640">
        <v>1.1100000000000001</v>
      </c>
      <c r="F640">
        <v>0.91</v>
      </c>
      <c r="G640">
        <v>0.97899999999999998</v>
      </c>
      <c r="I640">
        <f t="shared" si="84"/>
        <v>-3.5800000000000125</v>
      </c>
      <c r="J640">
        <f t="shared" si="85"/>
        <v>-2.0000000000000018E-3</v>
      </c>
      <c r="K640">
        <f t="shared" si="86"/>
        <v>2.3942765267678214</v>
      </c>
      <c r="L640">
        <f t="shared" si="87"/>
        <v>-1.0550182333308195E-2</v>
      </c>
      <c r="M640">
        <f t="shared" si="88"/>
        <v>0.14101460912562963</v>
      </c>
      <c r="N640">
        <f t="shared" si="89"/>
        <v>3.5926210577862709E-2</v>
      </c>
      <c r="O640">
        <f t="shared" si="90"/>
        <v>-3994.9547171640279</v>
      </c>
      <c r="P640">
        <f t="shared" si="91"/>
        <v>-3.4940799999999896</v>
      </c>
    </row>
    <row r="641" spans="1:16" x14ac:dyDescent="0.25">
      <c r="A641">
        <v>277</v>
      </c>
      <c r="B641">
        <v>244.32</v>
      </c>
      <c r="C641">
        <v>0.97399999999999998</v>
      </c>
      <c r="D641">
        <v>0.90300000000000002</v>
      </c>
      <c r="E641">
        <v>1.103</v>
      </c>
      <c r="F641">
        <v>0.90500000000000003</v>
      </c>
      <c r="G641">
        <v>0.98699999999999999</v>
      </c>
      <c r="I641">
        <f t="shared" si="84"/>
        <v>-3.5900000000000034</v>
      </c>
      <c r="J641">
        <f t="shared" si="85"/>
        <v>-5.0000000000000044E-3</v>
      </c>
      <c r="K641">
        <f t="shared" si="86"/>
        <v>2.3879590197123459</v>
      </c>
      <c r="L641">
        <f t="shared" si="87"/>
        <v>-1.1441043121384482E-2</v>
      </c>
      <c r="M641">
        <f t="shared" si="88"/>
        <v>0.34768206822552078</v>
      </c>
      <c r="N641">
        <f t="shared" si="89"/>
        <v>3.5221447555201783E-2</v>
      </c>
      <c r="O641">
        <f t="shared" si="90"/>
        <v>-3987.0233467887533</v>
      </c>
      <c r="P641">
        <f t="shared" si="91"/>
        <v>-3.4966600000000163</v>
      </c>
    </row>
    <row r="642" spans="1:16" x14ac:dyDescent="0.25">
      <c r="A642">
        <v>278</v>
      </c>
      <c r="B642">
        <v>240.73</v>
      </c>
      <c r="C642">
        <v>0.96899999999999997</v>
      </c>
      <c r="D642">
        <v>0.89700000000000002</v>
      </c>
      <c r="E642">
        <v>1.0960000000000001</v>
      </c>
      <c r="F642">
        <v>0.89600000000000002</v>
      </c>
      <c r="G642">
        <v>0.98799999999999999</v>
      </c>
      <c r="I642">
        <f t="shared" si="84"/>
        <v>-3.6099999999999852</v>
      </c>
      <c r="J642">
        <f t="shared" si="85"/>
        <v>-4.0000000000000036E-3</v>
      </c>
      <c r="K642">
        <f t="shared" si="86"/>
        <v>2.3815302158362703</v>
      </c>
      <c r="L642">
        <f t="shared" si="87"/>
        <v>-1.3676222949234686E-2</v>
      </c>
      <c r="M642">
        <f t="shared" si="88"/>
        <v>0.27376647679403432</v>
      </c>
      <c r="N642">
        <f t="shared" si="89"/>
        <v>3.4518350200247898E-2</v>
      </c>
      <c r="O642">
        <f t="shared" si="90"/>
        <v>-3977.8774576436681</v>
      </c>
      <c r="P642">
        <f t="shared" si="91"/>
        <v>-3.4980899999999853</v>
      </c>
    </row>
    <row r="643" spans="1:16" x14ac:dyDescent="0.25">
      <c r="A643">
        <v>279</v>
      </c>
      <c r="B643">
        <v>237.12</v>
      </c>
      <c r="C643">
        <v>0.96499999999999997</v>
      </c>
      <c r="D643">
        <v>0.89400000000000002</v>
      </c>
      <c r="E643">
        <v>1.0900000000000001</v>
      </c>
      <c r="F643">
        <v>0.89400000000000002</v>
      </c>
      <c r="G643">
        <v>0.98099999999999998</v>
      </c>
      <c r="I643">
        <f t="shared" si="84"/>
        <v>-3.6100000000000136</v>
      </c>
      <c r="J643">
        <f t="shared" si="85"/>
        <v>-7.0000000000000062E-3</v>
      </c>
      <c r="K643">
        <f t="shared" si="86"/>
        <v>2.3749681862992342</v>
      </c>
      <c r="L643">
        <f t="shared" si="87"/>
        <v>-1.5472686656207449E-2</v>
      </c>
      <c r="M643">
        <f t="shared" si="88"/>
        <v>0.47455282361076456</v>
      </c>
      <c r="N643">
        <f t="shared" si="89"/>
        <v>3.3817132726142327E-2</v>
      </c>
      <c r="O643">
        <f t="shared" si="90"/>
        <v>-3967.5198310791206</v>
      </c>
      <c r="P643">
        <f t="shared" si="91"/>
        <v>-3.4836499999999853</v>
      </c>
    </row>
    <row r="644" spans="1:16" x14ac:dyDescent="0.25">
      <c r="A644">
        <v>280</v>
      </c>
      <c r="B644">
        <v>233.51</v>
      </c>
      <c r="C644">
        <v>0.95799999999999996</v>
      </c>
      <c r="D644">
        <v>0.89100000000000001</v>
      </c>
      <c r="E644">
        <v>1.081</v>
      </c>
      <c r="F644">
        <v>0.88700000000000001</v>
      </c>
      <c r="G644">
        <v>0.97199999999999998</v>
      </c>
      <c r="I644">
        <f t="shared" si="84"/>
        <v>-3.6099999999999852</v>
      </c>
      <c r="J644">
        <f t="shared" si="85"/>
        <v>-8.0000000000000071E-3</v>
      </c>
      <c r="K644">
        <f t="shared" si="86"/>
        <v>2.3683054838392832</v>
      </c>
      <c r="L644">
        <f t="shared" si="87"/>
        <v>-1.8634490921455603E-2</v>
      </c>
      <c r="M644">
        <f t="shared" si="88"/>
        <v>0.53822463965281198</v>
      </c>
      <c r="N644">
        <f t="shared" si="89"/>
        <v>3.3118008778978802E-2</v>
      </c>
      <c r="O644">
        <f t="shared" si="90"/>
        <v>-3955.9536175979979</v>
      </c>
      <c r="P644">
        <f t="shared" si="91"/>
        <v>-3.4583799999999854</v>
      </c>
    </row>
    <row r="645" spans="1:16" x14ac:dyDescent="0.25">
      <c r="A645">
        <v>281</v>
      </c>
      <c r="B645">
        <v>229.9</v>
      </c>
      <c r="C645">
        <v>0.95</v>
      </c>
      <c r="D645">
        <v>0.88200000000000001</v>
      </c>
      <c r="E645">
        <v>1.077</v>
      </c>
      <c r="F645">
        <v>0.879</v>
      </c>
      <c r="G645">
        <v>0.96199999999999997</v>
      </c>
      <c r="I645">
        <f t="shared" ref="I645:I708" si="92">B646-B645</f>
        <v>-3.6299999999999955</v>
      </c>
      <c r="J645">
        <f t="shared" ref="J645:J708" si="93">C646-C645</f>
        <v>-1.0000000000000009E-3</v>
      </c>
      <c r="K645">
        <f t="shared" ref="K645:K708" si="94">LOG(B645)</f>
        <v>2.3615389712692791</v>
      </c>
      <c r="L645">
        <f t="shared" ref="L645:L708" si="95">LOG(C645)</f>
        <v>-2.2276394711152253E-2</v>
      </c>
      <c r="M645">
        <f t="shared" ref="M645:M708" si="96">(L646-L645)/(K646-K645)</f>
        <v>6.617378921407438E-2</v>
      </c>
      <c r="N645">
        <f t="shared" ref="N645:N708" si="97">$L$2*((1-COS(RADIANS(A645))+($L$2/$O$2)*(1-SQRT(1-(($L$2/$O$2)^2)*SIN(RADIANS(A645))))))</f>
        <v>3.2421191372674511E-2</v>
      </c>
      <c r="O645">
        <f t="shared" ref="O645:O708" si="98">$L$2*($J$1^2)*((SIN(RADIANS(A645))))+($H$1/2)*(SIN(2*RADIANS(A645)))</f>
        <v>-3943.1823359015671</v>
      </c>
      <c r="P645">
        <f t="shared" ref="P645:P708" si="99">(C645*100000)*((B646/100000)-(B645/100000))</f>
        <v>-3.4484999999999961</v>
      </c>
    </row>
    <row r="646" spans="1:16" x14ac:dyDescent="0.25">
      <c r="A646">
        <v>282</v>
      </c>
      <c r="B646">
        <v>226.27</v>
      </c>
      <c r="C646">
        <v>0.94899999999999995</v>
      </c>
      <c r="D646">
        <v>0.88400000000000001</v>
      </c>
      <c r="E646">
        <v>1.0720000000000001</v>
      </c>
      <c r="F646">
        <v>0.878</v>
      </c>
      <c r="G646">
        <v>0.96099999999999997</v>
      </c>
      <c r="I646">
        <f t="shared" si="92"/>
        <v>-3.6200000000000045</v>
      </c>
      <c r="J646">
        <f t="shared" si="93"/>
        <v>-6.0000000000000053E-3</v>
      </c>
      <c r="K646">
        <f t="shared" si="94"/>
        <v>2.3546269768529489</v>
      </c>
      <c r="L646">
        <f t="shared" si="95"/>
        <v>-2.2733787572707352E-2</v>
      </c>
      <c r="M646">
        <f t="shared" si="96"/>
        <v>0.3932625077906205</v>
      </c>
      <c r="N646">
        <f t="shared" si="97"/>
        <v>3.1726892824028186E-2</v>
      </c>
      <c r="O646">
        <f t="shared" si="98"/>
        <v>-3929.2098718231077</v>
      </c>
      <c r="P646">
        <f t="shared" si="99"/>
        <v>-3.4353800000000114</v>
      </c>
    </row>
    <row r="647" spans="1:16" x14ac:dyDescent="0.25">
      <c r="A647">
        <v>283</v>
      </c>
      <c r="B647">
        <v>222.65</v>
      </c>
      <c r="C647">
        <v>0.94299999999999995</v>
      </c>
      <c r="D647">
        <v>0.878</v>
      </c>
      <c r="E647">
        <v>1.0609999999999999</v>
      </c>
      <c r="F647">
        <v>0.87</v>
      </c>
      <c r="G647">
        <v>0.96399999999999997</v>
      </c>
      <c r="I647">
        <f t="shared" si="92"/>
        <v>-3.6400000000000148</v>
      </c>
      <c r="J647">
        <f t="shared" si="93"/>
        <v>-2.0000000000000018E-3</v>
      </c>
      <c r="K647">
        <f t="shared" si="94"/>
        <v>2.3476226994672418</v>
      </c>
      <c r="L647">
        <f t="shared" si="95"/>
        <v>-2.548830726267165E-2</v>
      </c>
      <c r="M647">
        <f t="shared" si="96"/>
        <v>0.12880303943948596</v>
      </c>
      <c r="N647">
        <f t="shared" si="97"/>
        <v>3.1035324687984447E-2</v>
      </c>
      <c r="O647">
        <f t="shared" si="98"/>
        <v>-3914.040477149631</v>
      </c>
      <c r="P647">
        <f t="shared" si="99"/>
        <v>-3.432520000000022</v>
      </c>
    </row>
    <row r="648" spans="1:16" x14ac:dyDescent="0.25">
      <c r="A648">
        <v>284</v>
      </c>
      <c r="B648">
        <v>219.01</v>
      </c>
      <c r="C648">
        <v>0.94099999999999995</v>
      </c>
      <c r="D648">
        <v>0.86899999999999999</v>
      </c>
      <c r="E648">
        <v>1.0569999999999999</v>
      </c>
      <c r="F648">
        <v>0.86799999999999999</v>
      </c>
      <c r="G648">
        <v>0.97</v>
      </c>
      <c r="I648">
        <f t="shared" si="92"/>
        <v>-3.6299999999999955</v>
      </c>
      <c r="J648">
        <f t="shared" si="93"/>
        <v>-2.0000000000000018E-3</v>
      </c>
      <c r="K648">
        <f t="shared" si="94"/>
        <v>2.3404639451856344</v>
      </c>
      <c r="L648">
        <f t="shared" si="95"/>
        <v>-2.6410376572743116E-2</v>
      </c>
      <c r="M648">
        <f t="shared" si="96"/>
        <v>0.12730204919367871</v>
      </c>
      <c r="N648">
        <f t="shared" si="97"/>
        <v>3.0346697693124865E-2</v>
      </c>
      <c r="O648">
        <f t="shared" si="98"/>
        <v>-3897.6787683320636</v>
      </c>
      <c r="P648">
        <f t="shared" si="99"/>
        <v>-3.4158299999999961</v>
      </c>
    </row>
    <row r="649" spans="1:16" x14ac:dyDescent="0.25">
      <c r="A649">
        <v>285</v>
      </c>
      <c r="B649">
        <v>215.38</v>
      </c>
      <c r="C649">
        <v>0.93899999999999995</v>
      </c>
      <c r="D649">
        <v>0.871</v>
      </c>
      <c r="E649">
        <v>1.0509999999999999</v>
      </c>
      <c r="F649">
        <v>0.86299999999999999</v>
      </c>
      <c r="G649">
        <v>0.97</v>
      </c>
      <c r="I649">
        <f t="shared" si="92"/>
        <v>-3.6299999999999955</v>
      </c>
      <c r="J649">
        <f t="shared" si="93"/>
        <v>-4.9999999999998934E-3</v>
      </c>
      <c r="K649">
        <f t="shared" si="94"/>
        <v>2.3332053726253439</v>
      </c>
      <c r="L649">
        <f t="shared" si="95"/>
        <v>-2.7334407733889104E-2</v>
      </c>
      <c r="M649">
        <f t="shared" si="96"/>
        <v>0.31410601509591879</v>
      </c>
      <c r="N649">
        <f t="shared" si="97"/>
        <v>2.9661221677405002E-2</v>
      </c>
      <c r="O649">
        <f t="shared" si="98"/>
        <v>-3880.1297250842581</v>
      </c>
      <c r="P649">
        <f t="shared" si="99"/>
        <v>-3.4085699999999961</v>
      </c>
    </row>
    <row r="650" spans="1:16" x14ac:dyDescent="0.25">
      <c r="A650">
        <v>286</v>
      </c>
      <c r="B650">
        <v>211.75</v>
      </c>
      <c r="C650">
        <v>0.93400000000000005</v>
      </c>
      <c r="D650">
        <v>0.86599999999999999</v>
      </c>
      <c r="E650">
        <v>1.042</v>
      </c>
      <c r="F650">
        <v>0.86</v>
      </c>
      <c r="G650">
        <v>0.96899999999999997</v>
      </c>
      <c r="I650">
        <f t="shared" si="92"/>
        <v>-3.6299999999999955</v>
      </c>
      <c r="J650">
        <f t="shared" si="93"/>
        <v>-4.0000000000000036E-3</v>
      </c>
      <c r="K650">
        <f t="shared" si="94"/>
        <v>2.3258234190027447</v>
      </c>
      <c r="L650">
        <f t="shared" si="95"/>
        <v>-2.9653123769906618E-2</v>
      </c>
      <c r="M650">
        <f t="shared" si="96"/>
        <v>0.24820592770094491</v>
      </c>
      <c r="N650">
        <f t="shared" si="97"/>
        <v>2.8979105524157119E-2</v>
      </c>
      <c r="O650">
        <f t="shared" si="98"/>
        <v>-3861.3986888712711</v>
      </c>
      <c r="P650">
        <f t="shared" si="99"/>
        <v>-3.3904199999999962</v>
      </c>
    </row>
    <row r="651" spans="1:16" x14ac:dyDescent="0.25">
      <c r="A651">
        <v>287</v>
      </c>
      <c r="B651">
        <v>208.12</v>
      </c>
      <c r="C651">
        <v>0.93</v>
      </c>
      <c r="D651">
        <v>0.86199999999999999</v>
      </c>
      <c r="E651">
        <v>1.0369999999999999</v>
      </c>
      <c r="F651">
        <v>0.85499999999999998</v>
      </c>
      <c r="G651">
        <v>0.96499999999999997</v>
      </c>
      <c r="I651">
        <f t="shared" si="92"/>
        <v>-3.6299999999999955</v>
      </c>
      <c r="J651">
        <f t="shared" si="93"/>
        <v>-3.0000000000000027E-3</v>
      </c>
      <c r="K651">
        <f t="shared" si="94"/>
        <v>2.318313817223999</v>
      </c>
      <c r="L651">
        <f t="shared" si="95"/>
        <v>-3.1517051446064863E-2</v>
      </c>
      <c r="M651">
        <f t="shared" si="96"/>
        <v>0.18362493204758987</v>
      </c>
      <c r="N651">
        <f t="shared" si="97"/>
        <v>2.8300557098378393E-2</v>
      </c>
      <c r="O651">
        <f t="shared" si="98"/>
        <v>-3841.4913612873479</v>
      </c>
      <c r="P651">
        <f t="shared" si="99"/>
        <v>-3.3758999999999966</v>
      </c>
    </row>
    <row r="652" spans="1:16" x14ac:dyDescent="0.25">
      <c r="A652">
        <v>288</v>
      </c>
      <c r="B652">
        <v>204.49</v>
      </c>
      <c r="C652">
        <v>0.92700000000000005</v>
      </c>
      <c r="D652">
        <v>0.86099999999999999</v>
      </c>
      <c r="E652">
        <v>1.032</v>
      </c>
      <c r="F652">
        <v>0.85399999999999998</v>
      </c>
      <c r="G652">
        <v>0.96199999999999997</v>
      </c>
      <c r="I652">
        <f t="shared" si="92"/>
        <v>-3.6299999999999955</v>
      </c>
      <c r="J652">
        <f t="shared" si="93"/>
        <v>-3.0000000000000027E-3</v>
      </c>
      <c r="K652">
        <f t="shared" si="94"/>
        <v>2.3106720749301237</v>
      </c>
      <c r="L652">
        <f t="shared" si="95"/>
        <v>-3.2920265855502902E-2</v>
      </c>
      <c r="M652">
        <f t="shared" si="96"/>
        <v>0.18097857261211106</v>
      </c>
      <c r="N652">
        <f t="shared" si="97"/>
        <v>2.7625783183323576E-2</v>
      </c>
      <c r="O652">
        <f t="shared" si="98"/>
        <v>-3820.413802324108</v>
      </c>
      <c r="P652">
        <f t="shared" si="99"/>
        <v>-3.3650099999999963</v>
      </c>
    </row>
    <row r="653" spans="1:16" x14ac:dyDescent="0.25">
      <c r="A653">
        <v>289</v>
      </c>
      <c r="B653">
        <v>200.86</v>
      </c>
      <c r="C653">
        <v>0.92400000000000004</v>
      </c>
      <c r="D653">
        <v>0.85899999999999999</v>
      </c>
      <c r="E653">
        <v>1.0249999999999999</v>
      </c>
      <c r="F653">
        <v>0.84899999999999998</v>
      </c>
      <c r="G653">
        <v>0.96199999999999997</v>
      </c>
      <c r="I653">
        <f t="shared" si="92"/>
        <v>-3.6200000000000045</v>
      </c>
      <c r="J653">
        <f t="shared" si="93"/>
        <v>-3.0000000000000027E-3</v>
      </c>
      <c r="K653">
        <f t="shared" si="94"/>
        <v>2.3028934583565053</v>
      </c>
      <c r="L653">
        <f t="shared" si="95"/>
        <v>-3.4328028779893278E-2</v>
      </c>
      <c r="M653">
        <f t="shared" si="96"/>
        <v>0.17881209996219005</v>
      </c>
      <c r="N653">
        <f t="shared" si="97"/>
        <v>2.6954989417422082E-2</v>
      </c>
      <c r="O653">
        <f t="shared" si="98"/>
        <v>-3798.172428529454</v>
      </c>
      <c r="P653">
        <f t="shared" si="99"/>
        <v>-3.3448800000000114</v>
      </c>
    </row>
    <row r="654" spans="1:16" x14ac:dyDescent="0.25">
      <c r="A654">
        <v>290</v>
      </c>
      <c r="B654">
        <v>197.24</v>
      </c>
      <c r="C654">
        <v>0.92100000000000004</v>
      </c>
      <c r="D654">
        <v>0.85499999999999998</v>
      </c>
      <c r="E654">
        <v>1.022</v>
      </c>
      <c r="F654">
        <v>0.84799999999999998</v>
      </c>
      <c r="G654">
        <v>0.96099999999999997</v>
      </c>
      <c r="I654">
        <f t="shared" si="92"/>
        <v>-3.6200000000000045</v>
      </c>
      <c r="J654">
        <f t="shared" si="93"/>
        <v>2.0000000000000018E-3</v>
      </c>
      <c r="K654">
        <f t="shared" si="94"/>
        <v>2.2949949938591003</v>
      </c>
      <c r="L654">
        <f t="shared" si="95"/>
        <v>-3.5740369803151061E-2</v>
      </c>
      <c r="M654">
        <f t="shared" si="96"/>
        <v>-0.11710339560447805</v>
      </c>
      <c r="N654">
        <f t="shared" si="97"/>
        <v>2.62883802315384E-2</v>
      </c>
      <c r="O654">
        <f t="shared" si="98"/>
        <v>-3774.774011057757</v>
      </c>
      <c r="P654">
        <f t="shared" si="99"/>
        <v>-3.3340199999999913</v>
      </c>
    </row>
    <row r="655" spans="1:16" x14ac:dyDescent="0.25">
      <c r="A655">
        <v>291</v>
      </c>
      <c r="B655">
        <v>193.62</v>
      </c>
      <c r="C655">
        <v>0.92300000000000004</v>
      </c>
      <c r="D655">
        <v>0.85599999999999998</v>
      </c>
      <c r="E655">
        <v>1.0169999999999999</v>
      </c>
      <c r="F655">
        <v>0.84599999999999997</v>
      </c>
      <c r="G655">
        <v>0.97399999999999998</v>
      </c>
      <c r="I655">
        <f t="shared" si="92"/>
        <v>-3.5999999999999943</v>
      </c>
      <c r="J655">
        <f t="shared" si="93"/>
        <v>0</v>
      </c>
      <c r="K655">
        <f t="shared" si="94"/>
        <v>2.2869502157875488</v>
      </c>
      <c r="L655">
        <f t="shared" si="95"/>
        <v>-3.4798298974087927E-2</v>
      </c>
      <c r="M655">
        <f t="shared" si="96"/>
        <v>0</v>
      </c>
      <c r="N655">
        <f t="shared" si="97"/>
        <v>2.5626158786595292E-2</v>
      </c>
      <c r="O655">
        <f t="shared" si="98"/>
        <v>-3750.2256736119111</v>
      </c>
      <c r="P655">
        <f t="shared" si="99"/>
        <v>-3.3228000000000009</v>
      </c>
    </row>
    <row r="656" spans="1:16" x14ac:dyDescent="0.25">
      <c r="A656">
        <v>292</v>
      </c>
      <c r="B656">
        <v>190.02</v>
      </c>
      <c r="C656">
        <v>0.92300000000000004</v>
      </c>
      <c r="D656">
        <v>0.85199999999999998</v>
      </c>
      <c r="E656">
        <v>1.0109999999999999</v>
      </c>
      <c r="F656">
        <v>0.84499999999999997</v>
      </c>
      <c r="G656">
        <v>0.98399999999999999</v>
      </c>
      <c r="I656">
        <f t="shared" si="92"/>
        <v>-3.6000000000000227</v>
      </c>
      <c r="J656">
        <f t="shared" si="93"/>
        <v>1.0000000000000009E-3</v>
      </c>
      <c r="K656">
        <f t="shared" si="94"/>
        <v>2.2787993137555556</v>
      </c>
      <c r="L656">
        <f t="shared" si="95"/>
        <v>-3.4798298974087927E-2</v>
      </c>
      <c r="M656">
        <f t="shared" si="96"/>
        <v>-5.6612609121251253E-2</v>
      </c>
      <c r="N656">
        <f t="shared" si="97"/>
        <v>2.4968526911578439E-2</v>
      </c>
      <c r="O656">
        <f t="shared" si="98"/>
        <v>-3724.5348902778624</v>
      </c>
      <c r="P656">
        <f t="shared" si="99"/>
        <v>-3.3228000000000208</v>
      </c>
    </row>
    <row r="657" spans="1:16" x14ac:dyDescent="0.25">
      <c r="A657">
        <v>293</v>
      </c>
      <c r="B657">
        <v>186.42</v>
      </c>
      <c r="C657">
        <v>0.92400000000000004</v>
      </c>
      <c r="D657">
        <v>0.85499999999999998</v>
      </c>
      <c r="E657">
        <v>1.014</v>
      </c>
      <c r="F657">
        <v>0.84399999999999997</v>
      </c>
      <c r="G657">
        <v>0.98399999999999999</v>
      </c>
      <c r="I657">
        <f t="shared" si="92"/>
        <v>-3.589999999999975</v>
      </c>
      <c r="J657">
        <f t="shared" si="93"/>
        <v>1.0000000000000009E-3</v>
      </c>
      <c r="K657">
        <f t="shared" si="94"/>
        <v>2.2704925036386179</v>
      </c>
      <c r="L657">
        <f t="shared" si="95"/>
        <v>-3.4328028779893278E-2</v>
      </c>
      <c r="M657">
        <f t="shared" si="96"/>
        <v>-5.562570164753481E-2</v>
      </c>
      <c r="N657">
        <f t="shared" si="97"/>
        <v>2.4315685041942085E-2</v>
      </c>
      <c r="O657">
        <f t="shared" si="98"/>
        <v>-3697.7094832522926</v>
      </c>
      <c r="P657">
        <f t="shared" si="99"/>
        <v>-3.3171599999999755</v>
      </c>
    </row>
    <row r="658" spans="1:16" x14ac:dyDescent="0.25">
      <c r="A658">
        <v>294</v>
      </c>
      <c r="B658">
        <v>182.83</v>
      </c>
      <c r="C658">
        <v>0.92500000000000004</v>
      </c>
      <c r="D658">
        <v>0.85799999999999998</v>
      </c>
      <c r="E658">
        <v>1.012</v>
      </c>
      <c r="F658">
        <v>0.84699999999999998</v>
      </c>
      <c r="G658">
        <v>0.98399999999999999</v>
      </c>
      <c r="I658">
        <f t="shared" si="92"/>
        <v>-3.5700000000000216</v>
      </c>
      <c r="J658">
        <f t="shared" si="93"/>
        <v>-5.0000000000000044E-3</v>
      </c>
      <c r="K658">
        <f t="shared" si="94"/>
        <v>2.2620474592614253</v>
      </c>
      <c r="L658">
        <f t="shared" si="95"/>
        <v>-3.385826726096737E-2</v>
      </c>
      <c r="M658">
        <f t="shared" si="96"/>
        <v>0.27485835240886158</v>
      </c>
      <c r="N658">
        <f t="shared" si="97"/>
        <v>2.366783215843413E-2</v>
      </c>
      <c r="O658">
        <f t="shared" si="98"/>
        <v>-3669.75762046412</v>
      </c>
      <c r="P658">
        <f t="shared" si="99"/>
        <v>-3.3022500000000252</v>
      </c>
    </row>
    <row r="659" spans="1:16" x14ac:dyDescent="0.25">
      <c r="A659">
        <v>295</v>
      </c>
      <c r="B659">
        <v>179.26</v>
      </c>
      <c r="C659">
        <v>0.92</v>
      </c>
      <c r="D659">
        <v>0.85799999999999998</v>
      </c>
      <c r="E659">
        <v>1.0089999999999999</v>
      </c>
      <c r="F659">
        <v>0.84699999999999998</v>
      </c>
      <c r="G659">
        <v>0.96399999999999997</v>
      </c>
      <c r="I659">
        <f t="shared" si="92"/>
        <v>-3.5600000000000023</v>
      </c>
      <c r="J659">
        <f t="shared" si="93"/>
        <v>-4.0000000000000036E-3</v>
      </c>
      <c r="K659">
        <f t="shared" si="94"/>
        <v>2.2534833920870145</v>
      </c>
      <c r="L659">
        <f t="shared" si="95"/>
        <v>-3.6212172654444715E-2</v>
      </c>
      <c r="M659">
        <f t="shared" si="96"/>
        <v>0.2172215244644965</v>
      </c>
      <c r="N659">
        <f t="shared" si="97"/>
        <v>2.302516572635948E-2</v>
      </c>
      <c r="O659">
        <f t="shared" si="98"/>
        <v>-3640.6878130905525</v>
      </c>
      <c r="P659">
        <f t="shared" si="99"/>
        <v>-3.2751999999999999</v>
      </c>
    </row>
    <row r="660" spans="1:16" x14ac:dyDescent="0.25">
      <c r="A660">
        <v>296</v>
      </c>
      <c r="B660">
        <v>175.7</v>
      </c>
      <c r="C660">
        <v>0.91600000000000004</v>
      </c>
      <c r="D660">
        <v>0.86</v>
      </c>
      <c r="E660">
        <v>1.012</v>
      </c>
      <c r="F660">
        <v>0.84799999999999998</v>
      </c>
      <c r="G660">
        <v>0.94299999999999995</v>
      </c>
      <c r="I660">
        <f t="shared" si="92"/>
        <v>-3.539999999999992</v>
      </c>
      <c r="J660">
        <f t="shared" si="93"/>
        <v>-1.0000000000000009E-3</v>
      </c>
      <c r="K660">
        <f t="shared" si="94"/>
        <v>2.2447717614952949</v>
      </c>
      <c r="L660">
        <f t="shared" si="95"/>
        <v>-3.8104526332149599E-2</v>
      </c>
      <c r="M660">
        <f t="shared" si="96"/>
        <v>5.3665840649959995E-2</v>
      </c>
      <c r="N660">
        <f t="shared" si="97"/>
        <v>2.2387881635300519E-2</v>
      </c>
      <c r="O660">
        <f t="shared" si="98"/>
        <v>-3610.5089129684379</v>
      </c>
      <c r="P660">
        <f t="shared" si="99"/>
        <v>-3.2426399999999895</v>
      </c>
    </row>
    <row r="661" spans="1:16" x14ac:dyDescent="0.25">
      <c r="A661">
        <v>297</v>
      </c>
      <c r="B661">
        <v>172.16</v>
      </c>
      <c r="C661">
        <v>0.91500000000000004</v>
      </c>
      <c r="D661">
        <v>0.86499999999999999</v>
      </c>
      <c r="E661">
        <v>1.0089999999999999</v>
      </c>
      <c r="F661">
        <v>0.85699999999999998</v>
      </c>
      <c r="G661">
        <v>0.92900000000000005</v>
      </c>
      <c r="I661">
        <f t="shared" si="92"/>
        <v>-3.5300000000000011</v>
      </c>
      <c r="J661">
        <f t="shared" si="93"/>
        <v>-5.0000000000000044E-3</v>
      </c>
      <c r="K661">
        <f t="shared" si="94"/>
        <v>2.2359322539862951</v>
      </c>
      <c r="L661">
        <f t="shared" si="95"/>
        <v>-3.8578905933551705E-2</v>
      </c>
      <c r="M661">
        <f t="shared" si="96"/>
        <v>0.2644873018305115</v>
      </c>
      <c r="N661">
        <f t="shared" si="97"/>
        <v>2.1756174139312589E-2</v>
      </c>
      <c r="O661">
        <f t="shared" si="98"/>
        <v>-3579.2301099016904</v>
      </c>
      <c r="P661">
        <f t="shared" si="99"/>
        <v>-3.2299500000000041</v>
      </c>
    </row>
    <row r="662" spans="1:16" x14ac:dyDescent="0.25">
      <c r="A662">
        <v>298</v>
      </c>
      <c r="B662">
        <v>168.63</v>
      </c>
      <c r="C662">
        <v>0.91</v>
      </c>
      <c r="D662">
        <v>0.86299999999999999</v>
      </c>
      <c r="E662">
        <v>1.0109999999999999</v>
      </c>
      <c r="F662">
        <v>0.85199999999999998</v>
      </c>
      <c r="G662">
        <v>0.91500000000000004</v>
      </c>
      <c r="I662">
        <f t="shared" si="92"/>
        <v>-3.5099999999999909</v>
      </c>
      <c r="J662">
        <f t="shared" si="93"/>
        <v>4.0000000000000036E-3</v>
      </c>
      <c r="K662">
        <f t="shared" si="94"/>
        <v>2.2269348400126003</v>
      </c>
      <c r="L662">
        <f t="shared" si="95"/>
        <v>-4.0958607678906384E-2</v>
      </c>
      <c r="M662">
        <f t="shared" si="96"/>
        <v>-0.20851341400519455</v>
      </c>
      <c r="N662">
        <f t="shared" si="97"/>
        <v>2.1130235797613559E-2</v>
      </c>
      <c r="O662">
        <f t="shared" si="98"/>
        <v>-3546.8609288656257</v>
      </c>
      <c r="P662">
        <f t="shared" si="99"/>
        <v>-3.1940999999999939</v>
      </c>
    </row>
    <row r="663" spans="1:16" x14ac:dyDescent="0.25">
      <c r="A663">
        <v>299</v>
      </c>
      <c r="B663">
        <v>165.12</v>
      </c>
      <c r="C663">
        <v>0.91400000000000003</v>
      </c>
      <c r="D663">
        <v>0.86599999999999999</v>
      </c>
      <c r="E663">
        <v>1.0149999999999999</v>
      </c>
      <c r="F663">
        <v>0.85699999999999998</v>
      </c>
      <c r="G663">
        <v>0.91800000000000004</v>
      </c>
      <c r="I663">
        <f t="shared" si="92"/>
        <v>-3.4900000000000091</v>
      </c>
      <c r="J663">
        <f t="shared" si="93"/>
        <v>9.000000000000008E-3</v>
      </c>
      <c r="K663">
        <f t="shared" si="94"/>
        <v>2.2177996799471171</v>
      </c>
      <c r="L663">
        <f t="shared" si="95"/>
        <v>-3.9053804266168564E-2</v>
      </c>
      <c r="M663">
        <f t="shared" si="96"/>
        <v>-0.45868071549217937</v>
      </c>
      <c r="N663">
        <f t="shared" si="97"/>
        <v>2.0510257415785067E-2</v>
      </c>
      <c r="O663">
        <f t="shared" si="98"/>
        <v>-3513.4112271090294</v>
      </c>
      <c r="P663">
        <f t="shared" si="99"/>
        <v>-3.189860000000003</v>
      </c>
    </row>
    <row r="664" spans="1:16" x14ac:dyDescent="0.25">
      <c r="A664">
        <v>300</v>
      </c>
      <c r="B664">
        <v>161.63</v>
      </c>
      <c r="C664">
        <v>0.92300000000000004</v>
      </c>
      <c r="D664">
        <v>0.873</v>
      </c>
      <c r="E664">
        <v>1.0129999999999999</v>
      </c>
      <c r="F664">
        <v>0.86099999999999999</v>
      </c>
      <c r="G664">
        <v>0.94499999999999995</v>
      </c>
      <c r="I664">
        <f t="shared" si="92"/>
        <v>-3.4699999999999989</v>
      </c>
      <c r="J664">
        <f t="shared" si="93"/>
        <v>8.0000000000000071E-3</v>
      </c>
      <c r="K664">
        <f t="shared" si="94"/>
        <v>2.2085219729314334</v>
      </c>
      <c r="L664">
        <f t="shared" si="95"/>
        <v>-3.4798298974087927E-2</v>
      </c>
      <c r="M664">
        <f t="shared" si="96"/>
        <v>-0.39765029698464377</v>
      </c>
      <c r="N664">
        <f t="shared" si="97"/>
        <v>1.9896427987503906E-2</v>
      </c>
      <c r="O664">
        <f t="shared" si="98"/>
        <v>-3478.8911911548616</v>
      </c>
      <c r="P664">
        <f t="shared" si="99"/>
        <v>-3.2028099999999928</v>
      </c>
    </row>
    <row r="665" spans="1:16" x14ac:dyDescent="0.25">
      <c r="A665">
        <v>301</v>
      </c>
      <c r="B665">
        <v>158.16</v>
      </c>
      <c r="C665">
        <v>0.93100000000000005</v>
      </c>
      <c r="D665">
        <v>0.873</v>
      </c>
      <c r="E665">
        <v>1.02</v>
      </c>
      <c r="F665">
        <v>0.86199999999999999</v>
      </c>
      <c r="G665">
        <v>0.96899999999999997</v>
      </c>
      <c r="I665">
        <f t="shared" si="92"/>
        <v>-3.4399999999999977</v>
      </c>
      <c r="J665">
        <f t="shared" si="93"/>
        <v>7.9999999999998961E-3</v>
      </c>
      <c r="K665">
        <f t="shared" si="94"/>
        <v>2.199096656305616</v>
      </c>
      <c r="L665">
        <f t="shared" si="95"/>
        <v>-3.1050319018657353E-2</v>
      </c>
      <c r="M665">
        <f t="shared" si="96"/>
        <v>-0.38909252721054927</v>
      </c>
      <c r="N665">
        <f t="shared" si="97"/>
        <v>1.9288934636820913E-2</v>
      </c>
      <c r="O665">
        <f t="shared" si="98"/>
        <v>-3443.3113337004784</v>
      </c>
      <c r="P665">
        <f t="shared" si="99"/>
        <v>-3.202639999999997</v>
      </c>
    </row>
    <row r="666" spans="1:16" x14ac:dyDescent="0.25">
      <c r="A666">
        <v>302</v>
      </c>
      <c r="B666">
        <v>154.72</v>
      </c>
      <c r="C666">
        <v>0.93899999999999995</v>
      </c>
      <c r="D666">
        <v>0.88300000000000001</v>
      </c>
      <c r="E666">
        <v>1.0229999999999999</v>
      </c>
      <c r="F666">
        <v>0.87</v>
      </c>
      <c r="G666">
        <v>0.98</v>
      </c>
      <c r="I666">
        <f t="shared" si="92"/>
        <v>-3.4199999999999875</v>
      </c>
      <c r="J666">
        <f t="shared" si="93"/>
        <v>2.0000000000000018E-3</v>
      </c>
      <c r="K666">
        <f t="shared" si="94"/>
        <v>2.1895464567389267</v>
      </c>
      <c r="L666">
        <f t="shared" si="95"/>
        <v>-2.7334407733889104E-2</v>
      </c>
      <c r="M666">
        <f t="shared" si="96"/>
        <v>-9.5187064411951267E-2</v>
      </c>
      <c r="N666">
        <f t="shared" si="97"/>
        <v>1.8687962561005647E-2</v>
      </c>
      <c r="O666">
        <f t="shared" si="98"/>
        <v>-3406.6824904183409</v>
      </c>
      <c r="P666">
        <f t="shared" si="99"/>
        <v>-3.2113800000000068</v>
      </c>
    </row>
    <row r="667" spans="1:16" x14ac:dyDescent="0.25">
      <c r="A667">
        <v>303</v>
      </c>
      <c r="B667">
        <v>151.30000000000001</v>
      </c>
      <c r="C667">
        <v>0.94099999999999995</v>
      </c>
      <c r="D667">
        <v>0.88500000000000001</v>
      </c>
      <c r="E667">
        <v>1.0229999999999999</v>
      </c>
      <c r="F667">
        <v>0.878</v>
      </c>
      <c r="G667">
        <v>0.97799999999999998</v>
      </c>
      <c r="I667">
        <f t="shared" si="92"/>
        <v>-3.4000000000000057</v>
      </c>
      <c r="J667">
        <f t="shared" si="93"/>
        <v>-1.0000000000000009E-3</v>
      </c>
      <c r="K667">
        <f t="shared" si="94"/>
        <v>2.1798389280231869</v>
      </c>
      <c r="L667">
        <f t="shared" si="95"/>
        <v>-2.6410376572743116E-2</v>
      </c>
      <c r="M667">
        <f t="shared" si="96"/>
        <v>4.678161631098763E-2</v>
      </c>
      <c r="N667">
        <f t="shared" si="97"/>
        <v>1.8093694973974069E-2</v>
      </c>
      <c r="O667">
        <f t="shared" si="98"/>
        <v>-3369.0158166581591</v>
      </c>
      <c r="P667">
        <f t="shared" si="99"/>
        <v>-3.1993999999999962</v>
      </c>
    </row>
    <row r="668" spans="1:16" x14ac:dyDescent="0.25">
      <c r="A668">
        <v>304</v>
      </c>
      <c r="B668">
        <v>147.9</v>
      </c>
      <c r="C668">
        <v>0.94</v>
      </c>
      <c r="D668">
        <v>0.88900000000000001</v>
      </c>
      <c r="E668">
        <v>1.03</v>
      </c>
      <c r="F668">
        <v>0.88300000000000001</v>
      </c>
      <c r="G668">
        <v>0.95599999999999996</v>
      </c>
      <c r="I668">
        <f t="shared" si="92"/>
        <v>-3.3700000000000045</v>
      </c>
      <c r="J668">
        <f t="shared" si="93"/>
        <v>1.0000000000000009E-3</v>
      </c>
      <c r="K668">
        <f t="shared" si="94"/>
        <v>2.1699681739968923</v>
      </c>
      <c r="L668">
        <f t="shared" si="95"/>
        <v>-2.6872146400301365E-2</v>
      </c>
      <c r="M668">
        <f t="shared" si="96"/>
        <v>-4.6130062400697863E-2</v>
      </c>
      <c r="N668">
        <f t="shared" si="97"/>
        <v>1.7506313050316597E-2</v>
      </c>
      <c r="O668">
        <f t="shared" si="98"/>
        <v>-3330.3227840514874</v>
      </c>
      <c r="P668">
        <f t="shared" si="99"/>
        <v>-3.1678000000000006</v>
      </c>
    </row>
    <row r="669" spans="1:16" x14ac:dyDescent="0.25">
      <c r="A669">
        <v>305</v>
      </c>
      <c r="B669">
        <v>144.53</v>
      </c>
      <c r="C669">
        <v>0.94099999999999995</v>
      </c>
      <c r="D669">
        <v>0.89900000000000002</v>
      </c>
      <c r="E669">
        <v>1.0329999999999999</v>
      </c>
      <c r="F669">
        <v>0.88800000000000001</v>
      </c>
      <c r="G669">
        <v>0.94499999999999995</v>
      </c>
      <c r="I669">
        <f t="shared" si="92"/>
        <v>-3.3400000000000034</v>
      </c>
      <c r="J669">
        <f t="shared" si="93"/>
        <v>4.0000000000000036E-3</v>
      </c>
      <c r="K669">
        <f t="shared" si="94"/>
        <v>2.1599580026785188</v>
      </c>
      <c r="L669">
        <f t="shared" si="95"/>
        <v>-2.6410376572743116E-2</v>
      </c>
      <c r="M669">
        <f t="shared" si="96"/>
        <v>-0.18142341825834341</v>
      </c>
      <c r="N669">
        <f t="shared" si="97"/>
        <v>1.6925995869944001E-2</v>
      </c>
      <c r="O669">
        <f t="shared" si="98"/>
        <v>-3290.6151770197966</v>
      </c>
      <c r="P669">
        <f t="shared" si="99"/>
        <v>-3.1429400000000052</v>
      </c>
    </row>
    <row r="670" spans="1:16" x14ac:dyDescent="0.25">
      <c r="A670">
        <v>306</v>
      </c>
      <c r="B670">
        <v>141.19</v>
      </c>
      <c r="C670">
        <v>0.94499999999999995</v>
      </c>
      <c r="D670">
        <v>0.9</v>
      </c>
      <c r="E670">
        <v>1.038</v>
      </c>
      <c r="F670">
        <v>0.89500000000000002</v>
      </c>
      <c r="G670">
        <v>0.94599999999999995</v>
      </c>
      <c r="I670">
        <f t="shared" si="92"/>
        <v>-3.3000000000000114</v>
      </c>
      <c r="J670">
        <f t="shared" si="93"/>
        <v>5.0000000000000044E-3</v>
      </c>
      <c r="K670">
        <f t="shared" si="94"/>
        <v>2.1498039382270222</v>
      </c>
      <c r="L670">
        <f t="shared" si="95"/>
        <v>-2.4568191490737076E-2</v>
      </c>
      <c r="M670">
        <f t="shared" si="96"/>
        <v>-0.22312915974857039</v>
      </c>
      <c r="N670">
        <f t="shared" si="97"/>
        <v>1.635292036336761E-2</v>
      </c>
      <c r="O670">
        <f t="shared" si="98"/>
        <v>-3249.9050891870716</v>
      </c>
      <c r="P670">
        <f t="shared" si="99"/>
        <v>-3.118500000000004</v>
      </c>
    </row>
    <row r="671" spans="1:16" x14ac:dyDescent="0.25">
      <c r="A671">
        <v>307</v>
      </c>
      <c r="B671">
        <v>137.88999999999999</v>
      </c>
      <c r="C671">
        <v>0.95</v>
      </c>
      <c r="D671">
        <v>0.90700000000000003</v>
      </c>
      <c r="E671">
        <v>1.0469999999999999</v>
      </c>
      <c r="F671">
        <v>0.90300000000000002</v>
      </c>
      <c r="G671">
        <v>0.94499999999999995</v>
      </c>
      <c r="I671">
        <f t="shared" si="92"/>
        <v>-3.2799999999999727</v>
      </c>
      <c r="J671">
        <f t="shared" si="93"/>
        <v>8.0000000000000071E-3</v>
      </c>
      <c r="K671">
        <f t="shared" si="94"/>
        <v>2.1395327715979393</v>
      </c>
      <c r="L671">
        <f t="shared" si="95"/>
        <v>-2.2276394711152253E-2</v>
      </c>
      <c r="M671">
        <f t="shared" si="96"/>
        <v>-0.348325965351232</v>
      </c>
      <c r="N671">
        <f t="shared" si="97"/>
        <v>1.5787261257631306E-2</v>
      </c>
      <c r="O671">
        <f t="shared" si="98"/>
        <v>-3208.2049196980511</v>
      </c>
      <c r="P671">
        <f t="shared" si="99"/>
        <v>-3.1159999999999934</v>
      </c>
    </row>
    <row r="672" spans="1:16" x14ac:dyDescent="0.25">
      <c r="A672">
        <v>308</v>
      </c>
      <c r="B672">
        <v>134.61000000000001</v>
      </c>
      <c r="C672">
        <v>0.95799999999999996</v>
      </c>
      <c r="D672">
        <v>0.91300000000000003</v>
      </c>
      <c r="E672">
        <v>1.0509999999999999</v>
      </c>
      <c r="F672">
        <v>0.91800000000000004</v>
      </c>
      <c r="G672">
        <v>0.95</v>
      </c>
      <c r="I672">
        <f t="shared" si="92"/>
        <v>-3.2400000000000091</v>
      </c>
      <c r="J672">
        <f t="shared" si="93"/>
        <v>0</v>
      </c>
      <c r="K672">
        <f t="shared" si="94"/>
        <v>2.1290773242527368</v>
      </c>
      <c r="L672">
        <f t="shared" si="95"/>
        <v>-1.8634490921455603E-2</v>
      </c>
      <c r="M672">
        <f t="shared" si="96"/>
        <v>0</v>
      </c>
      <c r="N672">
        <f t="shared" si="97"/>
        <v>1.5229191022911469E-2</v>
      </c>
      <c r="O672">
        <f t="shared" si="98"/>
        <v>-3165.5273694432058</v>
      </c>
      <c r="P672">
        <f t="shared" si="99"/>
        <v>-3.1039199999999925</v>
      </c>
    </row>
    <row r="673" spans="1:16" x14ac:dyDescent="0.25">
      <c r="A673">
        <v>309</v>
      </c>
      <c r="B673">
        <v>131.37</v>
      </c>
      <c r="C673">
        <v>0.95799999999999996</v>
      </c>
      <c r="D673">
        <v>0.91700000000000004</v>
      </c>
      <c r="E673">
        <v>1.0549999999999999</v>
      </c>
      <c r="F673">
        <v>0.92300000000000004</v>
      </c>
      <c r="G673">
        <v>0.93700000000000006</v>
      </c>
      <c r="I673">
        <f t="shared" si="92"/>
        <v>-3.210000000000008</v>
      </c>
      <c r="J673">
        <f t="shared" si="93"/>
        <v>3.0000000000000027E-3</v>
      </c>
      <c r="K673">
        <f t="shared" si="94"/>
        <v>2.1184961999117879</v>
      </c>
      <c r="L673">
        <f t="shared" si="95"/>
        <v>-1.8634490921455603E-2</v>
      </c>
      <c r="M673">
        <f t="shared" si="96"/>
        <v>-0.1263883431146772</v>
      </c>
      <c r="N673">
        <f t="shared" si="97"/>
        <v>1.4678879819801566E-2</v>
      </c>
      <c r="O673">
        <f t="shared" si="98"/>
        <v>-3121.8854371916159</v>
      </c>
      <c r="P673">
        <f t="shared" si="99"/>
        <v>-3.0751800000000178</v>
      </c>
    </row>
    <row r="674" spans="1:16" x14ac:dyDescent="0.25">
      <c r="A674">
        <v>310</v>
      </c>
      <c r="B674">
        <v>128.16</v>
      </c>
      <c r="C674">
        <v>0.96099999999999997</v>
      </c>
      <c r="D674">
        <v>0.92400000000000004</v>
      </c>
      <c r="E674">
        <v>1.052</v>
      </c>
      <c r="F674">
        <v>0.93</v>
      </c>
      <c r="G674">
        <v>0.93799999999999994</v>
      </c>
      <c r="I674">
        <f t="shared" si="92"/>
        <v>-3.1700000000000017</v>
      </c>
      <c r="J674">
        <f t="shared" si="93"/>
        <v>6.0000000000000053E-3</v>
      </c>
      <c r="K674">
        <f t="shared" si="94"/>
        <v>2.1077524987401626</v>
      </c>
      <c r="L674">
        <f t="shared" si="95"/>
        <v>-1.7276612331454656E-2</v>
      </c>
      <c r="M674">
        <f t="shared" si="96"/>
        <v>-0.24850869618021953</v>
      </c>
      <c r="N674">
        <f t="shared" si="97"/>
        <v>1.4136495447297226E-2</v>
      </c>
      <c r="O674">
        <f t="shared" si="98"/>
        <v>-3077.2924156329054</v>
      </c>
      <c r="P674">
        <f t="shared" si="99"/>
        <v>-3.046369999999996</v>
      </c>
    </row>
    <row r="675" spans="1:16" x14ac:dyDescent="0.25">
      <c r="A675">
        <v>311</v>
      </c>
      <c r="B675">
        <v>124.99</v>
      </c>
      <c r="C675">
        <v>0.96699999999999997</v>
      </c>
      <c r="D675">
        <v>0.93300000000000005</v>
      </c>
      <c r="E675">
        <v>1.0509999999999999</v>
      </c>
      <c r="F675">
        <v>0.93500000000000005</v>
      </c>
      <c r="G675">
        <v>0.95</v>
      </c>
      <c r="I675">
        <f t="shared" si="92"/>
        <v>-3.1400000000000006</v>
      </c>
      <c r="J675">
        <f t="shared" si="93"/>
        <v>3.0000000000000027E-3</v>
      </c>
      <c r="K675">
        <f t="shared" si="94"/>
        <v>2.0968752680596876</v>
      </c>
      <c r="L675">
        <f t="shared" si="95"/>
        <v>-1.4573525916998339E-2</v>
      </c>
      <c r="M675">
        <f t="shared" si="96"/>
        <v>-0.12174592778693702</v>
      </c>
      <c r="N675">
        <f t="shared" si="97"/>
        <v>1.3602203291498393E-2</v>
      </c>
      <c r="O675">
        <f t="shared" si="98"/>
        <v>-3031.7618873294628</v>
      </c>
      <c r="P675">
        <f t="shared" si="99"/>
        <v>-3.0363800000000003</v>
      </c>
    </row>
    <row r="676" spans="1:16" x14ac:dyDescent="0.25">
      <c r="A676">
        <v>312</v>
      </c>
      <c r="B676">
        <v>121.85</v>
      </c>
      <c r="C676">
        <v>0.97</v>
      </c>
      <c r="D676">
        <v>0.93300000000000005</v>
      </c>
      <c r="E676">
        <v>1.0609999999999999</v>
      </c>
      <c r="F676">
        <v>0.94199999999999995</v>
      </c>
      <c r="G676">
        <v>0.94599999999999995</v>
      </c>
      <c r="I676">
        <f t="shared" si="92"/>
        <v>-3.0899999999999892</v>
      </c>
      <c r="J676">
        <f t="shared" si="93"/>
        <v>3.0000000000000027E-3</v>
      </c>
      <c r="K676">
        <f t="shared" si="94"/>
        <v>2.085825533520743</v>
      </c>
      <c r="L676">
        <f t="shared" si="95"/>
        <v>-1.322826573375516E-2</v>
      </c>
      <c r="M676">
        <f t="shared" si="96"/>
        <v>-0.12022093898376342</v>
      </c>
      <c r="N676">
        <f t="shared" si="97"/>
        <v>1.3076166275043835E-2</v>
      </c>
      <c r="O676">
        <f t="shared" si="98"/>
        <v>-2985.3077205801637</v>
      </c>
      <c r="P676">
        <f t="shared" si="99"/>
        <v>-2.9972999999999939</v>
      </c>
    </row>
    <row r="677" spans="1:16" x14ac:dyDescent="0.25">
      <c r="A677">
        <v>313</v>
      </c>
      <c r="B677">
        <v>118.76</v>
      </c>
      <c r="C677">
        <v>0.97299999999999998</v>
      </c>
      <c r="D677">
        <v>0.94099999999999995</v>
      </c>
      <c r="E677">
        <v>1.0660000000000001</v>
      </c>
      <c r="F677">
        <v>0.94599999999999995</v>
      </c>
      <c r="G677">
        <v>0.94</v>
      </c>
      <c r="I677">
        <f t="shared" si="92"/>
        <v>-3.0600000000000023</v>
      </c>
      <c r="J677">
        <f t="shared" si="93"/>
        <v>1.0000000000000009E-3</v>
      </c>
      <c r="K677">
        <f t="shared" si="94"/>
        <v>2.0746701889240069</v>
      </c>
      <c r="L677">
        <f t="shared" si="95"/>
        <v>-1.1887159731648099E-2</v>
      </c>
      <c r="M677">
        <f t="shared" si="96"/>
        <v>-3.9351089445226611E-2</v>
      </c>
      <c r="N677">
        <f t="shared" si="97"/>
        <v>1.2558544807293816E-2</v>
      </c>
      <c r="O677">
        <f t="shared" si="98"/>
        <v>-2937.9440651968534</v>
      </c>
      <c r="P677">
        <f t="shared" si="99"/>
        <v>-2.9773799999999984</v>
      </c>
    </row>
    <row r="678" spans="1:16" x14ac:dyDescent="0.25">
      <c r="A678">
        <v>314</v>
      </c>
      <c r="B678">
        <v>115.7</v>
      </c>
      <c r="C678">
        <v>0.97399999999999998</v>
      </c>
      <c r="D678">
        <v>0.94499999999999995</v>
      </c>
      <c r="E678">
        <v>1.07</v>
      </c>
      <c r="F678">
        <v>0.95499999999999996</v>
      </c>
      <c r="G678">
        <v>0.92800000000000005</v>
      </c>
      <c r="I678">
        <f t="shared" si="92"/>
        <v>-3.0100000000000051</v>
      </c>
      <c r="J678">
        <f t="shared" si="93"/>
        <v>0</v>
      </c>
      <c r="K678">
        <f t="shared" si="94"/>
        <v>2.0633333589517497</v>
      </c>
      <c r="L678">
        <f t="shared" si="95"/>
        <v>-1.1441043121384482E-2</v>
      </c>
      <c r="M678">
        <f t="shared" si="96"/>
        <v>0</v>
      </c>
      <c r="N678">
        <f t="shared" si="97"/>
        <v>1.2049496735276433E-2</v>
      </c>
      <c r="O678">
        <f t="shared" si="98"/>
        <v>-2889.685348194887</v>
      </c>
      <c r="P678">
        <f t="shared" si="99"/>
        <v>-2.9317400000000133</v>
      </c>
    </row>
    <row r="679" spans="1:16" x14ac:dyDescent="0.25">
      <c r="A679">
        <v>315</v>
      </c>
      <c r="B679">
        <v>112.69</v>
      </c>
      <c r="C679">
        <v>0.97399999999999998</v>
      </c>
      <c r="D679">
        <v>0.95099999999999996</v>
      </c>
      <c r="E679">
        <v>1.077</v>
      </c>
      <c r="F679">
        <v>0.95799999999999996</v>
      </c>
      <c r="G679">
        <v>0.90900000000000003</v>
      </c>
      <c r="I679">
        <f t="shared" si="92"/>
        <v>-2.9699999999999989</v>
      </c>
      <c r="J679">
        <f t="shared" si="93"/>
        <v>0</v>
      </c>
      <c r="K679">
        <f t="shared" si="94"/>
        <v>2.0518853788898719</v>
      </c>
      <c r="L679">
        <f t="shared" si="95"/>
        <v>-1.1441043121384482E-2</v>
      </c>
      <c r="M679">
        <f t="shared" si="96"/>
        <v>0</v>
      </c>
      <c r="N679">
        <f t="shared" si="97"/>
        <v>1.1549177295412218E-2</v>
      </c>
      <c r="O679">
        <f t="shared" si="98"/>
        <v>-2840.5462693990103</v>
      </c>
      <c r="P679">
        <f t="shared" si="99"/>
        <v>-2.8927799999999912</v>
      </c>
    </row>
    <row r="680" spans="1:16" x14ac:dyDescent="0.25">
      <c r="A680">
        <v>316</v>
      </c>
      <c r="B680">
        <v>109.72</v>
      </c>
      <c r="C680">
        <v>0.97399999999999998</v>
      </c>
      <c r="D680">
        <v>0.95599999999999996</v>
      </c>
      <c r="E680">
        <v>1.081</v>
      </c>
      <c r="F680">
        <v>0.96299999999999997</v>
      </c>
      <c r="G680">
        <v>0.89700000000000002</v>
      </c>
      <c r="I680">
        <f t="shared" si="92"/>
        <v>-2.9200000000000017</v>
      </c>
      <c r="J680">
        <f t="shared" si="93"/>
        <v>-1.0000000000000009E-3</v>
      </c>
      <c r="K680">
        <f t="shared" si="94"/>
        <v>2.0402857989324916</v>
      </c>
      <c r="L680">
        <f t="shared" si="95"/>
        <v>-1.1441043121384482E-2</v>
      </c>
      <c r="M680">
        <f t="shared" si="96"/>
        <v>3.8082278316685612E-2</v>
      </c>
      <c r="N680">
        <f t="shared" si="97"/>
        <v>1.1057739066032576E-2</v>
      </c>
      <c r="O680">
        <f t="shared" si="98"/>
        <v>-2790.5417969659661</v>
      </c>
      <c r="P680">
        <f t="shared" si="99"/>
        <v>-2.8440800000000057</v>
      </c>
    </row>
    <row r="681" spans="1:16" x14ac:dyDescent="0.25">
      <c r="A681">
        <v>317</v>
      </c>
      <c r="B681">
        <v>106.8</v>
      </c>
      <c r="C681">
        <v>0.97299999999999998</v>
      </c>
      <c r="D681">
        <v>0.96299999999999997</v>
      </c>
      <c r="E681">
        <v>1.087</v>
      </c>
      <c r="F681">
        <v>0.96799999999999997</v>
      </c>
      <c r="G681">
        <v>0.875</v>
      </c>
      <c r="I681">
        <f t="shared" si="92"/>
        <v>-2.8799999999999955</v>
      </c>
      <c r="J681">
        <f t="shared" si="93"/>
        <v>-4.0000000000000036E-3</v>
      </c>
      <c r="K681">
        <f t="shared" si="94"/>
        <v>2.0285712526925375</v>
      </c>
      <c r="L681">
        <f t="shared" si="95"/>
        <v>-1.1887159731648099E-2</v>
      </c>
      <c r="M681">
        <f t="shared" si="96"/>
        <v>0.1506945707407964</v>
      </c>
      <c r="N681">
        <f t="shared" si="97"/>
        <v>1.0575331920706213E-2</v>
      </c>
      <c r="O681">
        <f t="shared" si="98"/>
        <v>-2739.6871628251388</v>
      </c>
      <c r="P681">
        <f t="shared" si="99"/>
        <v>-2.8022399999999839</v>
      </c>
    </row>
    <row r="682" spans="1:16" x14ac:dyDescent="0.25">
      <c r="A682">
        <v>318</v>
      </c>
      <c r="B682">
        <v>103.92</v>
      </c>
      <c r="C682">
        <v>0.96899999999999997</v>
      </c>
      <c r="D682">
        <v>0.95799999999999996</v>
      </c>
      <c r="E682">
        <v>1.0900000000000001</v>
      </c>
      <c r="F682">
        <v>0.96699999999999997</v>
      </c>
      <c r="G682">
        <v>0.86199999999999999</v>
      </c>
      <c r="I682">
        <f t="shared" si="92"/>
        <v>-2.8299999999999983</v>
      </c>
      <c r="J682">
        <f t="shared" si="93"/>
        <v>2.0000000000000018E-3</v>
      </c>
      <c r="K682">
        <f t="shared" si="94"/>
        <v>2.0166991380649715</v>
      </c>
      <c r="L682">
        <f t="shared" si="95"/>
        <v>-1.3676222949234686E-2</v>
      </c>
      <c r="M682">
        <f t="shared" si="96"/>
        <v>-7.4677443443332228E-2</v>
      </c>
      <c r="N682">
        <f t="shared" si="97"/>
        <v>1.0102102982388249E-2</v>
      </c>
      <c r="O682">
        <f t="shared" si="98"/>
        <v>-2687.9978580386755</v>
      </c>
      <c r="P682">
        <f t="shared" si="99"/>
        <v>-2.7422699999999982</v>
      </c>
    </row>
    <row r="683" spans="1:16" x14ac:dyDescent="0.25">
      <c r="A683">
        <v>319</v>
      </c>
      <c r="B683">
        <v>101.09</v>
      </c>
      <c r="C683">
        <v>0.97099999999999997</v>
      </c>
      <c r="D683">
        <v>0.96299999999999997</v>
      </c>
      <c r="E683">
        <v>1.091</v>
      </c>
      <c r="F683">
        <v>0.97099999999999997</v>
      </c>
      <c r="G683">
        <v>0.85899999999999999</v>
      </c>
      <c r="I683">
        <f t="shared" si="92"/>
        <v>-2.7900000000000063</v>
      </c>
      <c r="J683">
        <f t="shared" si="93"/>
        <v>-7.0000000000000062E-3</v>
      </c>
      <c r="K683">
        <f t="shared" si="94"/>
        <v>2.0047081965443363</v>
      </c>
      <c r="L683">
        <f t="shared" si="95"/>
        <v>-1.2780770091995148E-2</v>
      </c>
      <c r="M683">
        <f t="shared" si="96"/>
        <v>0.2585174054843597</v>
      </c>
      <c r="N683">
        <f t="shared" si="97"/>
        <v>9.6381965784058318E-3</v>
      </c>
      <c r="O683">
        <f t="shared" si="98"/>
        <v>-2635.4896280824387</v>
      </c>
      <c r="P683">
        <f t="shared" si="99"/>
        <v>-2.7090900000000184</v>
      </c>
    </row>
    <row r="684" spans="1:16" x14ac:dyDescent="0.25">
      <c r="A684">
        <v>320</v>
      </c>
      <c r="B684">
        <v>98.3</v>
      </c>
      <c r="C684">
        <v>0.96399999999999997</v>
      </c>
      <c r="D684">
        <v>0.96199999999999997</v>
      </c>
      <c r="E684">
        <v>1.0920000000000001</v>
      </c>
      <c r="F684">
        <v>0.97299999999999998</v>
      </c>
      <c r="G684">
        <v>0.82699999999999996</v>
      </c>
      <c r="I684">
        <f t="shared" si="92"/>
        <v>-2.730000000000004</v>
      </c>
      <c r="J684">
        <f t="shared" si="93"/>
        <v>-5.0000000000000044E-3</v>
      </c>
      <c r="K684">
        <f t="shared" si="94"/>
        <v>1.9925535178321356</v>
      </c>
      <c r="L684">
        <f t="shared" si="95"/>
        <v>-1.5922966097169242E-2</v>
      </c>
      <c r="M684">
        <f t="shared" si="96"/>
        <v>0.18463369194476559</v>
      </c>
      <c r="N684">
        <f t="shared" si="97"/>
        <v>9.1837541962946721E-3</v>
      </c>
      <c r="O684">
        <f t="shared" si="98"/>
        <v>-2582.1784680492879</v>
      </c>
      <c r="P684">
        <f t="shared" si="99"/>
        <v>-2.6317199999999961</v>
      </c>
    </row>
    <row r="685" spans="1:16" x14ac:dyDescent="0.25">
      <c r="A685">
        <v>321</v>
      </c>
      <c r="B685">
        <v>95.57</v>
      </c>
      <c r="C685">
        <v>0.95899999999999996</v>
      </c>
      <c r="D685">
        <v>0.96</v>
      </c>
      <c r="E685">
        <v>1.0940000000000001</v>
      </c>
      <c r="F685">
        <v>0.97399999999999998</v>
      </c>
      <c r="G685">
        <v>0.81</v>
      </c>
      <c r="I685">
        <f t="shared" si="92"/>
        <v>-2.6799999999999926</v>
      </c>
      <c r="J685">
        <f t="shared" si="93"/>
        <v>1.0000000000000009E-3</v>
      </c>
      <c r="K685">
        <f t="shared" si="94"/>
        <v>1.9803215860087564</v>
      </c>
      <c r="L685">
        <f t="shared" si="95"/>
        <v>-1.8181392829336417E-2</v>
      </c>
      <c r="M685">
        <f t="shared" si="96"/>
        <v>-3.6642085178102926E-2</v>
      </c>
      <c r="N685">
        <f t="shared" si="97"/>
        <v>8.7389144404996528E-3</v>
      </c>
      <c r="O685">
        <f t="shared" si="98"/>
        <v>-2528.080617776116</v>
      </c>
      <c r="P685">
        <f t="shared" si="99"/>
        <v>-2.5701200000000002</v>
      </c>
    </row>
    <row r="686" spans="1:16" x14ac:dyDescent="0.25">
      <c r="A686">
        <v>322</v>
      </c>
      <c r="B686">
        <v>92.89</v>
      </c>
      <c r="C686">
        <v>0.96</v>
      </c>
      <c r="D686">
        <v>0.96299999999999997</v>
      </c>
      <c r="E686">
        <v>1.0960000000000001</v>
      </c>
      <c r="F686">
        <v>0.97399999999999998</v>
      </c>
      <c r="G686">
        <v>0.80700000000000005</v>
      </c>
      <c r="I686">
        <f t="shared" si="92"/>
        <v>-2.6299999999999955</v>
      </c>
      <c r="J686">
        <f t="shared" si="93"/>
        <v>3.0000000000000027E-3</v>
      </c>
      <c r="K686">
        <f t="shared" si="94"/>
        <v>1.9679689628786923</v>
      </c>
      <c r="L686">
        <f t="shared" si="95"/>
        <v>-1.7728766960431602E-2</v>
      </c>
      <c r="M686">
        <f t="shared" si="96"/>
        <v>-0.10863346785279579</v>
      </c>
      <c r="N686">
        <f t="shared" si="97"/>
        <v>8.3038129899532451E-3</v>
      </c>
      <c r="O686">
        <f t="shared" si="98"/>
        <v>-2473.2125568961305</v>
      </c>
      <c r="P686">
        <f t="shared" si="99"/>
        <v>-2.5247999999999937</v>
      </c>
    </row>
    <row r="687" spans="1:16" x14ac:dyDescent="0.25">
      <c r="A687">
        <v>323</v>
      </c>
      <c r="B687">
        <v>90.26</v>
      </c>
      <c r="C687">
        <v>0.96299999999999997</v>
      </c>
      <c r="D687">
        <v>0.95699999999999996</v>
      </c>
      <c r="E687">
        <v>1.095</v>
      </c>
      <c r="F687">
        <v>0.97599999999999998</v>
      </c>
      <c r="G687">
        <v>0.82199999999999995</v>
      </c>
      <c r="I687">
        <f t="shared" si="92"/>
        <v>-2.5700000000000074</v>
      </c>
      <c r="J687">
        <f t="shared" si="93"/>
        <v>-1.100000000000001E-2</v>
      </c>
      <c r="K687">
        <f t="shared" si="94"/>
        <v>1.9554953291841271</v>
      </c>
      <c r="L687">
        <f t="shared" si="95"/>
        <v>-1.6373712875465501E-2</v>
      </c>
      <c r="M687">
        <f t="shared" si="96"/>
        <v>0.39770710971325934</v>
      </c>
      <c r="N687">
        <f t="shared" si="97"/>
        <v>7.8785825565447151E-3</v>
      </c>
      <c r="O687">
        <f t="shared" si="98"/>
        <v>-2417.5909998179068</v>
      </c>
      <c r="P687">
        <f t="shared" si="99"/>
        <v>-2.4749100000000026</v>
      </c>
    </row>
    <row r="688" spans="1:16" x14ac:dyDescent="0.25">
      <c r="A688">
        <v>324</v>
      </c>
      <c r="B688">
        <v>87.69</v>
      </c>
      <c r="C688">
        <v>0.95199999999999996</v>
      </c>
      <c r="D688">
        <v>0.95299999999999996</v>
      </c>
      <c r="E688">
        <v>1.0960000000000001</v>
      </c>
      <c r="F688">
        <v>0.97099999999999997</v>
      </c>
      <c r="G688">
        <v>0.79100000000000004</v>
      </c>
      <c r="I688">
        <f t="shared" si="92"/>
        <v>-2.519999999999996</v>
      </c>
      <c r="J688">
        <f t="shared" si="93"/>
        <v>2.0000000000000018E-3</v>
      </c>
      <c r="K688">
        <f t="shared" si="94"/>
        <v>1.9429500700770987</v>
      </c>
      <c r="L688">
        <f t="shared" si="95"/>
        <v>-2.1363051615525673E-2</v>
      </c>
      <c r="M688">
        <f t="shared" si="96"/>
        <v>-7.1973141206966448E-2</v>
      </c>
      <c r="N688">
        <f t="shared" si="97"/>
        <v>7.4633528444928996E-3</v>
      </c>
      <c r="O688">
        <f t="shared" si="98"/>
        <v>-2361.2328906327052</v>
      </c>
      <c r="P688">
        <f t="shared" si="99"/>
        <v>-2.3990399999999963</v>
      </c>
    </row>
    <row r="689" spans="1:16" x14ac:dyDescent="0.25">
      <c r="A689">
        <v>325</v>
      </c>
      <c r="B689">
        <v>85.17</v>
      </c>
      <c r="C689">
        <v>0.95399999999999996</v>
      </c>
      <c r="D689">
        <v>0.95299999999999996</v>
      </c>
      <c r="E689">
        <v>1.0900000000000001</v>
      </c>
      <c r="F689">
        <v>0.97199999999999998</v>
      </c>
      <c r="G689">
        <v>0.8</v>
      </c>
      <c r="I689">
        <f t="shared" si="92"/>
        <v>-2.460000000000008</v>
      </c>
      <c r="J689">
        <f t="shared" si="93"/>
        <v>-8.0000000000000071E-3</v>
      </c>
      <c r="K689">
        <f t="shared" si="94"/>
        <v>1.9302866472455196</v>
      </c>
      <c r="L689">
        <f t="shared" si="95"/>
        <v>-2.0451625295904902E-2</v>
      </c>
      <c r="M689">
        <f t="shared" si="96"/>
        <v>0.28732387781700525</v>
      </c>
      <c r="N689">
        <f t="shared" si="97"/>
        <v>7.0582505106353841E-3</v>
      </c>
      <c r="O689">
        <f t="shared" si="98"/>
        <v>-2304.1553979516489</v>
      </c>
      <c r="P689">
        <f t="shared" si="99"/>
        <v>-2.3468400000000158</v>
      </c>
    </row>
    <row r="690" spans="1:16" x14ac:dyDescent="0.25">
      <c r="A690">
        <v>326</v>
      </c>
      <c r="B690">
        <v>82.71</v>
      </c>
      <c r="C690">
        <v>0.94599999999999995</v>
      </c>
      <c r="D690">
        <v>0.94199999999999995</v>
      </c>
      <c r="E690">
        <v>1.0880000000000001</v>
      </c>
      <c r="F690">
        <v>0.97199999999999998</v>
      </c>
      <c r="G690">
        <v>0.78200000000000003</v>
      </c>
      <c r="I690">
        <f t="shared" si="92"/>
        <v>-2.3999999999999915</v>
      </c>
      <c r="J690">
        <f t="shared" si="93"/>
        <v>-5.0000000000000044E-3</v>
      </c>
      <c r="K690">
        <f t="shared" si="94"/>
        <v>1.9175580208254361</v>
      </c>
      <c r="L690">
        <f t="shared" si="95"/>
        <v>-2.4108863598207259E-2</v>
      </c>
      <c r="M690">
        <f t="shared" si="96"/>
        <v>0.17996886936491666</v>
      </c>
      <c r="N690">
        <f t="shared" si="97"/>
        <v>6.6633991256461224E-3</v>
      </c>
      <c r="O690">
        <f t="shared" si="98"/>
        <v>-2246.3759096743092</v>
      </c>
      <c r="P690">
        <f t="shared" si="99"/>
        <v>-2.2703999999999835</v>
      </c>
    </row>
    <row r="691" spans="1:16" x14ac:dyDescent="0.25">
      <c r="A691">
        <v>327</v>
      </c>
      <c r="B691">
        <v>80.31</v>
      </c>
      <c r="C691">
        <v>0.94099999999999995</v>
      </c>
      <c r="D691">
        <v>0.93700000000000006</v>
      </c>
      <c r="E691">
        <v>1.083</v>
      </c>
      <c r="F691">
        <v>0.97</v>
      </c>
      <c r="G691">
        <v>0.77400000000000002</v>
      </c>
      <c r="I691">
        <f t="shared" si="92"/>
        <v>-2.3500000000000085</v>
      </c>
      <c r="J691">
        <f t="shared" si="93"/>
        <v>-7.9999999999998961E-3</v>
      </c>
      <c r="K691">
        <f t="shared" si="94"/>
        <v>1.9047696259065952</v>
      </c>
      <c r="L691">
        <f t="shared" si="95"/>
        <v>-2.6410376572743116E-2</v>
      </c>
      <c r="M691">
        <f t="shared" si="96"/>
        <v>0.28748941568857361</v>
      </c>
      <c r="N691">
        <f t="shared" si="97"/>
        <v>6.278919136193788E-3</v>
      </c>
      <c r="O691">
        <f t="shared" si="98"/>
        <v>-2187.9120276903168</v>
      </c>
      <c r="P691">
        <f t="shared" si="99"/>
        <v>-2.2113500000000079</v>
      </c>
    </row>
    <row r="692" spans="1:16" x14ac:dyDescent="0.25">
      <c r="A692">
        <v>328</v>
      </c>
      <c r="B692">
        <v>77.959999999999994</v>
      </c>
      <c r="C692">
        <v>0.93300000000000005</v>
      </c>
      <c r="D692">
        <v>0.93200000000000005</v>
      </c>
      <c r="E692">
        <v>1.0760000000000001</v>
      </c>
      <c r="F692">
        <v>0.96499999999999997</v>
      </c>
      <c r="G692">
        <v>0.75700000000000001</v>
      </c>
      <c r="I692">
        <f t="shared" si="92"/>
        <v>-2.289999999999992</v>
      </c>
      <c r="J692">
        <f t="shared" si="93"/>
        <v>-1.0000000000000009E-2</v>
      </c>
      <c r="K692">
        <f t="shared" si="94"/>
        <v>1.8918718304455837</v>
      </c>
      <c r="L692">
        <f t="shared" si="95"/>
        <v>-3.0118356253500032E-2</v>
      </c>
      <c r="M692">
        <f t="shared" si="96"/>
        <v>0.36143866618028436</v>
      </c>
      <c r="N692">
        <f t="shared" si="97"/>
        <v>5.9049278280522473E-3</v>
      </c>
      <c r="O692">
        <f t="shared" si="98"/>
        <v>-2128.7815625155649</v>
      </c>
      <c r="P692">
        <f t="shared" si="99"/>
        <v>-2.1365699999999963</v>
      </c>
    </row>
    <row r="693" spans="1:16" x14ac:dyDescent="0.25">
      <c r="A693">
        <v>329</v>
      </c>
      <c r="B693">
        <v>75.67</v>
      </c>
      <c r="C693">
        <v>0.92300000000000004</v>
      </c>
      <c r="D693">
        <v>0.92</v>
      </c>
      <c r="E693">
        <v>1.07</v>
      </c>
      <c r="F693">
        <v>0.95799999999999996</v>
      </c>
      <c r="G693">
        <v>0.74299999999999999</v>
      </c>
      <c r="I693">
        <f t="shared" si="92"/>
        <v>-2.2199999999999989</v>
      </c>
      <c r="J693">
        <f t="shared" si="93"/>
        <v>-9.000000000000008E-3</v>
      </c>
      <c r="K693">
        <f t="shared" si="94"/>
        <v>1.8789237339675673</v>
      </c>
      <c r="L693">
        <f t="shared" si="95"/>
        <v>-3.4798298974087927E-2</v>
      </c>
      <c r="M693">
        <f t="shared" si="96"/>
        <v>0.32906952233955444</v>
      </c>
      <c r="N693">
        <f t="shared" si="97"/>
        <v>5.541539290175041E-3</v>
      </c>
      <c r="O693">
        <f t="shared" si="98"/>
        <v>-2069.0025278647126</v>
      </c>
      <c r="P693">
        <f t="shared" si="99"/>
        <v>-2.0490599999999999</v>
      </c>
    </row>
    <row r="694" spans="1:16" x14ac:dyDescent="0.25">
      <c r="A694">
        <v>330</v>
      </c>
      <c r="B694">
        <v>73.45</v>
      </c>
      <c r="C694">
        <v>0.91400000000000003</v>
      </c>
      <c r="D694">
        <v>0.91300000000000003</v>
      </c>
      <c r="E694">
        <v>1.0649999999999999</v>
      </c>
      <c r="F694">
        <v>0.94899999999999995</v>
      </c>
      <c r="G694">
        <v>0.72899999999999998</v>
      </c>
      <c r="I694">
        <f t="shared" si="92"/>
        <v>-2.1599999999999966</v>
      </c>
      <c r="J694">
        <f t="shared" si="93"/>
        <v>3.0000000000000027E-3</v>
      </c>
      <c r="K694">
        <f t="shared" si="94"/>
        <v>1.8659918001262754</v>
      </c>
      <c r="L694">
        <f t="shared" si="95"/>
        <v>-3.9053804266168564E-2</v>
      </c>
      <c r="M694">
        <f t="shared" si="96"/>
        <v>-0.10978319686233352</v>
      </c>
      <c r="N694">
        <f t="shared" si="97"/>
        <v>5.1888643797446668E-3</v>
      </c>
      <c r="O694">
        <f t="shared" si="98"/>
        <v>-2008.5931351615916</v>
      </c>
      <c r="P694">
        <f t="shared" si="99"/>
        <v>-1.9742399999999984</v>
      </c>
    </row>
    <row r="695" spans="1:16" x14ac:dyDescent="0.25">
      <c r="A695">
        <v>331</v>
      </c>
      <c r="B695">
        <v>71.290000000000006</v>
      </c>
      <c r="C695">
        <v>0.91700000000000004</v>
      </c>
      <c r="D695">
        <v>0.90600000000000003</v>
      </c>
      <c r="E695">
        <v>1.0529999999999999</v>
      </c>
      <c r="F695">
        <v>0.94399999999999995</v>
      </c>
      <c r="G695">
        <v>0.76300000000000001</v>
      </c>
      <c r="I695">
        <f t="shared" si="92"/>
        <v>-2.1000000000000085</v>
      </c>
      <c r="J695">
        <f t="shared" si="93"/>
        <v>-1.4000000000000012E-2</v>
      </c>
      <c r="K695">
        <f t="shared" si="94"/>
        <v>1.8530286147129897</v>
      </c>
      <c r="L695">
        <f t="shared" si="95"/>
        <v>-3.7630664329978893E-2</v>
      </c>
      <c r="M695">
        <f t="shared" si="96"/>
        <v>0.51455057126006709</v>
      </c>
      <c r="N695">
        <f t="shared" si="97"/>
        <v>4.8470106882077231E-3</v>
      </c>
      <c r="O695">
        <f t="shared" si="98"/>
        <v>-1947.5717879892047</v>
      </c>
      <c r="P695">
        <f t="shared" si="99"/>
        <v>-1.9257000000000071</v>
      </c>
    </row>
    <row r="696" spans="1:16" x14ac:dyDescent="0.25">
      <c r="A696">
        <v>332</v>
      </c>
      <c r="B696">
        <v>69.19</v>
      </c>
      <c r="C696">
        <v>0.90300000000000002</v>
      </c>
      <c r="D696">
        <v>0.89600000000000002</v>
      </c>
      <c r="E696">
        <v>1.0449999999999999</v>
      </c>
      <c r="F696">
        <v>0.93400000000000005</v>
      </c>
      <c r="G696">
        <v>0.73899999999999999</v>
      </c>
      <c r="I696">
        <f t="shared" si="92"/>
        <v>-2.039999999999992</v>
      </c>
      <c r="J696">
        <f t="shared" si="93"/>
        <v>-8.0000000000000071E-3</v>
      </c>
      <c r="K696">
        <f t="shared" si="94"/>
        <v>1.840043330603494</v>
      </c>
      <c r="L696">
        <f t="shared" si="95"/>
        <v>-4.4312249686494193E-2</v>
      </c>
      <c r="M696">
        <f t="shared" si="96"/>
        <v>0.29734721473232767</v>
      </c>
      <c r="N696">
        <f t="shared" si="97"/>
        <v>4.5160825083065161E-3</v>
      </c>
      <c r="O696">
        <f t="shared" si="98"/>
        <v>-1885.957076481031</v>
      </c>
      <c r="P696">
        <f t="shared" si="99"/>
        <v>-1.8421199999999958</v>
      </c>
    </row>
    <row r="697" spans="1:16" x14ac:dyDescent="0.25">
      <c r="A697">
        <v>333</v>
      </c>
      <c r="B697">
        <v>67.150000000000006</v>
      </c>
      <c r="C697">
        <v>0.89500000000000002</v>
      </c>
      <c r="D697">
        <v>0.88700000000000001</v>
      </c>
      <c r="E697">
        <v>1.038</v>
      </c>
      <c r="F697">
        <v>0.92700000000000005</v>
      </c>
      <c r="G697">
        <v>0.72799999999999998</v>
      </c>
      <c r="I697">
        <f t="shared" si="92"/>
        <v>-1.9699999999999989</v>
      </c>
      <c r="J697">
        <f t="shared" si="93"/>
        <v>-6.0000000000000053E-3</v>
      </c>
      <c r="K697">
        <f t="shared" si="94"/>
        <v>1.8270460170047342</v>
      </c>
      <c r="L697">
        <f t="shared" si="95"/>
        <v>-4.8176964684088018E-2</v>
      </c>
      <c r="M697">
        <f t="shared" si="96"/>
        <v>0.22590093985593915</v>
      </c>
      <c r="N697">
        <f t="shared" si="97"/>
        <v>4.1961808021171122E-3</v>
      </c>
      <c r="O697">
        <f t="shared" si="98"/>
        <v>-1823.7677716553007</v>
      </c>
      <c r="P697">
        <f t="shared" si="99"/>
        <v>-1.7631499999999896</v>
      </c>
    </row>
    <row r="698" spans="1:16" x14ac:dyDescent="0.25">
      <c r="A698">
        <v>334</v>
      </c>
      <c r="B698">
        <v>65.180000000000007</v>
      </c>
      <c r="C698">
        <v>0.88900000000000001</v>
      </c>
      <c r="D698">
        <v>0.88</v>
      </c>
      <c r="E698">
        <v>1.0229999999999999</v>
      </c>
      <c r="F698">
        <v>0.91900000000000004</v>
      </c>
      <c r="G698">
        <v>0.73599999999999999</v>
      </c>
      <c r="I698">
        <f t="shared" si="92"/>
        <v>-1.9000000000000057</v>
      </c>
      <c r="J698">
        <f t="shared" si="93"/>
        <v>0</v>
      </c>
      <c r="K698">
        <f t="shared" si="94"/>
        <v>1.8141143561291255</v>
      </c>
      <c r="L698">
        <f t="shared" si="95"/>
        <v>-5.1098239029786302E-2</v>
      </c>
      <c r="M698">
        <f t="shared" si="96"/>
        <v>0</v>
      </c>
      <c r="N698">
        <f t="shared" si="97"/>
        <v>3.8874031701042209E-3</v>
      </c>
      <c r="O698">
        <f t="shared" si="98"/>
        <v>-1761.0228196940279</v>
      </c>
      <c r="P698">
        <f t="shared" si="99"/>
        <v>-1.689100000000012</v>
      </c>
    </row>
    <row r="699" spans="1:16" x14ac:dyDescent="0.25">
      <c r="A699">
        <v>335</v>
      </c>
      <c r="B699">
        <v>63.28</v>
      </c>
      <c r="C699">
        <v>0.88900000000000001</v>
      </c>
      <c r="D699">
        <v>0.86899999999999999</v>
      </c>
      <c r="E699">
        <v>1.0149999999999999</v>
      </c>
      <c r="F699">
        <v>0.90900000000000003</v>
      </c>
      <c r="G699">
        <v>0.76300000000000001</v>
      </c>
      <c r="I699">
        <f t="shared" si="92"/>
        <v>-1.8400000000000034</v>
      </c>
      <c r="J699">
        <f t="shared" si="93"/>
        <v>-1.0000000000000009E-2</v>
      </c>
      <c r="K699">
        <f t="shared" si="94"/>
        <v>1.8012664704896202</v>
      </c>
      <c r="L699">
        <f t="shared" si="95"/>
        <v>-5.1098239029786302E-2</v>
      </c>
      <c r="M699">
        <f t="shared" si="96"/>
        <v>0.38336206738261591</v>
      </c>
      <c r="N699">
        <f t="shared" si="97"/>
        <v>3.5898438212021494E-3</v>
      </c>
      <c r="O699">
        <f t="shared" si="98"/>
        <v>-1697.7413361685053</v>
      </c>
      <c r="P699">
        <f t="shared" si="99"/>
        <v>-1.6357600000000012</v>
      </c>
    </row>
    <row r="700" spans="1:16" x14ac:dyDescent="0.25">
      <c r="A700">
        <v>336</v>
      </c>
      <c r="B700">
        <v>61.44</v>
      </c>
      <c r="C700">
        <v>0.879</v>
      </c>
      <c r="D700">
        <v>0.86399999999999999</v>
      </c>
      <c r="E700">
        <v>1.002</v>
      </c>
      <c r="F700">
        <v>0.89800000000000002</v>
      </c>
      <c r="G700">
        <v>0.75</v>
      </c>
      <c r="I700">
        <f t="shared" si="92"/>
        <v>-1.769999999999996</v>
      </c>
      <c r="J700">
        <f t="shared" si="93"/>
        <v>-2.0000000000000018E-2</v>
      </c>
      <c r="K700">
        <f t="shared" si="94"/>
        <v>1.7884512070234555</v>
      </c>
      <c r="L700">
        <f t="shared" si="95"/>
        <v>-5.6011124926228104E-2</v>
      </c>
      <c r="M700">
        <f t="shared" si="96"/>
        <v>0.78736337431270464</v>
      </c>
      <c r="N700">
        <f t="shared" si="97"/>
        <v>3.303593543931511E-3</v>
      </c>
      <c r="O700">
        <f t="shared" si="98"/>
        <v>-1633.9426002130529</v>
      </c>
      <c r="P700">
        <f t="shared" si="99"/>
        <v>-1.5558299999999949</v>
      </c>
    </row>
    <row r="701" spans="1:16" x14ac:dyDescent="0.25">
      <c r="A701">
        <v>337</v>
      </c>
      <c r="B701">
        <v>59.67</v>
      </c>
      <c r="C701">
        <v>0.85899999999999999</v>
      </c>
      <c r="D701">
        <v>0.85699999999999998</v>
      </c>
      <c r="E701">
        <v>0.99</v>
      </c>
      <c r="F701">
        <v>0.88900000000000001</v>
      </c>
      <c r="G701">
        <v>0.70199999999999996</v>
      </c>
      <c r="I701">
        <f t="shared" si="92"/>
        <v>-1.7000000000000028</v>
      </c>
      <c r="J701">
        <f t="shared" si="93"/>
        <v>-2.200000000000002E-2</v>
      </c>
      <c r="K701">
        <f t="shared" si="94"/>
        <v>1.775756037844098</v>
      </c>
      <c r="L701">
        <f t="shared" si="95"/>
        <v>-6.6006836168757702E-2</v>
      </c>
      <c r="M701">
        <f t="shared" si="96"/>
        <v>0.89762937063930626</v>
      </c>
      <c r="N701">
        <f t="shared" si="97"/>
        <v>3.0287396785603788E-3</v>
      </c>
      <c r="O701">
        <f t="shared" si="98"/>
        <v>-1569.6460486487576</v>
      </c>
      <c r="P701">
        <f t="shared" si="99"/>
        <v>-1.4603000000000075</v>
      </c>
    </row>
    <row r="702" spans="1:16" x14ac:dyDescent="0.25">
      <c r="A702">
        <v>338</v>
      </c>
      <c r="B702">
        <v>57.97</v>
      </c>
      <c r="C702">
        <v>0.83699999999999997</v>
      </c>
      <c r="D702">
        <v>0.84799999999999998</v>
      </c>
      <c r="E702">
        <v>0.98</v>
      </c>
      <c r="F702">
        <v>0.878</v>
      </c>
      <c r="G702">
        <v>0.64500000000000002</v>
      </c>
      <c r="I702">
        <f t="shared" si="92"/>
        <v>-1.6299999999999955</v>
      </c>
      <c r="J702">
        <f t="shared" si="93"/>
        <v>-1.6000000000000014E-2</v>
      </c>
      <c r="K702">
        <f t="shared" si="94"/>
        <v>1.7632033003707717</v>
      </c>
      <c r="L702">
        <f t="shared" si="95"/>
        <v>-7.7274542006740027E-2</v>
      </c>
      <c r="M702">
        <f t="shared" si="96"/>
        <v>0.67673107700487267</v>
      </c>
      <c r="N702">
        <f t="shared" si="97"/>
        <v>2.7653660903188466E-3</v>
      </c>
      <c r="O702">
        <f t="shared" si="98"/>
        <v>-1504.8712700590538</v>
      </c>
      <c r="P702">
        <f t="shared" si="99"/>
        <v>-1.3643099999999924</v>
      </c>
    </row>
    <row r="703" spans="1:16" x14ac:dyDescent="0.25">
      <c r="A703">
        <v>339</v>
      </c>
      <c r="B703">
        <v>56.34</v>
      </c>
      <c r="C703">
        <v>0.82099999999999995</v>
      </c>
      <c r="D703">
        <v>0.84799999999999998</v>
      </c>
      <c r="E703">
        <v>0.96599999999999997</v>
      </c>
      <c r="F703">
        <v>0.87</v>
      </c>
      <c r="G703">
        <v>0.59899999999999998</v>
      </c>
      <c r="I703">
        <f t="shared" si="92"/>
        <v>-1.5600000000000023</v>
      </c>
      <c r="J703">
        <f t="shared" si="93"/>
        <v>-8.999999999999897E-3</v>
      </c>
      <c r="K703">
        <f t="shared" si="94"/>
        <v>1.7508168426497546</v>
      </c>
      <c r="L703">
        <f t="shared" si="95"/>
        <v>-8.5656842880559247E-2</v>
      </c>
      <c r="M703">
        <f t="shared" si="96"/>
        <v>0.39255437524421427</v>
      </c>
      <c r="N703">
        <f t="shared" si="97"/>
        <v>2.5135531436752947E-3</v>
      </c>
      <c r="O703">
        <f t="shared" si="98"/>
        <v>-1439.6379988189115</v>
      </c>
      <c r="P703">
        <f t="shared" si="99"/>
        <v>-1.2807600000000043</v>
      </c>
    </row>
    <row r="704" spans="1:16" x14ac:dyDescent="0.25">
      <c r="A704">
        <v>340</v>
      </c>
      <c r="B704">
        <v>54.78</v>
      </c>
      <c r="C704">
        <v>0.81200000000000006</v>
      </c>
      <c r="D704">
        <v>0.84199999999999997</v>
      </c>
      <c r="E704">
        <v>0.95499999999999996</v>
      </c>
      <c r="F704">
        <v>0.86399999999999999</v>
      </c>
      <c r="G704">
        <v>0.58899999999999997</v>
      </c>
      <c r="I704">
        <f t="shared" si="92"/>
        <v>-1.490000000000002</v>
      </c>
      <c r="J704">
        <f t="shared" si="93"/>
        <v>-3.0000000000000027E-3</v>
      </c>
      <c r="K704">
        <f t="shared" si="94"/>
        <v>1.7386220279179425</v>
      </c>
      <c r="L704">
        <f t="shared" si="95"/>
        <v>-9.0443970758824668E-2</v>
      </c>
      <c r="M704">
        <f t="shared" si="96"/>
        <v>0.13422397555684212</v>
      </c>
      <c r="N704">
        <f t="shared" si="97"/>
        <v>2.2733776776823261E-3</v>
      </c>
      <c r="O704">
        <f t="shared" si="98"/>
        <v>-1373.9661090794709</v>
      </c>
      <c r="P704">
        <f t="shared" si="99"/>
        <v>-1.2098799999999985</v>
      </c>
    </row>
    <row r="705" spans="1:16" x14ac:dyDescent="0.25">
      <c r="A705">
        <v>341</v>
      </c>
      <c r="B705">
        <v>53.29</v>
      </c>
      <c r="C705">
        <v>0.80900000000000005</v>
      </c>
      <c r="D705">
        <v>0.83599999999999997</v>
      </c>
      <c r="E705">
        <v>0.95099999999999996</v>
      </c>
      <c r="F705">
        <v>0.86</v>
      </c>
      <c r="G705">
        <v>0.58899999999999997</v>
      </c>
      <c r="I705">
        <f t="shared" si="92"/>
        <v>-1.4200000000000017</v>
      </c>
      <c r="J705">
        <f t="shared" si="93"/>
        <v>2.0000000000000018E-3</v>
      </c>
      <c r="K705">
        <f t="shared" si="94"/>
        <v>1.7266457202409118</v>
      </c>
      <c r="L705">
        <f t="shared" si="95"/>
        <v>-9.2051478387727662E-2</v>
      </c>
      <c r="M705">
        <f t="shared" si="96"/>
        <v>-9.1422067103496152E-2</v>
      </c>
      <c r="N705">
        <f t="shared" si="97"/>
        <v>2.0449129824003025E-3</v>
      </c>
      <c r="O705">
        <f t="shared" si="98"/>
        <v>-1307.8756087099744</v>
      </c>
      <c r="P705">
        <f t="shared" si="99"/>
        <v>-1.1487800000000017</v>
      </c>
    </row>
    <row r="706" spans="1:16" x14ac:dyDescent="0.25">
      <c r="A706">
        <v>342</v>
      </c>
      <c r="B706">
        <v>51.87</v>
      </c>
      <c r="C706">
        <v>0.81100000000000005</v>
      </c>
      <c r="D706">
        <v>0.83499999999999996</v>
      </c>
      <c r="E706">
        <v>0.94299999999999995</v>
      </c>
      <c r="F706">
        <v>0.85799999999999998</v>
      </c>
      <c r="G706">
        <v>0.60699999999999998</v>
      </c>
      <c r="I706">
        <f t="shared" si="92"/>
        <v>-1.3399999999999963</v>
      </c>
      <c r="J706">
        <f t="shared" si="93"/>
        <v>-2.0000000000000018E-3</v>
      </c>
      <c r="K706">
        <f t="shared" si="94"/>
        <v>1.7149162479935849</v>
      </c>
      <c r="L706">
        <f t="shared" si="95"/>
        <v>-9.0979145788843946E-2</v>
      </c>
      <c r="M706">
        <f t="shared" si="96"/>
        <v>9.433776184139446E-2</v>
      </c>
      <c r="N706">
        <f t="shared" si="97"/>
        <v>1.8282287764056161E-3</v>
      </c>
      <c r="O706">
        <f t="shared" si="98"/>
        <v>-1241.3866331987997</v>
      </c>
      <c r="P706">
        <f t="shared" si="99"/>
        <v>-1.08674</v>
      </c>
    </row>
    <row r="707" spans="1:16" x14ac:dyDescent="0.25">
      <c r="A707">
        <v>343</v>
      </c>
      <c r="B707">
        <v>50.53</v>
      </c>
      <c r="C707">
        <v>0.80900000000000005</v>
      </c>
      <c r="D707">
        <v>0.82799999999999996</v>
      </c>
      <c r="E707">
        <v>0.93400000000000005</v>
      </c>
      <c r="F707">
        <v>0.85699999999999998</v>
      </c>
      <c r="G707">
        <v>0.61499999999999999</v>
      </c>
      <c r="I707">
        <f t="shared" si="92"/>
        <v>-1.2700000000000031</v>
      </c>
      <c r="J707">
        <f t="shared" si="93"/>
        <v>5.9999999999998943E-3</v>
      </c>
      <c r="K707">
        <f t="shared" si="94"/>
        <v>1.7035492982382305</v>
      </c>
      <c r="L707">
        <f t="shared" si="95"/>
        <v>-9.2051478387727662E-2</v>
      </c>
      <c r="M707">
        <f t="shared" si="96"/>
        <v>-0.29028664367543455</v>
      </c>
      <c r="N707">
        <f t="shared" si="97"/>
        <v>1.6233911853910125E-3</v>
      </c>
      <c r="O707">
        <f t="shared" si="98"/>
        <v>-1174.5194395155243</v>
      </c>
      <c r="P707">
        <f t="shared" si="99"/>
        <v>-1.027430000000003</v>
      </c>
    </row>
    <row r="708" spans="1:16" x14ac:dyDescent="0.25">
      <c r="A708">
        <v>344</v>
      </c>
      <c r="B708">
        <v>49.26</v>
      </c>
      <c r="C708">
        <v>0.81499999999999995</v>
      </c>
      <c r="D708">
        <v>0.82799999999999996</v>
      </c>
      <c r="E708">
        <v>0.93700000000000006</v>
      </c>
      <c r="F708">
        <v>0.85</v>
      </c>
      <c r="G708">
        <v>0.64600000000000002</v>
      </c>
      <c r="I708">
        <f t="shared" si="92"/>
        <v>-1.1999999999999957</v>
      </c>
      <c r="J708">
        <f t="shared" si="93"/>
        <v>1.2000000000000011E-2</v>
      </c>
      <c r="K708">
        <f t="shared" si="94"/>
        <v>1.6924944075030843</v>
      </c>
      <c r="L708">
        <f t="shared" si="95"/>
        <v>-8.8842391260023412E-2</v>
      </c>
      <c r="M708">
        <f t="shared" si="96"/>
        <v>-0.59267235188876755</v>
      </c>
      <c r="N708">
        <f t="shared" si="97"/>
        <v>1.4304627218645531E-3</v>
      </c>
      <c r="O708">
        <f t="shared" si="98"/>
        <v>-1107.2943999358367</v>
      </c>
      <c r="P708">
        <f t="shared" si="99"/>
        <v>-0.97799999999999288</v>
      </c>
    </row>
    <row r="709" spans="1:16" x14ac:dyDescent="0.25">
      <c r="A709">
        <v>345</v>
      </c>
      <c r="B709">
        <v>48.06</v>
      </c>
      <c r="C709">
        <v>0.82699999999999996</v>
      </c>
      <c r="D709">
        <v>0.82499999999999996</v>
      </c>
      <c r="E709">
        <v>0.93300000000000005</v>
      </c>
      <c r="F709">
        <v>0.85199999999999998</v>
      </c>
      <c r="G709">
        <v>0.7</v>
      </c>
      <c r="I709">
        <f t="shared" ref="I709:I723" si="100">B710-B709</f>
        <v>-1.1300000000000026</v>
      </c>
      <c r="J709">
        <f t="shared" ref="J709:J723" si="101">C710-C709</f>
        <v>9.000000000000008E-3</v>
      </c>
      <c r="K709">
        <f t="shared" ref="K709:K723" si="102">LOG(B709)</f>
        <v>1.6817837664678814</v>
      </c>
      <c r="L709">
        <f t="shared" ref="L709:L723" si="103">LOG(C709)</f>
        <v>-8.2494490447453356E-2</v>
      </c>
      <c r="M709">
        <f t="shared" ref="M709:M723" si="104">(L710-L709)/(K710-K709)</f>
        <v>-0.45491835164996203</v>
      </c>
      <c r="N709">
        <f t="shared" ref="N709:N723" si="105">$L$2*((1-COS(RADIANS(A709))+($L$2/$O$2)*(1-SQRT(1-(($L$2/$O$2)^2)*SIN(RADIANS(A709))))))</f>
        <v>1.2495022659537094E-3</v>
      </c>
      <c r="O709">
        <f t="shared" ref="O709:O723" si="106">$L$2*($J$1^2)*((SIN(RADIANS(A709))))+($H$1/2)*(SIN(2*RADIANS(A709)))</f>
        <v>-1039.7319958312332</v>
      </c>
      <c r="P709">
        <f t="shared" ref="P709:P723" si="107">(C709*100000)*((B710/100000)-(B709/100000))</f>
        <v>-0.93451000000000028</v>
      </c>
    </row>
    <row r="710" spans="1:16" x14ac:dyDescent="0.25">
      <c r="A710">
        <v>346</v>
      </c>
      <c r="B710">
        <v>46.93</v>
      </c>
      <c r="C710">
        <v>0.83599999999999997</v>
      </c>
      <c r="D710">
        <v>0.82099999999999995</v>
      </c>
      <c r="E710">
        <v>0.93300000000000005</v>
      </c>
      <c r="F710">
        <v>0.85</v>
      </c>
      <c r="G710">
        <v>0.74199999999999999</v>
      </c>
      <c r="I710">
        <f t="shared" si="100"/>
        <v>-1.0399999999999991</v>
      </c>
      <c r="J710">
        <f t="shared" si="101"/>
        <v>5.0000000000000044E-3</v>
      </c>
      <c r="K710">
        <f t="shared" si="102"/>
        <v>1.6714505542124947</v>
      </c>
      <c r="L710">
        <f t="shared" si="103"/>
        <v>-7.779372256098363E-2</v>
      </c>
      <c r="M710">
        <f t="shared" si="104"/>
        <v>-0.2660898315401381</v>
      </c>
      <c r="N710">
        <f t="shared" si="105"/>
        <v>1.0805650473204866E-3</v>
      </c>
      <c r="O710">
        <f t="shared" si="106"/>
        <v>-971.85281142532972</v>
      </c>
      <c r="P710">
        <f t="shared" si="107"/>
        <v>-0.86944000000000299</v>
      </c>
    </row>
    <row r="711" spans="1:16" x14ac:dyDescent="0.25">
      <c r="A711">
        <v>347</v>
      </c>
      <c r="B711">
        <v>45.89</v>
      </c>
      <c r="C711">
        <v>0.84099999999999997</v>
      </c>
      <c r="D711">
        <v>0.82599999999999996</v>
      </c>
      <c r="E711">
        <v>0.93500000000000005</v>
      </c>
      <c r="F711">
        <v>0.85399999999999998</v>
      </c>
      <c r="G711">
        <v>0.749</v>
      </c>
      <c r="I711">
        <f t="shared" si="100"/>
        <v>-0.98000000000000398</v>
      </c>
      <c r="J711">
        <f t="shared" si="101"/>
        <v>-5.0000000000000044E-3</v>
      </c>
      <c r="K711">
        <f t="shared" si="102"/>
        <v>1.6617180576946593</v>
      </c>
      <c r="L711">
        <f t="shared" si="103"/>
        <v>-7.5204004202087837E-2</v>
      </c>
      <c r="M711">
        <f t="shared" si="104"/>
        <v>0.27623654739802783</v>
      </c>
      <c r="N711">
        <f t="shared" si="105"/>
        <v>9.2370262819352572E-4</v>
      </c>
      <c r="O711">
        <f t="shared" si="106"/>
        <v>-903.67752751877515</v>
      </c>
      <c r="P711">
        <f t="shared" si="107"/>
        <v>-0.8241800000000018</v>
      </c>
    </row>
    <row r="712" spans="1:16" x14ac:dyDescent="0.25">
      <c r="A712">
        <v>348</v>
      </c>
      <c r="B712">
        <v>44.91</v>
      </c>
      <c r="C712">
        <v>0.83599999999999997</v>
      </c>
      <c r="D712">
        <v>0.82899999999999996</v>
      </c>
      <c r="E712">
        <v>0.93</v>
      </c>
      <c r="F712">
        <v>0.85599999999999998</v>
      </c>
      <c r="G712">
        <v>0.72799999999999998</v>
      </c>
      <c r="I712">
        <f t="shared" si="100"/>
        <v>-0.88999999999999346</v>
      </c>
      <c r="J712">
        <f t="shared" si="101"/>
        <v>-1.2000000000000011E-2</v>
      </c>
      <c r="K712">
        <f t="shared" si="102"/>
        <v>1.6523430550627147</v>
      </c>
      <c r="L712">
        <f t="shared" si="103"/>
        <v>-7.779372256098363E-2</v>
      </c>
      <c r="M712">
        <f t="shared" si="104"/>
        <v>0.72231146603996699</v>
      </c>
      <c r="N712">
        <f t="shared" si="105"/>
        <v>7.7896288752232832E-4</v>
      </c>
      <c r="O712">
        <f t="shared" si="106"/>
        <v>-835.2269151846275</v>
      </c>
      <c r="P712">
        <f t="shared" si="107"/>
        <v>-0.74403999999999537</v>
      </c>
    </row>
    <row r="713" spans="1:16" x14ac:dyDescent="0.25">
      <c r="A713">
        <v>349</v>
      </c>
      <c r="B713">
        <v>44.02</v>
      </c>
      <c r="C713">
        <v>0.82399999999999995</v>
      </c>
      <c r="D713">
        <v>0.82899999999999996</v>
      </c>
      <c r="E713">
        <v>0.92900000000000005</v>
      </c>
      <c r="F713">
        <v>0.85299999999999998</v>
      </c>
      <c r="G713">
        <v>0.68600000000000005</v>
      </c>
      <c r="I713">
        <f t="shared" si="100"/>
        <v>-0.82000000000000028</v>
      </c>
      <c r="J713">
        <f t="shared" si="101"/>
        <v>-3.0000000000000027E-3</v>
      </c>
      <c r="K713">
        <f t="shared" si="102"/>
        <v>1.6436500382173291</v>
      </c>
      <c r="L713">
        <f t="shared" si="103"/>
        <v>-8.4072788302884227E-2</v>
      </c>
      <c r="M713">
        <f t="shared" si="104"/>
        <v>0.19397477993574747</v>
      </c>
      <c r="N713">
        <f t="shared" si="105"/>
        <v>6.463900062588366E-4</v>
      </c>
      <c r="O713">
        <f t="shared" si="106"/>
        <v>-766.52182943613741</v>
      </c>
      <c r="P713">
        <f t="shared" si="107"/>
        <v>-0.6756799999999985</v>
      </c>
    </row>
    <row r="714" spans="1:16" x14ac:dyDescent="0.25">
      <c r="A714">
        <v>350</v>
      </c>
      <c r="B714">
        <v>43.2</v>
      </c>
      <c r="C714">
        <v>0.82099999999999995</v>
      </c>
      <c r="D714">
        <v>0.83599999999999997</v>
      </c>
      <c r="E714">
        <v>0.93200000000000005</v>
      </c>
      <c r="F714">
        <v>0.85699999999999998</v>
      </c>
      <c r="G714">
        <v>0.65700000000000003</v>
      </c>
      <c r="I714">
        <f t="shared" si="100"/>
        <v>-0.75</v>
      </c>
      <c r="J714">
        <f t="shared" si="101"/>
        <v>-3.0000000000000027E-3</v>
      </c>
      <c r="K714">
        <f t="shared" si="102"/>
        <v>1.6354837468149122</v>
      </c>
      <c r="L714">
        <f t="shared" si="103"/>
        <v>-8.5656842880559247E-2</v>
      </c>
      <c r="M714">
        <f t="shared" si="104"/>
        <v>0.20902478697350124</v>
      </c>
      <c r="N714">
        <f t="shared" si="105"/>
        <v>5.2602445377087812E-4</v>
      </c>
      <c r="O714">
        <f t="shared" si="106"/>
        <v>-697.58320286889159</v>
      </c>
      <c r="P714">
        <f t="shared" si="107"/>
        <v>-0.61575000000000157</v>
      </c>
    </row>
    <row r="715" spans="1:16" x14ac:dyDescent="0.25">
      <c r="A715">
        <v>351</v>
      </c>
      <c r="B715">
        <v>42.45</v>
      </c>
      <c r="C715">
        <v>0.81799999999999995</v>
      </c>
      <c r="D715">
        <v>0.83599999999999997</v>
      </c>
      <c r="E715">
        <v>0.93</v>
      </c>
      <c r="F715">
        <v>0.85699999999999998</v>
      </c>
      <c r="G715">
        <v>0.64800000000000002</v>
      </c>
      <c r="I715">
        <f t="shared" si="100"/>
        <v>-0.66000000000000369</v>
      </c>
      <c r="J715">
        <f t="shared" si="101"/>
        <v>5.0000000000000044E-3</v>
      </c>
      <c r="K715">
        <f t="shared" si="102"/>
        <v>1.6278776945799716</v>
      </c>
      <c r="L715">
        <f t="shared" si="103"/>
        <v>-8.7246696328677029E-2</v>
      </c>
      <c r="M715">
        <f t="shared" si="104"/>
        <v>-0.38889136801527147</v>
      </c>
      <c r="N715">
        <f t="shared" si="105"/>
        <v>4.1790297539188765E-4</v>
      </c>
      <c r="O715">
        <f t="shared" si="106"/>
        <v>-628.43203927920808</v>
      </c>
      <c r="P715">
        <f t="shared" si="107"/>
        <v>-0.53988000000000425</v>
      </c>
    </row>
    <row r="716" spans="1:16" x14ac:dyDescent="0.25">
      <c r="A716">
        <v>352</v>
      </c>
      <c r="B716">
        <v>41.79</v>
      </c>
      <c r="C716">
        <v>0.82299999999999995</v>
      </c>
      <c r="D716">
        <v>0.84</v>
      </c>
      <c r="E716">
        <v>0.92900000000000005</v>
      </c>
      <c r="F716">
        <v>0.85899999999999999</v>
      </c>
      <c r="G716">
        <v>0.66600000000000004</v>
      </c>
      <c r="I716">
        <f t="shared" si="100"/>
        <v>-0.58999999999999631</v>
      </c>
      <c r="J716">
        <f t="shared" si="101"/>
        <v>8.0000000000000071E-3</v>
      </c>
      <c r="K716">
        <f t="shared" si="102"/>
        <v>1.6210723711436259</v>
      </c>
      <c r="L716">
        <f t="shared" si="103"/>
        <v>-8.4600164787730178E-2</v>
      </c>
      <c r="M716">
        <f t="shared" si="104"/>
        <v>-0.68033733512271999</v>
      </c>
      <c r="N716">
        <f t="shared" si="105"/>
        <v>3.2205858111095288E-4</v>
      </c>
      <c r="O716">
        <f t="shared" si="106"/>
        <v>-559.08940726080107</v>
      </c>
      <c r="P716">
        <f t="shared" si="107"/>
        <v>-0.48556999999999395</v>
      </c>
    </row>
    <row r="717" spans="1:16" x14ac:dyDescent="0.25">
      <c r="A717">
        <v>353</v>
      </c>
      <c r="B717">
        <v>41.2</v>
      </c>
      <c r="C717">
        <v>0.83099999999999996</v>
      </c>
      <c r="D717">
        <v>0.84599999999999997</v>
      </c>
      <c r="E717">
        <v>0.92700000000000005</v>
      </c>
      <c r="F717">
        <v>0.86199999999999999</v>
      </c>
      <c r="G717">
        <v>0.68700000000000006</v>
      </c>
      <c r="I717">
        <f t="shared" si="100"/>
        <v>-0.51000000000000512</v>
      </c>
      <c r="J717">
        <f t="shared" si="101"/>
        <v>7.0000000000000062E-3</v>
      </c>
      <c r="K717">
        <f t="shared" si="102"/>
        <v>1.6148972160331345</v>
      </c>
      <c r="L717">
        <f t="shared" si="103"/>
        <v>-8.0398976215889026E-2</v>
      </c>
      <c r="M717">
        <f t="shared" si="104"/>
        <v>-0.67344065358919003</v>
      </c>
      <c r="N717">
        <f t="shared" si="105"/>
        <v>2.3852053540665755E-4</v>
      </c>
      <c r="O717">
        <f t="shared" si="106"/>
        <v>-489.57643378161924</v>
      </c>
      <c r="P717">
        <f t="shared" si="107"/>
        <v>-0.42381000000000579</v>
      </c>
    </row>
    <row r="718" spans="1:16" x14ac:dyDescent="0.25">
      <c r="A718">
        <v>354</v>
      </c>
      <c r="B718">
        <v>40.69</v>
      </c>
      <c r="C718">
        <v>0.83799999999999997</v>
      </c>
      <c r="D718">
        <v>0.84699999999999998</v>
      </c>
      <c r="E718">
        <v>0.92600000000000005</v>
      </c>
      <c r="F718">
        <v>0.86399999999999999</v>
      </c>
      <c r="G718">
        <v>0.71299999999999997</v>
      </c>
      <c r="I718">
        <f t="shared" si="100"/>
        <v>-0.42999999999999972</v>
      </c>
      <c r="J718">
        <f t="shared" si="101"/>
        <v>6.0000000000000053E-3</v>
      </c>
      <c r="K718">
        <f t="shared" si="102"/>
        <v>1.6094876898532853</v>
      </c>
      <c r="L718">
        <f t="shared" si="103"/>
        <v>-7.6755981369723517E-2</v>
      </c>
      <c r="M718">
        <f t="shared" si="104"/>
        <v>-0.67153926921572682</v>
      </c>
      <c r="N718">
        <f t="shared" si="105"/>
        <v>1.6731434822818211E-4</v>
      </c>
      <c r="O718">
        <f t="shared" si="106"/>
        <v>-419.91429774286075</v>
      </c>
      <c r="P718">
        <f t="shared" si="107"/>
        <v>-0.36033999999999966</v>
      </c>
    </row>
    <row r="719" spans="1:16" x14ac:dyDescent="0.25">
      <c r="A719">
        <v>355</v>
      </c>
      <c r="B719">
        <v>40.26</v>
      </c>
      <c r="C719">
        <v>0.84399999999999997</v>
      </c>
      <c r="D719">
        <v>0.85099999999999998</v>
      </c>
      <c r="E719">
        <v>0.93200000000000005</v>
      </c>
      <c r="F719">
        <v>0.86499999999999999</v>
      </c>
      <c r="G719">
        <v>0.72599999999999998</v>
      </c>
      <c r="I719">
        <f t="shared" si="100"/>
        <v>-0.35999999999999943</v>
      </c>
      <c r="J719">
        <f t="shared" si="101"/>
        <v>0</v>
      </c>
      <c r="K719">
        <f t="shared" si="102"/>
        <v>1.6048737705526357</v>
      </c>
      <c r="L719">
        <f t="shared" si="103"/>
        <v>-7.3657553374344958E-2</v>
      </c>
      <c r="M719">
        <f t="shared" si="104"/>
        <v>0</v>
      </c>
      <c r="N719">
        <f t="shared" si="105"/>
        <v>1.0846176712639259E-4</v>
      </c>
      <c r="O719">
        <f t="shared" si="106"/>
        <v>-350.12422352207847</v>
      </c>
      <c r="P719">
        <f t="shared" si="107"/>
        <v>-0.30383999999999822</v>
      </c>
    </row>
    <row r="720" spans="1:16" x14ac:dyDescent="0.25">
      <c r="A720">
        <v>356</v>
      </c>
      <c r="B720">
        <v>39.9</v>
      </c>
      <c r="C720">
        <v>0.84399999999999997</v>
      </c>
      <c r="D720">
        <v>0.85499999999999998</v>
      </c>
      <c r="E720">
        <v>0.92800000000000005</v>
      </c>
      <c r="F720">
        <v>0.87</v>
      </c>
      <c r="G720">
        <v>0.72199999999999998</v>
      </c>
      <c r="I720">
        <f t="shared" si="100"/>
        <v>-0.26999999999999602</v>
      </c>
      <c r="J720">
        <f t="shared" si="101"/>
        <v>-2.0000000000000018E-3</v>
      </c>
      <c r="K720">
        <f t="shared" si="102"/>
        <v>1.6009728956867482</v>
      </c>
      <c r="L720">
        <f t="shared" si="103"/>
        <v>-7.3657553374344958E-2</v>
      </c>
      <c r="M720">
        <f t="shared" si="104"/>
        <v>0.34941229189316109</v>
      </c>
      <c r="N720">
        <f t="shared" si="105"/>
        <v>6.1980770537687353E-5</v>
      </c>
      <c r="O720">
        <f t="shared" si="106"/>
        <v>-280.22747450241906</v>
      </c>
      <c r="P720">
        <f t="shared" si="107"/>
        <v>-0.22787999999999639</v>
      </c>
    </row>
    <row r="721" spans="1:16" x14ac:dyDescent="0.25">
      <c r="A721">
        <v>357</v>
      </c>
      <c r="B721">
        <v>39.630000000000003</v>
      </c>
      <c r="C721">
        <v>0.84199999999999997</v>
      </c>
      <c r="D721">
        <v>0.85499999999999998</v>
      </c>
      <c r="E721">
        <v>0.92800000000000005</v>
      </c>
      <c r="F721">
        <v>0.86899999999999999</v>
      </c>
      <c r="G721">
        <v>0.71499999999999997</v>
      </c>
      <c r="I721">
        <f t="shared" si="100"/>
        <v>-0.20000000000000284</v>
      </c>
      <c r="J721">
        <f t="shared" si="101"/>
        <v>2.0000000000000018E-3</v>
      </c>
      <c r="K721">
        <f t="shared" si="102"/>
        <v>1.5980240723341896</v>
      </c>
      <c r="L721">
        <f t="shared" si="103"/>
        <v>-7.4687908500350508E-2</v>
      </c>
      <c r="M721">
        <f t="shared" si="104"/>
        <v>-0.46891974160646316</v>
      </c>
      <c r="N721">
        <f t="shared" si="105"/>
        <v>2.7885562222642453E-5</v>
      </c>
      <c r="O721">
        <f t="shared" si="106"/>
        <v>-210.24534658992104</v>
      </c>
      <c r="P721">
        <f t="shared" si="107"/>
        <v>-0.1684000000000041</v>
      </c>
    </row>
    <row r="722" spans="1:16" x14ac:dyDescent="0.25">
      <c r="A722">
        <v>358</v>
      </c>
      <c r="B722">
        <v>39.43</v>
      </c>
      <c r="C722">
        <v>0.84399999999999997</v>
      </c>
      <c r="D722">
        <v>0.85899999999999999</v>
      </c>
      <c r="E722">
        <v>0.93</v>
      </c>
      <c r="F722">
        <v>0.874</v>
      </c>
      <c r="G722">
        <v>0.71199999999999997</v>
      </c>
      <c r="I722">
        <f t="shared" si="100"/>
        <v>-0.11999999999999744</v>
      </c>
      <c r="J722">
        <f t="shared" si="101"/>
        <v>4.0000000000000036E-3</v>
      </c>
      <c r="K722">
        <f t="shared" si="102"/>
        <v>1.5958267770732231</v>
      </c>
      <c r="L722">
        <f t="shared" si="103"/>
        <v>-7.3657553374344958E-2</v>
      </c>
      <c r="M722">
        <f t="shared" si="104"/>
        <v>-1.5512231230856446</v>
      </c>
      <c r="N722">
        <f t="shared" si="105"/>
        <v>6.1865668614134005E-6</v>
      </c>
      <c r="O722">
        <f t="shared" si="106"/>
        <v>-140.1991617208713</v>
      </c>
      <c r="P722">
        <f t="shared" si="107"/>
        <v>-0.10127999999999789</v>
      </c>
    </row>
    <row r="723" spans="1:16" x14ac:dyDescent="0.25">
      <c r="A723">
        <v>359</v>
      </c>
      <c r="B723">
        <v>39.31</v>
      </c>
      <c r="C723">
        <v>0.84799999999999998</v>
      </c>
      <c r="D723">
        <v>0.86</v>
      </c>
      <c r="E723">
        <v>0.92800000000000005</v>
      </c>
      <c r="F723">
        <v>0.879</v>
      </c>
      <c r="G723">
        <v>0.72499999999999998</v>
      </c>
      <c r="I723">
        <f t="shared" si="100"/>
        <v>-39.31</v>
      </c>
      <c r="J723">
        <f t="shared" si="101"/>
        <v>-0.84799999999999998</v>
      </c>
      <c r="K723">
        <f t="shared" si="102"/>
        <v>1.5945030438200891</v>
      </c>
      <c r="L723">
        <f t="shared" si="103"/>
        <v>-7.1604147743286189E-2</v>
      </c>
      <c r="M723">
        <f t="shared" si="104"/>
        <v>-4.490687428964571E-2</v>
      </c>
      <c r="N723">
        <f t="shared" si="105"/>
        <v>-3.1095731926375054E-6</v>
      </c>
      <c r="O723">
        <f t="shared" si="106"/>
        <v>-70.110261361221745</v>
      </c>
      <c r="P723">
        <f t="shared" si="107"/>
        <v>-33.334879999999998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8569A-EEF8-41B0-93EA-828445ACD7D7}">
  <dimension ref="A1:Q363"/>
  <sheetViews>
    <sheetView tabSelected="1" zoomScale="80" zoomScaleNormal="80" workbookViewId="0">
      <selection activeCell="E12" sqref="E12"/>
    </sheetView>
  </sheetViews>
  <sheetFormatPr defaultRowHeight="15" x14ac:dyDescent="0.25"/>
  <cols>
    <col min="1" max="1" width="1.42578125" customWidth="1"/>
    <col min="2" max="2" width="21.140625" bestFit="1" customWidth="1"/>
    <col min="3" max="3" width="12" bestFit="1" customWidth="1"/>
    <col min="5" max="5" width="1.140625" customWidth="1"/>
    <col min="6" max="6" width="18.7109375" bestFit="1" customWidth="1"/>
    <col min="7" max="8" width="15.7109375" bestFit="1" customWidth="1"/>
    <col min="9" max="9" width="13" bestFit="1" customWidth="1"/>
    <col min="10" max="10" width="25.5703125" bestFit="1" customWidth="1"/>
    <col min="11" max="11" width="14.85546875" bestFit="1" customWidth="1"/>
    <col min="13" max="13" width="12" bestFit="1" customWidth="1"/>
    <col min="14" max="14" width="19.5703125" bestFit="1" customWidth="1"/>
    <col min="15" max="15" width="18.85546875" bestFit="1" customWidth="1"/>
    <col min="16" max="16" width="22.140625" bestFit="1" customWidth="1"/>
    <col min="17" max="17" width="25" bestFit="1" customWidth="1"/>
  </cols>
  <sheetData>
    <row r="1" spans="1:17" x14ac:dyDescent="0.25">
      <c r="A1" t="s">
        <v>346</v>
      </c>
      <c r="C1" t="s">
        <v>378</v>
      </c>
      <c r="F1" t="s">
        <v>336</v>
      </c>
      <c r="G1" t="s">
        <v>337</v>
      </c>
      <c r="H1" t="s">
        <v>338</v>
      </c>
      <c r="I1" t="s">
        <v>339</v>
      </c>
      <c r="J1" t="s">
        <v>340</v>
      </c>
      <c r="K1" t="s">
        <v>341</v>
      </c>
      <c r="L1" t="s">
        <v>342</v>
      </c>
      <c r="M1" t="s">
        <v>329</v>
      </c>
      <c r="N1" t="s">
        <v>343</v>
      </c>
      <c r="O1" t="s">
        <v>344</v>
      </c>
      <c r="P1" t="s">
        <v>332</v>
      </c>
      <c r="Q1" t="s">
        <v>345</v>
      </c>
    </row>
    <row r="3" spans="1:17" x14ac:dyDescent="0.25">
      <c r="B3" t="s">
        <v>347</v>
      </c>
      <c r="C3">
        <v>11.16</v>
      </c>
      <c r="F3">
        <v>-180</v>
      </c>
      <c r="G3">
        <f>$C$6+((PI()*($C$4/10)^2)/4)*((($C$9/10)+($C$8/10))-(($C$9/10)*COS(RADIANS(F3)))-($C$8/10)*COS((ASIN(RADIANS(($C$9/$C$8)*SIN(RADIANS(F3)))))))</f>
        <v>438.26758647725399</v>
      </c>
      <c r="H3">
        <f>$C$6+((PI()*($C$4/10)^2)/4)*(($C$9/10)*(1+($C$8/$C$9)-COS(RADIANS(F3))-SQRT(($C$8/$C$9)^2-SIN(RADIANS(F3))^2)))</f>
        <v>438.26758647725404</v>
      </c>
      <c r="I3">
        <v>1</v>
      </c>
      <c r="J3">
        <v>1</v>
      </c>
      <c r="K3">
        <f>(J3*100000)*((G4/1000000)-(G3/1000000))</f>
        <v>-3.038175712101682E-3</v>
      </c>
      <c r="P3">
        <f>((J3*100000)*(G3/1000000))/(($C$23+$C$21)*$C$36)</f>
        <v>271.96053575115496</v>
      </c>
      <c r="Q3">
        <f>C26</f>
        <v>298</v>
      </c>
    </row>
    <row r="4" spans="1:17" x14ac:dyDescent="0.25">
      <c r="B4" t="s">
        <v>348</v>
      </c>
      <c r="C4">
        <v>79</v>
      </c>
      <c r="D4" t="s">
        <v>349</v>
      </c>
      <c r="F4">
        <v>-179</v>
      </c>
      <c r="G4">
        <f t="shared" ref="G4:G67" si="0">$C$6+((PI()*($C$4/10)^2)/4)*((($C$9/10)+($C$8/10))-(($C$9/10)*COS(RADIANS(F4)))-($C$8/10)*COS((ASIN(RADIANS(($C$9/$C$8)*SIN(RADIANS(F4)))))))</f>
        <v>438.23720472013292</v>
      </c>
      <c r="H4">
        <f t="shared" ref="H4:H67" si="1">$C$6+((PI()*($C$4/10)^2)/4)*(($C$9/10)*(1+($C$8/$C$9)-COS(RADIANS(F4))-SQRT(($C$8/$C$9)^2-SIN(RADIANS(F4))^2)))</f>
        <v>438.24622798201699</v>
      </c>
      <c r="I4">
        <f>I3*(G3/G4)^$C$11</f>
        <v>1.0000903828184815</v>
      </c>
      <c r="J4">
        <f>((J3*100000)*(G3/G4)^$C$11+(N4*($C$34-1))/(G4/1000000))/100000</f>
        <v>1.0000903828184815</v>
      </c>
      <c r="K4">
        <f t="shared" ref="K4:K67" si="2">(J4*100000)*((G5/1000000)-(G4/1000000))</f>
        <v>-9.114425642878482E-3</v>
      </c>
      <c r="P4">
        <f t="shared" ref="P4:P67" si="3">((J4*100000)*(G4/1000000))/(($C$23+$C$21)*$C$36)</f>
        <v>271.96626165223302</v>
      </c>
      <c r="Q4">
        <f>((G3/G4)^($C$11-1))*Q3</f>
        <v>298.00627414016719</v>
      </c>
    </row>
    <row r="5" spans="1:17" x14ac:dyDescent="0.25">
      <c r="B5" t="s">
        <v>350</v>
      </c>
      <c r="C5">
        <v>81.400000000000006</v>
      </c>
      <c r="D5" t="s">
        <v>349</v>
      </c>
      <c r="F5">
        <v>-178</v>
      </c>
      <c r="G5">
        <f t="shared" si="0"/>
        <v>438.14606870083446</v>
      </c>
      <c r="H5">
        <f t="shared" si="1"/>
        <v>438.18215148234947</v>
      </c>
      <c r="I5">
        <f t="shared" ref="I5:I68" si="4">I4*(G4/G5)^$C$11</f>
        <v>1.0003615903644061</v>
      </c>
      <c r="J5">
        <f t="shared" ref="J5:J68" si="5">((J4*100000)*(G4/G5)^$C$11+(N5*($C$34-1))/(G5/1000000))/100000</f>
        <v>1.0003615903644061</v>
      </c>
      <c r="K5">
        <f t="shared" si="2"/>
        <v>-1.5191744012144013E-2</v>
      </c>
      <c r="P5">
        <f t="shared" si="3"/>
        <v>271.98344071680066</v>
      </c>
      <c r="Q5">
        <f t="shared" ref="Q5:Q68" si="6">((G4/G5)^($C$11-1))*Q4</f>
        <v>298.02509805234632</v>
      </c>
    </row>
    <row r="6" spans="1:17" x14ac:dyDescent="0.25">
      <c r="B6" t="s">
        <v>351</v>
      </c>
      <c r="C6">
        <f>(C10/C7)/(C3-1)</f>
        <v>39.271653543307089</v>
      </c>
      <c r="D6" t="s">
        <v>352</v>
      </c>
      <c r="F6">
        <v>-177</v>
      </c>
      <c r="G6">
        <f t="shared" si="0"/>
        <v>437.99420617273989</v>
      </c>
      <c r="H6">
        <f t="shared" si="1"/>
        <v>438.07535394282337</v>
      </c>
      <c r="I6">
        <f t="shared" si="4"/>
        <v>1.0008137999840947</v>
      </c>
      <c r="J6">
        <f t="shared" si="5"/>
        <v>1.0008137999840947</v>
      </c>
      <c r="K6">
        <f t="shared" si="2"/>
        <v>-2.1271575795920226E-2</v>
      </c>
      <c r="P6">
        <f t="shared" si="3"/>
        <v>272.0120770296204</v>
      </c>
      <c r="Q6">
        <f t="shared" si="6"/>
        <v>298.05647621240433</v>
      </c>
    </row>
    <row r="7" spans="1:17" x14ac:dyDescent="0.25">
      <c r="B7" t="s">
        <v>353</v>
      </c>
      <c r="C7">
        <v>4</v>
      </c>
      <c r="F7">
        <v>-176</v>
      </c>
      <c r="G7">
        <f t="shared" si="0"/>
        <v>437.78166338210031</v>
      </c>
      <c r="H7">
        <f t="shared" si="1"/>
        <v>437.9258303258643</v>
      </c>
      <c r="I7">
        <f t="shared" si="4"/>
        <v>1.0014473075045212</v>
      </c>
      <c r="J7">
        <f t="shared" si="5"/>
        <v>1.0014473075045209</v>
      </c>
      <c r="K7">
        <f t="shared" si="2"/>
        <v>-2.735536722324873E-2</v>
      </c>
      <c r="P7">
        <f t="shared" si="3"/>
        <v>272.05217740116882</v>
      </c>
      <c r="Q7">
        <f t="shared" si="6"/>
        <v>298.1004160829022</v>
      </c>
    </row>
    <row r="8" spans="1:17" x14ac:dyDescent="0.25">
      <c r="B8" t="s">
        <v>354</v>
      </c>
      <c r="C8">
        <v>137</v>
      </c>
      <c r="D8" t="s">
        <v>349</v>
      </c>
      <c r="F8">
        <v>-175</v>
      </c>
      <c r="G8">
        <f t="shared" si="0"/>
        <v>437.50850505396608</v>
      </c>
      <c r="H8">
        <f t="shared" si="1"/>
        <v>437.73357362397007</v>
      </c>
      <c r="I8">
        <f t="shared" si="4"/>
        <v>1.0022625276084862</v>
      </c>
      <c r="J8">
        <f t="shared" si="5"/>
        <v>1.002262527608486</v>
      </c>
      <c r="K8">
        <f t="shared" si="2"/>
        <v>-3.3444566585365924E-2</v>
      </c>
      <c r="P8">
        <f t="shared" si="3"/>
        <v>272.10375137144791</v>
      </c>
      <c r="Q8">
        <f t="shared" si="6"/>
        <v>298.15692811727047</v>
      </c>
    </row>
    <row r="9" spans="1:17" x14ac:dyDescent="0.25">
      <c r="B9" t="s">
        <v>355</v>
      </c>
      <c r="C9">
        <f>C5/2</f>
        <v>40.700000000000003</v>
      </c>
      <c r="D9" t="s">
        <v>349</v>
      </c>
      <c r="F9">
        <v>-174</v>
      </c>
      <c r="G9">
        <f t="shared" si="0"/>
        <v>437.17481437249194</v>
      </c>
      <c r="H9">
        <f t="shared" si="1"/>
        <v>437.49857490483259</v>
      </c>
      <c r="I9">
        <f t="shared" si="4"/>
        <v>1.0032599943609126</v>
      </c>
      <c r="J9">
        <f t="shared" si="5"/>
        <v>1.0032599943609124</v>
      </c>
      <c r="K9">
        <f t="shared" si="2"/>
        <v>-3.9540625046304741E-2</v>
      </c>
      <c r="P9">
        <f t="shared" si="3"/>
        <v>272.1668112153252</v>
      </c>
      <c r="Q9">
        <f t="shared" si="6"/>
        <v>298.22602576566101</v>
      </c>
    </row>
    <row r="10" spans="1:17" x14ac:dyDescent="0.25">
      <c r="B10" t="s">
        <v>356</v>
      </c>
      <c r="C10">
        <v>1596</v>
      </c>
      <c r="D10" t="s">
        <v>352</v>
      </c>
      <c r="F10">
        <v>-173</v>
      </c>
      <c r="G10">
        <f t="shared" si="0"/>
        <v>436.7806929556254</v>
      </c>
      <c r="H10">
        <f t="shared" si="1"/>
        <v>437.22082336938047</v>
      </c>
      <c r="I10">
        <f t="shared" si="4"/>
        <v>1.0044403618873028</v>
      </c>
      <c r="J10">
        <f t="shared" si="5"/>
        <v>1.0044403618873026</v>
      </c>
      <c r="K10">
        <f t="shared" si="2"/>
        <v>-4.5644997455474165E-2</v>
      </c>
      <c r="P10">
        <f t="shared" si="3"/>
        <v>272.2413719494071</v>
      </c>
      <c r="Q10">
        <f t="shared" si="6"/>
        <v>298.30772548247859</v>
      </c>
    </row>
    <row r="11" spans="1:17" x14ac:dyDescent="0.25">
      <c r="B11" t="s">
        <v>357</v>
      </c>
      <c r="C11">
        <v>1.3037000000000001</v>
      </c>
      <c r="F11">
        <v>-172</v>
      </c>
      <c r="G11">
        <f t="shared" si="0"/>
        <v>436.32626082418744</v>
      </c>
      <c r="H11">
        <f t="shared" si="1"/>
        <v>436.90030642276628</v>
      </c>
      <c r="I11">
        <f t="shared" si="4"/>
        <v>1.0058044052057136</v>
      </c>
      <c r="J11">
        <f t="shared" si="5"/>
        <v>1.0058044052057133</v>
      </c>
      <c r="K11">
        <f t="shared" si="2"/>
        <v>-5.1759143163621478E-2</v>
      </c>
      <c r="P11">
        <f t="shared" si="3"/>
        <v>272.32745134045183</v>
      </c>
      <c r="Q11">
        <f t="shared" si="6"/>
        <v>298.4020467355989</v>
      </c>
    </row>
    <row r="12" spans="1:17" x14ac:dyDescent="0.25">
      <c r="B12" t="s">
        <v>358</v>
      </c>
      <c r="C12">
        <v>1.3187</v>
      </c>
      <c r="F12">
        <v>-171</v>
      </c>
      <c r="G12">
        <f t="shared" si="0"/>
        <v>435.81165636535098</v>
      </c>
      <c r="H12">
        <f t="shared" si="1"/>
        <v>436.53700975831788</v>
      </c>
      <c r="I12">
        <f t="shared" si="4"/>
        <v>1.0073530212139179</v>
      </c>
      <c r="J12">
        <f t="shared" si="5"/>
        <v>1.0073530212139177</v>
      </c>
      <c r="K12">
        <f t="shared" si="2"/>
        <v>-5.7884526841783503E-2</v>
      </c>
      <c r="P12">
        <f t="shared" si="3"/>
        <v>272.42506991532849</v>
      </c>
      <c r="Q12">
        <f t="shared" si="6"/>
        <v>298.50901201728175</v>
      </c>
    </row>
    <row r="13" spans="1:17" x14ac:dyDescent="0.25">
      <c r="B13" t="s">
        <v>299</v>
      </c>
      <c r="C13">
        <v>5</v>
      </c>
      <c r="F13">
        <v>-170</v>
      </c>
      <c r="G13">
        <f t="shared" si="0"/>
        <v>435.23703629053324</v>
      </c>
      <c r="H13">
        <f t="shared" si="1"/>
        <v>436.1309174544902</v>
      </c>
      <c r="I13">
        <f t="shared" si="4"/>
        <v>1.009087229833715</v>
      </c>
      <c r="J13">
        <f t="shared" si="5"/>
        <v>1.0090872298337148</v>
      </c>
      <c r="K13">
        <f t="shared" si="2"/>
        <v>-6.4022619304909531E-2</v>
      </c>
      <c r="P13">
        <f t="shared" si="3"/>
        <v>272.53425097253091</v>
      </c>
      <c r="Q13">
        <f t="shared" si="6"/>
        <v>298.62864685678682</v>
      </c>
    </row>
    <row r="14" spans="1:17" x14ac:dyDescent="0.25">
      <c r="B14" t="s">
        <v>300</v>
      </c>
      <c r="C14">
        <v>2</v>
      </c>
      <c r="F14">
        <v>-169</v>
      </c>
      <c r="G14">
        <f t="shared" si="0"/>
        <v>434.60257558771116</v>
      </c>
      <c r="H14">
        <f t="shared" si="1"/>
        <v>435.68201208484135</v>
      </c>
      <c r="I14">
        <f t="shared" si="4"/>
        <v>1.0110081753146933</v>
      </c>
      <c r="J14">
        <f t="shared" si="5"/>
        <v>1.0110081753146931</v>
      </c>
      <c r="K14">
        <f t="shared" si="2"/>
        <v>-7.0174898340351177E-2</v>
      </c>
      <c r="P14">
        <f t="shared" si="3"/>
        <v>272.65502059525556</v>
      </c>
      <c r="Q14">
        <f t="shared" si="6"/>
        <v>298.76097983470424</v>
      </c>
    </row>
    <row r="15" spans="1:17" x14ac:dyDescent="0.25">
      <c r="B15" t="s">
        <v>359</v>
      </c>
      <c r="C15">
        <v>-12</v>
      </c>
      <c r="F15">
        <v>-168</v>
      </c>
      <c r="G15">
        <f t="shared" si="0"/>
        <v>433.90846746817482</v>
      </c>
      <c r="H15">
        <f t="shared" si="1"/>
        <v>435.19027484107613</v>
      </c>
      <c r="I15">
        <f t="shared" si="4"/>
        <v>1.0131171277000632</v>
      </c>
      <c r="J15">
        <f t="shared" si="5"/>
        <v>1.0131171277000628</v>
      </c>
      <c r="K15">
        <f t="shared" si="2"/>
        <v>-7.6342849541793073E-2</v>
      </c>
      <c r="P15">
        <f t="shared" si="3"/>
        <v>272.78740766605574</v>
      </c>
      <c r="Q15">
        <f t="shared" si="6"/>
        <v>298.90604259901113</v>
      </c>
    </row>
    <row r="16" spans="1:17" x14ac:dyDescent="0.25">
      <c r="B16" t="s">
        <v>360</v>
      </c>
      <c r="C16">
        <v>3</v>
      </c>
      <c r="F16">
        <v>-167</v>
      </c>
      <c r="G16">
        <f t="shared" si="0"/>
        <v>433.15492330773702</v>
      </c>
      <c r="H16">
        <f t="shared" si="1"/>
        <v>434.65568566918404</v>
      </c>
      <c r="I16">
        <f t="shared" si="4"/>
        <v>1.0154154844575023</v>
      </c>
      <c r="J16">
        <f t="shared" si="5"/>
        <v>1.0154154844575018</v>
      </c>
      <c r="K16">
        <f t="shared" si="2"/>
        <v>-8.2527967149719481E-2</v>
      </c>
      <c r="P16">
        <f t="shared" si="3"/>
        <v>272.93144388308201</v>
      </c>
      <c r="Q16">
        <f t="shared" si="6"/>
        <v>299.06386988286783</v>
      </c>
    </row>
    <row r="17" spans="2:17" x14ac:dyDescent="0.25">
      <c r="B17" t="s">
        <v>301</v>
      </c>
      <c r="C17">
        <v>-8</v>
      </c>
      <c r="F17">
        <v>-166</v>
      </c>
      <c r="G17">
        <f t="shared" si="0"/>
        <v>432.34217258241387</v>
      </c>
      <c r="H17">
        <f t="shared" si="1"/>
        <v>434.07822341871787</v>
      </c>
      <c r="I17">
        <f t="shared" si="4"/>
        <v>1.0179047722783141</v>
      </c>
      <c r="J17">
        <f t="shared" si="5"/>
        <v>1.0179047722783137</v>
      </c>
      <c r="K17">
        <f t="shared" si="2"/>
        <v>-8.8731754898687593E-2</v>
      </c>
      <c r="P17">
        <f t="shared" si="3"/>
        <v>273.0871637779249</v>
      </c>
      <c r="Q17">
        <f t="shared" si="6"/>
        <v>299.23449952416871</v>
      </c>
    </row>
    <row r="18" spans="2:17" x14ac:dyDescent="0.25">
      <c r="B18" t="s">
        <v>361</v>
      </c>
      <c r="C18">
        <v>60</v>
      </c>
      <c r="F18">
        <v>-165</v>
      </c>
      <c r="G18">
        <f t="shared" si="0"/>
        <v>431.47046279859899</v>
      </c>
      <c r="H18">
        <f t="shared" si="1"/>
        <v>433.45786600524525</v>
      </c>
      <c r="I18">
        <f t="shared" si="4"/>
        <v>1.0205866490485345</v>
      </c>
      <c r="J18">
        <f t="shared" si="5"/>
        <v>1.020586649048534</v>
      </c>
      <c r="K18">
        <f t="shared" si="2"/>
        <v>-9.4955726872390747E-2</v>
      </c>
      <c r="P18">
        <f t="shared" si="3"/>
        <v>273.254604735074</v>
      </c>
      <c r="Q18">
        <f t="shared" si="6"/>
        <v>299.4179724868639</v>
      </c>
    </row>
    <row r="19" spans="2:17" x14ac:dyDescent="0.25">
      <c r="B19" t="s">
        <v>362</v>
      </c>
      <c r="C19">
        <f>(C10/1000000)/C7</f>
        <v>3.9899999999999999E-4</v>
      </c>
      <c r="D19" t="s">
        <v>363</v>
      </c>
      <c r="F19">
        <v>-164</v>
      </c>
      <c r="G19">
        <f t="shared" si="0"/>
        <v>430.54005941775017</v>
      </c>
      <c r="H19">
        <f t="shared" si="1"/>
        <v>432.79459058601446</v>
      </c>
      <c r="I19">
        <f t="shared" si="4"/>
        <v>1.023462905995985</v>
      </c>
      <c r="J19">
        <f t="shared" si="5"/>
        <v>1.0234629059959846</v>
      </c>
      <c r="K19">
        <f t="shared" si="2"/>
        <v>-0.10120140836715133</v>
      </c>
      <c r="P19">
        <f t="shared" si="3"/>
        <v>273.43380701300794</v>
      </c>
      <c r="Q19">
        <f t="shared" si="6"/>
        <v>299.61433288406948</v>
      </c>
    </row>
    <row r="20" spans="2:17" x14ac:dyDescent="0.25">
      <c r="B20" t="s">
        <v>306</v>
      </c>
      <c r="C20">
        <v>1.2</v>
      </c>
      <c r="D20" t="s">
        <v>364</v>
      </c>
      <c r="F20">
        <v>-163</v>
      </c>
      <c r="G20">
        <f t="shared" si="0"/>
        <v>429.55124577561168</v>
      </c>
      <c r="H20">
        <f t="shared" si="1"/>
        <v>432.08837374886537</v>
      </c>
      <c r="I20">
        <f t="shared" si="4"/>
        <v>1.0265354700176517</v>
      </c>
      <c r="J20">
        <f t="shared" si="5"/>
        <v>1.0265354700176514</v>
      </c>
      <c r="K20">
        <f t="shared" si="2"/>
        <v>-0.10747033676425154</v>
      </c>
      <c r="P20">
        <f t="shared" si="3"/>
        <v>273.62481376693643</v>
      </c>
      <c r="Q20">
        <f t="shared" si="6"/>
        <v>299.82362800298608</v>
      </c>
    </row>
    <row r="21" spans="2:17" x14ac:dyDescent="0.25">
      <c r="B21" t="s">
        <v>365</v>
      </c>
      <c r="C21">
        <f>C20*(G3/1000000)</f>
        <v>5.2592110377270478E-4</v>
      </c>
      <c r="D21" t="s">
        <v>308</v>
      </c>
      <c r="F21">
        <v>-162</v>
      </c>
      <c r="G21">
        <f t="shared" si="0"/>
        <v>428.50432299599839</v>
      </c>
      <c r="H21">
        <f t="shared" si="1"/>
        <v>431.33919171442625</v>
      </c>
      <c r="I21">
        <f t="shared" si="4"/>
        <v>1.0298064061921319</v>
      </c>
      <c r="J21">
        <f t="shared" si="5"/>
        <v>1.0298064061921317</v>
      </c>
      <c r="K21">
        <f t="shared" si="2"/>
        <v>-0.11376406241225552</v>
      </c>
      <c r="P21">
        <f t="shared" si="3"/>
        <v>273.82767107320927</v>
      </c>
      <c r="Q21">
        <f t="shared" si="6"/>
        <v>300.04590833164599</v>
      </c>
    </row>
    <row r="22" spans="2:17" x14ac:dyDescent="0.25">
      <c r="B22" t="s">
        <v>309</v>
      </c>
      <c r="C22">
        <v>14.7</v>
      </c>
      <c r="F22">
        <v>-161</v>
      </c>
      <c r="G22">
        <f t="shared" si="0"/>
        <v>427.3996098991658</v>
      </c>
      <c r="H22">
        <f t="shared" si="1"/>
        <v>430.54702055162068</v>
      </c>
      <c r="I22">
        <f t="shared" si="4"/>
        <v>1.0332779204823133</v>
      </c>
      <c r="J22">
        <f t="shared" si="5"/>
        <v>1.0332779204823128</v>
      </c>
      <c r="K22">
        <f t="shared" si="2"/>
        <v>-0.12008414951963936</v>
      </c>
      <c r="P22">
        <f t="shared" si="3"/>
        <v>274.04242795541597</v>
      </c>
      <c r="Q22">
        <f t="shared" si="6"/>
        <v>300.2812275875109</v>
      </c>
    </row>
    <row r="23" spans="2:17" x14ac:dyDescent="0.25">
      <c r="B23" t="s">
        <v>366</v>
      </c>
      <c r="C23">
        <f>C21/14.7</f>
        <v>3.5776945834877878E-5</v>
      </c>
      <c r="D23" t="s">
        <v>308</v>
      </c>
      <c r="F23">
        <v>-160</v>
      </c>
      <c r="G23">
        <f t="shared" si="0"/>
        <v>426.23744290479522</v>
      </c>
      <c r="H23">
        <f t="shared" si="1"/>
        <v>429.71183640651321</v>
      </c>
      <c r="I23">
        <f t="shared" si="4"/>
        <v>1.0369523626338333</v>
      </c>
      <c r="J23">
        <f t="shared" si="5"/>
        <v>1.0369523626338326</v>
      </c>
      <c r="K23">
        <f t="shared" si="2"/>
        <v>-0.12643217705877624</v>
      </c>
      <c r="P23">
        <f t="shared" si="3"/>
        <v>274.26913641219522</v>
      </c>
      <c r="Q23">
        <f t="shared" si="6"/>
        <v>300.52964274794442</v>
      </c>
    </row>
    <row r="24" spans="2:17" x14ac:dyDescent="0.25">
      <c r="B24" t="s">
        <v>311</v>
      </c>
      <c r="C24">
        <v>43000000</v>
      </c>
      <c r="D24" t="s">
        <v>312</v>
      </c>
      <c r="F24">
        <v>-159</v>
      </c>
      <c r="G24">
        <f t="shared" si="0"/>
        <v>425.01817592962158</v>
      </c>
      <c r="H24">
        <f t="shared" si="1"/>
        <v>428.83361574451254</v>
      </c>
      <c r="I24">
        <f t="shared" si="4"/>
        <v>1.0408322292753247</v>
      </c>
      <c r="J24">
        <f t="shared" si="5"/>
        <v>1.040832229275324</v>
      </c>
      <c r="K24">
        <f t="shared" si="2"/>
        <v>-0.13280973968129214</v>
      </c>
      <c r="P24">
        <f t="shared" si="3"/>
        <v>274.50785144677849</v>
      </c>
      <c r="Q24">
        <f t="shared" si="6"/>
        <v>300.79121408258447</v>
      </c>
    </row>
    <row r="25" spans="2:17" x14ac:dyDescent="0.25">
      <c r="B25" t="s">
        <v>367</v>
      </c>
      <c r="C25">
        <v>1</v>
      </c>
      <c r="D25" t="s">
        <v>368</v>
      </c>
      <c r="F25">
        <v>-158</v>
      </c>
      <c r="G25">
        <f t="shared" si="0"/>
        <v>423.74218027973893</v>
      </c>
      <c r="H25">
        <f t="shared" si="1"/>
        <v>427.91233560594327</v>
      </c>
      <c r="I25">
        <f t="shared" si="4"/>
        <v>1.0449201672268624</v>
      </c>
      <c r="J25">
        <f t="shared" si="5"/>
        <v>1.0449201672268618</v>
      </c>
      <c r="K25">
        <f t="shared" si="2"/>
        <v>-0.13921844864669922</v>
      </c>
      <c r="P25">
        <f t="shared" si="3"/>
        <v>274.7586310982918</v>
      </c>
      <c r="Q25">
        <f t="shared" si="6"/>
        <v>301.06600518764145</v>
      </c>
    </row>
    <row r="26" spans="2:17" x14ac:dyDescent="0.25">
      <c r="B26" t="s">
        <v>369</v>
      </c>
      <c r="C26">
        <v>298</v>
      </c>
      <c r="D26" t="s">
        <v>314</v>
      </c>
      <c r="F26">
        <v>-157</v>
      </c>
      <c r="G26">
        <f t="shared" si="0"/>
        <v>422.4098445376107</v>
      </c>
      <c r="H26">
        <f t="shared" si="1"/>
        <v>426.947973874995</v>
      </c>
      <c r="I26">
        <f t="shared" si="4"/>
        <v>1.0492189770235234</v>
      </c>
      <c r="J26">
        <f t="shared" si="5"/>
        <v>1.0492189770235227</v>
      </c>
      <c r="K26">
        <f t="shared" si="2"/>
        <v>-0.14565993276353445</v>
      </c>
      <c r="P26">
        <f t="shared" si="3"/>
        <v>275.02153647484005</v>
      </c>
      <c r="Q26">
        <f t="shared" si="6"/>
        <v>301.35408302215154</v>
      </c>
    </row>
    <row r="27" spans="2:17" x14ac:dyDescent="0.25">
      <c r="B27" t="s">
        <v>370</v>
      </c>
      <c r="C27">
        <v>0.9</v>
      </c>
      <c r="F27">
        <v>-156</v>
      </c>
      <c r="G27">
        <f t="shared" si="0"/>
        <v>421.02157444382391</v>
      </c>
      <c r="H27">
        <f t="shared" si="1"/>
        <v>425.9405095620358</v>
      </c>
      <c r="I27">
        <f t="shared" si="4"/>
        <v>1.0537316166614283</v>
      </c>
      <c r="J27">
        <f t="shared" si="5"/>
        <v>1.0537316166614279</v>
      </c>
      <c r="K27">
        <f t="shared" si="2"/>
        <v>-0.15213583934495054</v>
      </c>
      <c r="P27">
        <f t="shared" si="3"/>
        <v>275.296631788404</v>
      </c>
      <c r="Q27">
        <f t="shared" si="6"/>
        <v>301.65551794621382</v>
      </c>
    </row>
    <row r="28" spans="2:17" x14ac:dyDescent="0.25">
      <c r="B28" t="s">
        <v>371</v>
      </c>
      <c r="C28">
        <v>0.9</v>
      </c>
      <c r="F28">
        <v>-155</v>
      </c>
      <c r="G28">
        <f t="shared" si="0"/>
        <v>419.57779277362056</v>
      </c>
      <c r="H28">
        <f t="shared" si="1"/>
        <v>424.88992309927994</v>
      </c>
      <c r="I28">
        <f t="shared" si="4"/>
        <v>1.0584612055741516</v>
      </c>
      <c r="J28">
        <f t="shared" si="5"/>
        <v>1.0584612055741511</v>
      </c>
      <c r="K28">
        <f t="shared" si="2"/>
        <v>-0.1586478351787044</v>
      </c>
      <c r="P28">
        <f t="shared" si="3"/>
        <v>275.58398439157463</v>
      </c>
      <c r="Q28">
        <f t="shared" si="6"/>
        <v>301.97038376124226</v>
      </c>
    </row>
    <row r="29" spans="2:17" x14ac:dyDescent="0.25">
      <c r="B29" t="s">
        <v>372</v>
      </c>
      <c r="C29">
        <f>(SUM(K3:K363))</f>
        <v>505.66844966875215</v>
      </c>
      <c r="D29" t="s">
        <v>318</v>
      </c>
      <c r="F29">
        <v>-154</v>
      </c>
      <c r="G29">
        <f t="shared" si="0"/>
        <v>418.07893920824449</v>
      </c>
      <c r="H29">
        <f t="shared" si="1"/>
        <v>423.79619664977236</v>
      </c>
      <c r="I29">
        <f t="shared" si="4"/>
        <v>1.0634110288479037</v>
      </c>
      <c r="J29">
        <f t="shared" si="5"/>
        <v>1.0634110288479033</v>
      </c>
      <c r="K29">
        <f t="shared" si="2"/>
        <v>-0.16519760751259405</v>
      </c>
      <c r="P29">
        <f t="shared" si="3"/>
        <v>275.88366481615719</v>
      </c>
      <c r="Q29">
        <f t="shared" si="6"/>
        <v>302.29875775226606</v>
      </c>
    </row>
    <row r="30" spans="2:17" x14ac:dyDescent="0.25">
      <c r="B30" t="s">
        <v>319</v>
      </c>
      <c r="C30">
        <f>(C29/(60/C32))/1000</f>
        <v>25.283422483437608</v>
      </c>
      <c r="D30" t="s">
        <v>320</v>
      </c>
      <c r="F30">
        <v>-153</v>
      </c>
      <c r="G30">
        <f t="shared" si="0"/>
        <v>416.52547020114224</v>
      </c>
      <c r="H30">
        <f t="shared" si="1"/>
        <v>422.65931442965382</v>
      </c>
      <c r="I30">
        <f t="shared" si="4"/>
        <v>1.0685845416844515</v>
      </c>
      <c r="J30">
        <f t="shared" si="5"/>
        <v>1.0685845416844511</v>
      </c>
      <c r="K30">
        <f t="shared" si="2"/>
        <v>-0.17178686505571522</v>
      </c>
      <c r="P30">
        <f t="shared" si="3"/>
        <v>276.19574681367493</v>
      </c>
      <c r="Q30">
        <f t="shared" si="6"/>
        <v>302.64072073231176</v>
      </c>
    </row>
    <row r="31" spans="2:17" x14ac:dyDescent="0.25">
      <c r="B31" t="s">
        <v>321</v>
      </c>
      <c r="C31">
        <f>C30*1.34102</f>
        <v>33.9055752187395</v>
      </c>
      <c r="D31" t="s">
        <v>321</v>
      </c>
      <c r="F31">
        <v>-152</v>
      </c>
      <c r="G31">
        <f t="shared" si="0"/>
        <v>414.91785883906022</v>
      </c>
      <c r="H31">
        <f t="shared" si="1"/>
        <v>421.47926304363688</v>
      </c>
      <c r="I31">
        <f t="shared" si="4"/>
        <v>1.0739853741213019</v>
      </c>
      <c r="J31">
        <f t="shared" si="5"/>
        <v>1.0739853741213015</v>
      </c>
      <c r="K31">
        <f t="shared" si="2"/>
        <v>-0.17841733899691323</v>
      </c>
      <c r="P31">
        <f t="shared" si="3"/>
        <v>276.52030739780594</v>
      </c>
      <c r="Q31">
        <f t="shared" si="6"/>
        <v>302.99635708890258</v>
      </c>
    </row>
    <row r="32" spans="2:17" x14ac:dyDescent="0.25">
      <c r="B32" t="s">
        <v>373</v>
      </c>
      <c r="C32">
        <v>3000</v>
      </c>
      <c r="F32">
        <v>-151</v>
      </c>
      <c r="G32">
        <f t="shared" si="0"/>
        <v>413.25659469807607</v>
      </c>
      <c r="H32">
        <f t="shared" si="1"/>
        <v>420.25603183362148</v>
      </c>
      <c r="I32">
        <f t="shared" si="4"/>
        <v>1.0796173360193073</v>
      </c>
      <c r="J32">
        <f t="shared" si="5"/>
        <v>1.0796173360193069</v>
      </c>
      <c r="K32">
        <f t="shared" si="2"/>
        <v>-0.18509078403987719</v>
      </c>
      <c r="P32">
        <f t="shared" si="3"/>
        <v>276.85742688878582</v>
      </c>
      <c r="Q32">
        <f t="shared" si="6"/>
        <v>303.36575483271315</v>
      </c>
    </row>
    <row r="33" spans="2:17" x14ac:dyDescent="0.25">
      <c r="B33" t="s">
        <v>374</v>
      </c>
      <c r="C33">
        <f>(C32*C5)/30000</f>
        <v>8.14</v>
      </c>
      <c r="D33" t="s">
        <v>324</v>
      </c>
      <c r="F33">
        <v>-150</v>
      </c>
      <c r="G33">
        <f t="shared" si="0"/>
        <v>411.54218369461506</v>
      </c>
      <c r="H33">
        <f t="shared" si="1"/>
        <v>418.98961324034769</v>
      </c>
      <c r="I33">
        <f t="shared" si="4"/>
        <v>1.085484422328441</v>
      </c>
      <c r="J33">
        <f t="shared" si="5"/>
        <v>1.0854844223284406</v>
      </c>
      <c r="K33">
        <f t="shared" si="2"/>
        <v>-0.19180897945717348</v>
      </c>
      <c r="P33">
        <f t="shared" si="3"/>
        <v>277.20718895981173</v>
      </c>
      <c r="Q33">
        <f t="shared" si="6"/>
        <v>303.74900564841641</v>
      </c>
    </row>
    <row r="34" spans="2:17" x14ac:dyDescent="0.25">
      <c r="B34" t="s">
        <v>326</v>
      </c>
      <c r="C34">
        <v>1.4</v>
      </c>
      <c r="F34">
        <v>-149</v>
      </c>
      <c r="G34">
        <f t="shared" si="0"/>
        <v>409.77514793148794</v>
      </c>
      <c r="H34">
        <f t="shared" si="1"/>
        <v>417.68000317796896</v>
      </c>
      <c r="I34">
        <f t="shared" si="4"/>
        <v>1.0915908186432177</v>
      </c>
      <c r="J34">
        <f t="shared" si="5"/>
        <v>1.0915908186432173</v>
      </c>
      <c r="K34">
        <f t="shared" si="2"/>
        <v>-0.19857373016222452</v>
      </c>
      <c r="P34">
        <f t="shared" si="3"/>
        <v>277.56968068548559</v>
      </c>
      <c r="Q34">
        <f t="shared" si="6"/>
        <v>304.14620494776506</v>
      </c>
    </row>
    <row r="35" spans="2:17" x14ac:dyDescent="0.25">
      <c r="B35" t="s">
        <v>327</v>
      </c>
      <c r="C35">
        <f>SUM(N166:N248)</f>
        <v>1384.3977907177928</v>
      </c>
      <c r="D35" t="s">
        <v>151</v>
      </c>
      <c r="F35">
        <v>-148</v>
      </c>
      <c r="G35">
        <f t="shared" si="0"/>
        <v>407.9560255390054</v>
      </c>
      <c r="H35">
        <f t="shared" si="1"/>
        <v>416.32720142140124</v>
      </c>
      <c r="I35">
        <f t="shared" si="4"/>
        <v>1.0979409070598671</v>
      </c>
      <c r="J35">
        <f t="shared" si="5"/>
        <v>1.0979409070598667</v>
      </c>
      <c r="K35">
        <f t="shared" si="2"/>
        <v>-0.20538686780132595</v>
      </c>
      <c r="P35">
        <f t="shared" si="3"/>
        <v>277.94499259233214</v>
      </c>
      <c r="Q35">
        <f t="shared" si="6"/>
        <v>304.55745192494629</v>
      </c>
    </row>
    <row r="36" spans="2:17" x14ac:dyDescent="0.25">
      <c r="B36" t="s">
        <v>375</v>
      </c>
      <c r="C36">
        <v>286.89999999999998</v>
      </c>
      <c r="D36" t="s">
        <v>312</v>
      </c>
      <c r="F36">
        <v>-147</v>
      </c>
      <c r="G36">
        <f t="shared" si="0"/>
        <v>406.08537051121044</v>
      </c>
      <c r="H36">
        <f t="shared" si="1"/>
        <v>414.93121200628508</v>
      </c>
      <c r="I36">
        <f t="shared" si="4"/>
        <v>1.1045392723481677</v>
      </c>
      <c r="J36">
        <f t="shared" si="5"/>
        <v>1.1045392723481673</v>
      </c>
      <c r="K36">
        <f t="shared" si="2"/>
        <v>-0.21225025186523896</v>
      </c>
      <c r="P36">
        <f t="shared" si="3"/>
        <v>278.33321871143249</v>
      </c>
      <c r="Q36">
        <f t="shared" si="6"/>
        <v>304.98284961425571</v>
      </c>
    </row>
    <row r="37" spans="2:17" x14ac:dyDescent="0.25">
      <c r="F37">
        <v>-146</v>
      </c>
      <c r="G37">
        <f t="shared" si="0"/>
        <v>404.16375253728353</v>
      </c>
      <c r="H37">
        <f t="shared" si="1"/>
        <v>413.49204364136386</v>
      </c>
      <c r="I37">
        <f t="shared" si="4"/>
        <v>1.1113907084515731</v>
      </c>
      <c r="J37">
        <f t="shared" si="5"/>
        <v>1.1113907084515726</v>
      </c>
      <c r="K37">
        <f t="shared" si="2"/>
        <v>-0.21916577082170347</v>
      </c>
      <c r="P37">
        <f t="shared" si="3"/>
        <v>278.73445663321382</v>
      </c>
      <c r="Q37">
        <f t="shared" si="6"/>
        <v>305.42250495013224</v>
      </c>
    </row>
    <row r="38" spans="2:17" x14ac:dyDescent="0.25">
      <c r="F38">
        <v>-145</v>
      </c>
      <c r="G38">
        <f t="shared" si="0"/>
        <v>402.19175682816831</v>
      </c>
      <c r="H38">
        <f t="shared" si="1"/>
        <v>412.00971013305866</v>
      </c>
      <c r="I38">
        <f t="shared" si="4"/>
        <v>1.1185002253301117</v>
      </c>
      <c r="J38">
        <f t="shared" si="5"/>
        <v>1.1185002253301113</v>
      </c>
      <c r="K38">
        <f t="shared" si="2"/>
        <v>-0.22613534326912665</v>
      </c>
      <c r="P38">
        <f t="shared" si="3"/>
        <v>279.14880756443591</v>
      </c>
      <c r="Q38">
        <f t="shared" si="6"/>
        <v>305.87652882960111</v>
      </c>
    </row>
    <row r="39" spans="2:17" x14ac:dyDescent="0.25">
      <c r="F39">
        <v>-144</v>
      </c>
      <c r="G39">
        <f t="shared" si="0"/>
        <v>400.16998393847234</v>
      </c>
      <c r="H39">
        <f t="shared" si="1"/>
        <v>410.48423082198707</v>
      </c>
      <c r="I39">
        <f t="shared" si="4"/>
        <v>1.1258730561613832</v>
      </c>
      <c r="J39">
        <f t="shared" si="5"/>
        <v>1.1258730561613828</v>
      </c>
      <c r="K39">
        <f t="shared" si="2"/>
        <v>-0.23316091911219466</v>
      </c>
      <c r="P39">
        <f t="shared" si="3"/>
        <v>279.57637638741801</v>
      </c>
      <c r="Q39">
        <f t="shared" si="6"/>
        <v>306.34503617717166</v>
      </c>
    </row>
    <row r="40" spans="2:17" x14ac:dyDescent="0.25">
      <c r="F40">
        <v>-143</v>
      </c>
      <c r="G40">
        <f t="shared" si="0"/>
        <v>398.09904958369572</v>
      </c>
      <c r="H40">
        <f t="shared" si="1"/>
        <v>408.9156310311464</v>
      </c>
      <c r="I40">
        <f t="shared" si="4"/>
        <v>1.1335146649158856</v>
      </c>
      <c r="J40">
        <f t="shared" si="5"/>
        <v>1.1335146649158852</v>
      </c>
      <c r="K40">
        <f t="shared" si="2"/>
        <v>-0.24024448075976754</v>
      </c>
      <c r="P40">
        <f t="shared" si="3"/>
        <v>280.01727172155017</v>
      </c>
      <c r="Q40">
        <f t="shared" si="6"/>
        <v>306.82814601223834</v>
      </c>
    </row>
    <row r="41" spans="2:17" x14ac:dyDescent="0.25">
      <c r="F41">
        <v>-142</v>
      </c>
      <c r="G41">
        <f t="shared" si="0"/>
        <v>395.97958445284456</v>
      </c>
      <c r="H41">
        <f t="shared" si="1"/>
        <v>407.30394252543925</v>
      </c>
      <c r="I41">
        <f t="shared" si="4"/>
        <v>1.1414307543238629</v>
      </c>
      <c r="J41">
        <f t="shared" si="5"/>
        <v>1.1414307543238624</v>
      </c>
      <c r="K41">
        <f t="shared" si="2"/>
        <v>-0.24738804434589409</v>
      </c>
      <c r="P41">
        <f t="shared" si="3"/>
        <v>280.47160598713452</v>
      </c>
      <c r="Q41">
        <f t="shared" si="6"/>
        <v>307.3259815190342</v>
      </c>
    </row>
    <row r="42" spans="2:17" x14ac:dyDescent="0.25">
      <c r="F42">
        <v>-141</v>
      </c>
      <c r="G42">
        <f t="shared" si="0"/>
        <v>393.81223401648418</v>
      </c>
      <c r="H42">
        <f t="shared" si="1"/>
        <v>405.64920398219692</v>
      </c>
      <c r="I42">
        <f t="shared" si="4"/>
        <v>1.1496272742518703</v>
      </c>
      <c r="J42">
        <f t="shared" si="5"/>
        <v>1.1496272742518698</v>
      </c>
      <c r="K42">
        <f t="shared" si="2"/>
        <v>-0.25459366097417757</v>
      </c>
      <c r="P42">
        <f t="shared" si="3"/>
        <v>280.93949547160247</v>
      </c>
      <c r="Q42">
        <f t="shared" si="6"/>
        <v>307.83867011918829</v>
      </c>
    </row>
    <row r="43" spans="2:17" x14ac:dyDescent="0.25">
      <c r="F43">
        <v>-140</v>
      </c>
      <c r="G43">
        <f t="shared" si="0"/>
        <v>391.59765833029184</v>
      </c>
      <c r="H43">
        <f t="shared" si="1"/>
        <v>403.95146147230571</v>
      </c>
      <c r="I43">
        <f t="shared" si="4"/>
        <v>1.1581104305083127</v>
      </c>
      <c r="J43">
        <f t="shared" si="5"/>
        <v>1.1581104305083123</v>
      </c>
      <c r="K43">
        <f t="shared" si="2"/>
        <v>-0.26186341798584079</v>
      </c>
      <c r="P43">
        <f t="shared" si="3"/>
        <v>281.42106039815474</v>
      </c>
      <c r="Q43">
        <f t="shared" si="6"/>
        <v>308.36634354693842</v>
      </c>
    </row>
    <row r="44" spans="2:17" x14ac:dyDescent="0.25">
      <c r="F44">
        <v>-139</v>
      </c>
      <c r="G44">
        <f t="shared" si="0"/>
        <v>389.33653183416914</v>
      </c>
      <c r="H44">
        <f t="shared" si="1"/>
        <v>402.21076895151657</v>
      </c>
      <c r="I44">
        <f t="shared" si="4"/>
        <v>1.166886694098336</v>
      </c>
      <c r="J44">
        <f t="shared" si="5"/>
        <v>1.1668866940983356</v>
      </c>
      <c r="K44">
        <f t="shared" si="2"/>
        <v>-0.2691994402525425</v>
      </c>
      <c r="P44">
        <f t="shared" si="3"/>
        <v>281.9164249968739</v>
      </c>
      <c r="Q44">
        <f t="shared" si="6"/>
        <v>308.90913792705169</v>
      </c>
    </row>
    <row r="45" spans="2:17" x14ac:dyDescent="0.25">
      <c r="F45">
        <v>-138</v>
      </c>
      <c r="G45">
        <f t="shared" si="0"/>
        <v>387.02954314697229</v>
      </c>
      <c r="H45">
        <f t="shared" si="1"/>
        <v>400.42718876146716</v>
      </c>
      <c r="I45">
        <f t="shared" si="4"/>
        <v>1.1759628109496478</v>
      </c>
      <c r="J45">
        <f t="shared" si="5"/>
        <v>1.1759628109496474</v>
      </c>
      <c r="K45">
        <f t="shared" si="2"/>
        <v>-0.27660389149335313</v>
      </c>
      <c r="P45">
        <f t="shared" si="3"/>
        <v>282.42571757835753</v>
      </c>
      <c r="Q45">
        <f t="shared" si="6"/>
        <v>309.46719385550819</v>
      </c>
    </row>
    <row r="46" spans="2:17" x14ac:dyDescent="0.25">
      <c r="F46">
        <v>-137</v>
      </c>
      <c r="G46">
        <f t="shared" si="0"/>
        <v>384.67739485692573</v>
      </c>
      <c r="H46">
        <f t="shared" si="1"/>
        <v>398.6007921399148</v>
      </c>
      <c r="I46">
        <f t="shared" si="4"/>
        <v>1.1853458121320684</v>
      </c>
      <c r="J46">
        <f t="shared" si="5"/>
        <v>1.1853458121320679</v>
      </c>
      <c r="K46">
        <f t="shared" si="2"/>
        <v>-0.28407897561697504</v>
      </c>
      <c r="P46">
        <f t="shared" si="3"/>
        <v>282.94907060992188</v>
      </c>
      <c r="Q46">
        <f t="shared" si="6"/>
        <v>310.04065648300082</v>
      </c>
    </row>
    <row r="47" spans="2:17" x14ac:dyDescent="0.25">
      <c r="F47">
        <v>-136</v>
      </c>
      <c r="G47">
        <f t="shared" si="0"/>
        <v>382.28080330778107</v>
      </c>
      <c r="H47">
        <f t="shared" si="1"/>
        <v>396.73165973962728</v>
      </c>
      <c r="I47">
        <f t="shared" si="4"/>
        <v>1.1950430245949619</v>
      </c>
      <c r="J47">
        <f t="shared" si="5"/>
        <v>1.1950430245949617</v>
      </c>
      <c r="K47">
        <f t="shared" si="2"/>
        <v>-0.29162693808892992</v>
      </c>
      <c r="P47">
        <f t="shared" si="3"/>
        <v>283.48662079442698</v>
      </c>
      <c r="Q47">
        <f t="shared" si="6"/>
        <v>310.62967560130807</v>
      </c>
    </row>
    <row r="48" spans="2:17" x14ac:dyDescent="0.25">
      <c r="F48">
        <v>-135</v>
      </c>
      <c r="G48">
        <f t="shared" si="0"/>
        <v>379.8404983807867</v>
      </c>
      <c r="H48">
        <f t="shared" si="1"/>
        <v>394.81988215534273</v>
      </c>
      <c r="I48">
        <f t="shared" si="4"/>
        <v>1.2050620824480816</v>
      </c>
      <c r="J48">
        <f t="shared" si="5"/>
        <v>1.2050620824480813</v>
      </c>
      <c r="K48">
        <f t="shared" si="2"/>
        <v>-0.29925006732431403</v>
      </c>
      <c r="P48">
        <f t="shared" si="3"/>
        <v>284.03850915177435</v>
      </c>
      <c r="Q48">
        <f t="shared" si="6"/>
        <v>311.2344057325945</v>
      </c>
    </row>
    <row r="49" spans="6:17" x14ac:dyDescent="0.25">
      <c r="F49">
        <v>-134</v>
      </c>
      <c r="G49">
        <f t="shared" si="0"/>
        <v>377.35722327253347</v>
      </c>
      <c r="H49">
        <f t="shared" si="1"/>
        <v>392.86556045816207</v>
      </c>
      <c r="I49">
        <f t="shared" si="4"/>
        <v>1.21541093881284</v>
      </c>
      <c r="J49">
        <f t="shared" si="5"/>
        <v>1.2154109388128398</v>
      </c>
      <c r="K49">
        <f t="shared" si="2"/>
        <v>-0.30695069610550857</v>
      </c>
      <c r="P49">
        <f t="shared" si="3"/>
        <v>284.60488110312866</v>
      </c>
      <c r="Q49">
        <f t="shared" si="6"/>
        <v>311.85500622169644</v>
      </c>
    </row>
    <row r="50" spans="6:17" x14ac:dyDescent="0.25">
      <c r="F50">
        <v>-133</v>
      </c>
      <c r="G50">
        <f t="shared" si="0"/>
        <v>374.83173426874578</v>
      </c>
      <c r="H50">
        <f t="shared" si="1"/>
        <v>390.86880673669333</v>
      </c>
      <c r="I50">
        <f t="shared" si="4"/>
        <v>1.2260978782725787</v>
      </c>
      <c r="J50">
        <f t="shared" si="5"/>
        <v>1.2260978782725784</v>
      </c>
      <c r="K50">
        <f t="shared" si="2"/>
        <v>-0.3147312030256128</v>
      </c>
      <c r="P50">
        <f t="shared" si="3"/>
        <v>285.18588655791467</v>
      </c>
      <c r="Q50">
        <f t="shared" si="6"/>
        <v>312.4916413314487</v>
      </c>
    </row>
    <row r="51" spans="6:17" x14ac:dyDescent="0.25">
      <c r="F51">
        <v>-132</v>
      </c>
      <c r="G51">
        <f t="shared" si="0"/>
        <v>372.26480051408481</v>
      </c>
      <c r="H51">
        <f t="shared" si="1"/>
        <v>388.82974464422063</v>
      </c>
      <c r="I51">
        <f t="shared" si="4"/>
        <v>1.2371315299520593</v>
      </c>
      <c r="J51">
        <f t="shared" si="5"/>
        <v>1.2371315299520589</v>
      </c>
      <c r="K51">
        <f t="shared" si="2"/>
        <v>-0.32259401395679538</v>
      </c>
      <c r="P51">
        <f t="shared" si="3"/>
        <v>285.78168000364099</v>
      </c>
      <c r="Q51">
        <f t="shared" si="6"/>
        <v>313.14448034110893</v>
      </c>
    </row>
    <row r="52" spans="6:17" x14ac:dyDescent="0.25">
      <c r="F52">
        <v>-131</v>
      </c>
      <c r="G52">
        <f t="shared" si="0"/>
        <v>369.65720377803444</v>
      </c>
      <c r="H52">
        <f t="shared" si="1"/>
        <v>386.74850995112621</v>
      </c>
      <c r="I52">
        <f t="shared" si="4"/>
        <v>1.2485208812581527</v>
      </c>
      <c r="J52">
        <f t="shared" si="5"/>
        <v>1.2485208812581523</v>
      </c>
      <c r="K52">
        <f t="shared" si="2"/>
        <v>-0.33054160354359385</v>
      </c>
      <c r="P52">
        <f t="shared" si="3"/>
        <v>286.39242059860368</v>
      </c>
      <c r="Q52">
        <f t="shared" si="6"/>
        <v>313.81369764793681</v>
      </c>
    </row>
    <row r="53" spans="6:17" x14ac:dyDescent="0.25">
      <c r="F53">
        <v>-130</v>
      </c>
      <c r="G53">
        <f t="shared" si="0"/>
        <v>367.00973821694186</v>
      </c>
      <c r="H53">
        <f t="shared" si="1"/>
        <v>384.62525110174812</v>
      </c>
      <c r="I53">
        <f t="shared" si="4"/>
        <v>1.2602752923155289</v>
      </c>
      <c r="J53">
        <f t="shared" si="5"/>
        <v>1.2602752923155285</v>
      </c>
      <c r="K53">
        <f t="shared" si="2"/>
        <v>-0.33857649672069051</v>
      </c>
      <c r="P53">
        <f t="shared" si="3"/>
        <v>287.01827226751789</v>
      </c>
      <c r="Q53">
        <f t="shared" si="6"/>
        <v>314.49947287198285</v>
      </c>
    </row>
    <row r="54" spans="6:17" x14ac:dyDescent="0.25">
      <c r="F54">
        <v>-129</v>
      </c>
      <c r="G54">
        <f t="shared" si="0"/>
        <v>364.32321013228329</v>
      </c>
      <c r="H54">
        <f t="shared" si="1"/>
        <v>382.46012977480535</v>
      </c>
      <c r="I54">
        <f t="shared" si="4"/>
        <v>1.2724045111331279</v>
      </c>
      <c r="J54">
        <f t="shared" si="5"/>
        <v>1.2724045111331275</v>
      </c>
      <c r="K54">
        <f t="shared" si="2"/>
        <v>-0.34670127025441189</v>
      </c>
      <c r="P54">
        <f t="shared" si="3"/>
        <v>287.6594038001312</v>
      </c>
      <c r="Q54">
        <f t="shared" si="6"/>
        <v>315.20199096414302</v>
      </c>
    </row>
    <row r="55" spans="6:17" x14ac:dyDescent="0.25">
      <c r="F55">
        <v>-128</v>
      </c>
      <c r="G55">
        <f t="shared" si="0"/>
        <v>361.59843772523124</v>
      </c>
      <c r="H55">
        <f t="shared" si="1"/>
        <v>380.25332144648377</v>
      </c>
      <c r="I55">
        <f t="shared" si="4"/>
        <v>1.2849186895392257</v>
      </c>
      <c r="J55">
        <f t="shared" si="5"/>
        <v>1.2849186895392253</v>
      </c>
      <c r="K55">
        <f t="shared" si="2"/>
        <v>-0.35491855430776859</v>
      </c>
      <c r="P55">
        <f t="shared" si="3"/>
        <v>288.31598895286481</v>
      </c>
      <c r="Q55">
        <f t="shared" si="6"/>
        <v>315.92144231753218</v>
      </c>
    </row>
    <row r="56" spans="6:17" x14ac:dyDescent="0.25">
      <c r="F56">
        <v>-127</v>
      </c>
      <c r="G56">
        <f t="shared" si="0"/>
        <v>358.83625084759279</v>
      </c>
      <c r="H56">
        <f t="shared" si="1"/>
        <v>378.0050159552232</v>
      </c>
      <c r="I56">
        <f t="shared" si="4"/>
        <v>1.2978283999251325</v>
      </c>
      <c r="J56">
        <f t="shared" si="5"/>
        <v>1.2978283999251323</v>
      </c>
      <c r="K56">
        <f t="shared" si="2"/>
        <v>-0.36323103402698753</v>
      </c>
      <c r="P56">
        <f t="shared" si="3"/>
        <v>288.9882065535329</v>
      </c>
      <c r="Q56">
        <f t="shared" si="6"/>
        <v>316.65802288223</v>
      </c>
    </row>
    <row r="57" spans="6:17" x14ac:dyDescent="0.25">
      <c r="F57">
        <v>-126</v>
      </c>
      <c r="G57">
        <f t="shared" si="0"/>
        <v>356.0374907492012</v>
      </c>
      <c r="H57">
        <f t="shared" si="1"/>
        <v>375.71541806720359</v>
      </c>
      <c r="I57">
        <f t="shared" si="4"/>
        <v>1.3111446528398203</v>
      </c>
      <c r="J57">
        <f t="shared" si="5"/>
        <v>1.3111446528398198</v>
      </c>
      <c r="K57">
        <f t="shared" si="2"/>
        <v>-0.37164145114964708</v>
      </c>
      <c r="P57">
        <f t="shared" si="3"/>
        <v>289.67624060918519</v>
      </c>
      <c r="Q57">
        <f t="shared" si="6"/>
        <v>317.41193428344889</v>
      </c>
    </row>
    <row r="58" spans="6:17" x14ac:dyDescent="0.25">
      <c r="F58">
        <v>-125</v>
      </c>
      <c r="G58">
        <f t="shared" si="0"/>
        <v>353.20300982183204</v>
      </c>
      <c r="H58">
        <f t="shared" si="1"/>
        <v>373.38474804148876</v>
      </c>
      <c r="I58">
        <f t="shared" si="4"/>
        <v>1.3248789154802654</v>
      </c>
      <c r="J58">
        <f t="shared" si="5"/>
        <v>1.3248789154802649</v>
      </c>
      <c r="K58">
        <f t="shared" si="2"/>
        <v>-0.38015260563219339</v>
      </c>
      <c r="P58">
        <f t="shared" si="3"/>
        <v>290.38028041711704</v>
      </c>
      <c r="Q58">
        <f t="shared" si="6"/>
        <v>318.18338394317317</v>
      </c>
    </row>
    <row r="59" spans="6:17" x14ac:dyDescent="0.25">
      <c r="F59">
        <v>-124</v>
      </c>
      <c r="G59">
        <f t="shared" si="0"/>
        <v>350.33367133972337</v>
      </c>
      <c r="H59">
        <f t="shared" si="1"/>
        <v>371.01324219373436</v>
      </c>
      <c r="I59">
        <f t="shared" si="4"/>
        <v>1.339043131124849</v>
      </c>
      <c r="J59">
        <f t="shared" si="5"/>
        <v>1.3390431311248485</v>
      </c>
      <c r="K59">
        <f t="shared" si="2"/>
        <v>-0.3887673572949592</v>
      </c>
      <c r="P59">
        <f t="shared" si="3"/>
        <v>291.1005206790885</v>
      </c>
      <c r="Q59">
        <f t="shared" si="6"/>
        <v>318.97258520531477</v>
      </c>
    </row>
    <row r="60" spans="6:17" x14ac:dyDescent="0.25">
      <c r="F60">
        <v>-123</v>
      </c>
      <c r="G60">
        <f t="shared" si="0"/>
        <v>347.43034919678104</v>
      </c>
      <c r="H60">
        <f t="shared" si="1"/>
        <v>368.60115345733431</v>
      </c>
      <c r="I60">
        <f t="shared" si="4"/>
        <v>1.3536497395598852</v>
      </c>
      <c r="J60">
        <f t="shared" si="5"/>
        <v>1.3536497395598848</v>
      </c>
      <c r="K60">
        <f t="shared" si="2"/>
        <v>-0.39748862748366426</v>
      </c>
      <c r="P60">
        <f t="shared" si="3"/>
        <v>291.83716161879147</v>
      </c>
      <c r="Q60">
        <f t="shared" si="6"/>
        <v>319.77975746442644</v>
      </c>
    </row>
    <row r="61" spans="6:17" x14ac:dyDescent="0.25">
      <c r="F61">
        <v>-122</v>
      </c>
      <c r="G61">
        <f t="shared" si="0"/>
        <v>344.49392764054522</v>
      </c>
      <c r="H61">
        <f t="shared" si="1"/>
        <v>366.14875194083368</v>
      </c>
      <c r="I61">
        <f t="shared" si="4"/>
        <v>1.3687116985522578</v>
      </c>
      <c r="J61">
        <f t="shared" si="5"/>
        <v>1.3687116985522574</v>
      </c>
      <c r="K61">
        <f t="shared" si="2"/>
        <v>-0.40631940074402439</v>
      </c>
      <c r="P61">
        <f t="shared" si="3"/>
        <v>292.59040910259785</v>
      </c>
      <c r="Q61">
        <f t="shared" si="6"/>
        <v>320.60512629801218</v>
      </c>
    </row>
    <row r="62" spans="6:17" x14ac:dyDescent="0.25">
      <c r="F62">
        <v>-121</v>
      </c>
      <c r="G62">
        <f t="shared" si="0"/>
        <v>341.52530100300129</v>
      </c>
      <c r="H62">
        <f t="shared" si="1"/>
        <v>363.65632548040492</v>
      </c>
      <c r="I62">
        <f t="shared" si="4"/>
        <v>1.3842425064241746</v>
      </c>
      <c r="J62">
        <f t="shared" si="5"/>
        <v>1.3842425064241743</v>
      </c>
      <c r="K62">
        <f t="shared" si="2"/>
        <v>-0.41526272650716539</v>
      </c>
      <c r="P62">
        <f t="shared" si="3"/>
        <v>293.3604747636204</v>
      </c>
      <c r="Q62">
        <f t="shared" si="6"/>
        <v>321.44892360246632</v>
      </c>
    </row>
    <row r="63" spans="6:17" x14ac:dyDescent="0.25">
      <c r="F63">
        <v>-120</v>
      </c>
      <c r="G63">
        <f t="shared" si="0"/>
        <v>338.52537342831727</v>
      </c>
      <c r="H63">
        <f t="shared" si="1"/>
        <v>361.12418018614193</v>
      </c>
      <c r="I63">
        <f t="shared" si="4"/>
        <v>1.4002562257892819</v>
      </c>
      <c r="J63">
        <f t="shared" si="5"/>
        <v>1.4002562257892819</v>
      </c>
      <c r="K63">
        <f t="shared" si="2"/>
        <v>-0.42432172078296221</v>
      </c>
      <c r="P63">
        <f t="shared" si="3"/>
        <v>294.14757612911103</v>
      </c>
      <c r="Q63">
        <f t="shared" si="6"/>
        <v>322.31138773266946</v>
      </c>
    </row>
    <row r="64" spans="6:17" x14ac:dyDescent="0.25">
      <c r="F64">
        <v>-119</v>
      </c>
      <c r="G64">
        <f t="shared" si="0"/>
        <v>335.49505859758841</v>
      </c>
      <c r="H64">
        <f t="shared" si="1"/>
        <v>358.55264098090078</v>
      </c>
      <c r="I64">
        <f t="shared" si="4"/>
        <v>1.4167675085127984</v>
      </c>
      <c r="J64">
        <f t="shared" si="5"/>
        <v>1.4167675085127982</v>
      </c>
      <c r="K64">
        <f t="shared" si="2"/>
        <v>-0.43349956785723098</v>
      </c>
      <c r="P64">
        <f t="shared" si="3"/>
        <v>294.95193675121493</v>
      </c>
      <c r="Q64">
        <f t="shared" si="6"/>
        <v>323.19276364526246</v>
      </c>
    </row>
    <row r="65" spans="6:17" x14ac:dyDescent="0.25">
      <c r="F65">
        <v>-118</v>
      </c>
      <c r="G65">
        <f t="shared" si="0"/>
        <v>332.43527945067473</v>
      </c>
      <c r="H65">
        <f t="shared" si="1"/>
        <v>355.94205213038396</v>
      </c>
      <c r="I65">
        <f t="shared" si="4"/>
        <v>1.4337916219619136</v>
      </c>
      <c r="J65">
        <f t="shared" si="5"/>
        <v>1.4337916219619136</v>
      </c>
      <c r="K65">
        <f t="shared" si="2"/>
        <v>-0.442799521988825</v>
      </c>
      <c r="P65">
        <f t="shared" si="3"/>
        <v>295.77378634109408</v>
      </c>
      <c r="Q65">
        <f t="shared" si="6"/>
        <v>324.09330304561161</v>
      </c>
    </row>
    <row r="66" spans="6:17" x14ac:dyDescent="0.25">
      <c r="F66">
        <v>-117</v>
      </c>
      <c r="G66">
        <f t="shared" si="0"/>
        <v>329.34696790521514</v>
      </c>
      <c r="H66">
        <f t="shared" si="1"/>
        <v>353.2927777631366</v>
      </c>
      <c r="I66">
        <f t="shared" si="4"/>
        <v>1.4513444766164991</v>
      </c>
      <c r="J66">
        <f t="shared" si="5"/>
        <v>1.4513444766164991</v>
      </c>
      <c r="K66">
        <f t="shared" si="2"/>
        <v>-0.45222490910217894</v>
      </c>
      <c r="P66">
        <f t="shared" si="3"/>
        <v>296.613360906423</v>
      </c>
      <c r="Q66">
        <f t="shared" si="6"/>
        <v>325.0132645384694</v>
      </c>
    </row>
    <row r="67" spans="6:17" x14ac:dyDescent="0.25">
      <c r="F67">
        <v>-116</v>
      </c>
      <c r="G67">
        <f t="shared" si="0"/>
        <v>326.23106457290322</v>
      </c>
      <c r="H67">
        <f t="shared" si="1"/>
        <v>350.60520237910538</v>
      </c>
      <c r="I67">
        <f t="shared" si="4"/>
        <v>1.4694426551142112</v>
      </c>
      <c r="J67">
        <f t="shared" si="5"/>
        <v>1.469442655114211</v>
      </c>
      <c r="K67">
        <f t="shared" si="2"/>
        <v>-0.46177912846973929</v>
      </c>
      <c r="P67">
        <f t="shared" si="3"/>
        <v>297.47090289225474</v>
      </c>
      <c r="Q67">
        <f t="shared" si="6"/>
        <v>325.95291378232758</v>
      </c>
    </row>
    <row r="68" spans="6:17" x14ac:dyDescent="0.25">
      <c r="F68">
        <v>-115</v>
      </c>
      <c r="G68">
        <f t="shared" ref="G68:G131" si="7">$C$6+((PI()*($C$4/10)^2)/4)*((($C$9/10)+($C$8/10))-(($C$9/10)*COS(RADIANS(F68)))-($C$8/10)*COS((ASIN(RADIANS(($C$9/$C$8)*SIN(RADIANS(F68)))))))</f>
        <v>323.08851847311109</v>
      </c>
      <c r="H68">
        <f t="shared" ref="H68:H131" si="8">$C$6+((PI()*($C$4/10)^2)/4)*(($C$9/10)*(1+($C$8/$C$9)-COS(RADIANS(F68))-SQRT(($C$8/$C$9)^2-SIN(RADIANS(F68))^2)))</f>
        <v>347.87973134538663</v>
      </c>
      <c r="I68">
        <f t="shared" si="4"/>
        <v>1.4881034428082627</v>
      </c>
      <c r="J68">
        <f t="shared" si="5"/>
        <v>1.4881034428082625</v>
      </c>
      <c r="K68">
        <f t="shared" ref="K68:K131" si="9">(J68*100000)*((G69/1000000)-(G68/1000000))</f>
        <v>-0.47146565437791621</v>
      </c>
      <c r="P68">
        <f t="shared" ref="P68:P131" si="10">((J68*100000)*(G68/1000000))/(($C$23+$C$21)*$C$36)</f>
        <v>298.34666132523915</v>
      </c>
      <c r="Q68">
        <f t="shared" si="6"/>
        <v>326.91252364744486</v>
      </c>
    </row>
    <row r="69" spans="6:17" x14ac:dyDescent="0.25">
      <c r="F69">
        <v>-114</v>
      </c>
      <c r="G69">
        <f t="shared" si="7"/>
        <v>319.92028674394987</v>
      </c>
      <c r="H69">
        <f t="shared" si="8"/>
        <v>345.11679137778123</v>
      </c>
      <c r="I69">
        <f t="shared" ref="I69:I132" si="11">I68*(G68/G69)^$C$11</f>
        <v>1.5073448599206303</v>
      </c>
      <c r="J69">
        <f t="shared" ref="J69:J132" si="12">((J68*100000)*(G68/G69)^$C$11+(N69*($C$34-1))/(G69/1000000))/100000</f>
        <v>1.5073448599206301</v>
      </c>
      <c r="K69">
        <f t="shared" si="9"/>
        <v>-0.4812880377708178</v>
      </c>
      <c r="P69">
        <f t="shared" si="10"/>
        <v>299.24089196117103</v>
      </c>
      <c r="Q69">
        <f t="shared" ref="Q69:Q132" si="13">((G68/G69)^($C$11-1))*Q68</f>
        <v>327.89237437752104</v>
      </c>
    </row>
    <row r="70" spans="6:17" x14ac:dyDescent="0.25">
      <c r="F70">
        <v>-113</v>
      </c>
      <c r="G70">
        <f t="shared" si="7"/>
        <v>316.72733435085149</v>
      </c>
      <c r="H70">
        <f t="shared" si="8"/>
        <v>342.31683100675713</v>
      </c>
      <c r="I70">
        <f t="shared" si="11"/>
        <v>1.5271856953781608</v>
      </c>
      <c r="J70">
        <f t="shared" si="12"/>
        <v>1.5271856953781604</v>
      </c>
      <c r="K70">
        <f t="shared" si="9"/>
        <v>-0.49124990786264405</v>
      </c>
      <c r="P70">
        <f t="shared" si="10"/>
        <v>300.15385743582533</v>
      </c>
      <c r="Q70">
        <f t="shared" si="13"/>
        <v>328.89275375497579</v>
      </c>
    </row>
    <row r="71" spans="6:17" x14ac:dyDescent="0.25">
      <c r="F71">
        <v>-112</v>
      </c>
      <c r="G71">
        <f t="shared" si="7"/>
        <v>313.51063379276377</v>
      </c>
      <c r="H71">
        <f t="shared" si="8"/>
        <v>339.48032102642162</v>
      </c>
      <c r="I71">
        <f t="shared" si="11"/>
        <v>1.5476455424239801</v>
      </c>
      <c r="J71">
        <f t="shared" si="12"/>
        <v>1.5476455424239799</v>
      </c>
      <c r="K71">
        <f t="shared" si="9"/>
        <v>-0.50135497371141557</v>
      </c>
      <c r="P71">
        <f t="shared" si="10"/>
        <v>301.08582741902887</v>
      </c>
      <c r="Q71">
        <f t="shared" si="13"/>
        <v>329.91395726977089</v>
      </c>
    </row>
    <row r="72" spans="6:17" x14ac:dyDescent="0.25">
      <c r="F72">
        <v>-111</v>
      </c>
      <c r="G72">
        <f t="shared" si="7"/>
        <v>310.27116480604622</v>
      </c>
      <c r="H72">
        <f t="shared" si="8"/>
        <v>336.60775492509737</v>
      </c>
      <c r="I72">
        <f t="shared" si="11"/>
        <v>1.568744836101831</v>
      </c>
      <c r="J72">
        <f t="shared" si="12"/>
        <v>1.5687448361018306</v>
      </c>
      <c r="K72">
        <f t="shared" si="9"/>
        <v>-0.51160702574353079</v>
      </c>
      <c r="P72">
        <f t="shared" si="10"/>
        <v>302.03707877189476</v>
      </c>
      <c r="Q72">
        <f t="shared" si="13"/>
        <v>330.9562882917005</v>
      </c>
    </row>
    <row r="73" spans="6:17" x14ac:dyDescent="0.25">
      <c r="F73">
        <v>-110</v>
      </c>
      <c r="G73">
        <f t="shared" si="7"/>
        <v>307.00991406615651</v>
      </c>
      <c r="H73">
        <f t="shared" si="8"/>
        <v>333.69964929610597</v>
      </c>
      <c r="I73">
        <f t="shared" si="11"/>
        <v>1.5905048927164473</v>
      </c>
      <c r="J73">
        <f t="shared" si="12"/>
        <v>1.5905048927164471</v>
      </c>
      <c r="K73">
        <f t="shared" si="9"/>
        <v>-0.52200993721863975</v>
      </c>
      <c r="P73">
        <f t="shared" si="10"/>
        <v>303.00789570713317</v>
      </c>
      <c r="Q73">
        <f t="shared" si="13"/>
        <v>332.02005824605067</v>
      </c>
    </row>
    <row r="74" spans="6:17" x14ac:dyDescent="0.25">
      <c r="F74">
        <v>-109</v>
      </c>
      <c r="G74">
        <f t="shared" si="7"/>
        <v>303.72787488721946</v>
      </c>
      <c r="H74">
        <f t="shared" si="8"/>
        <v>330.75654422736886</v>
      </c>
      <c r="I74">
        <f t="shared" si="11"/>
        <v>1.6129479513788125</v>
      </c>
      <c r="J74">
        <f t="shared" si="12"/>
        <v>1.6129479513788121</v>
      </c>
      <c r="K74">
        <f t="shared" si="9"/>
        <v>-0.53256766562276381</v>
      </c>
      <c r="P74">
        <f t="shared" si="10"/>
        <v>303.99856995232733</v>
      </c>
      <c r="Q74">
        <f t="shared" si="13"/>
        <v>333.10558679250857</v>
      </c>
    </row>
    <row r="75" spans="6:17" x14ac:dyDescent="0.25">
      <c r="F75">
        <v>-108</v>
      </c>
      <c r="G75">
        <f t="shared" si="7"/>
        <v>300.42604691956865</v>
      </c>
      <c r="H75">
        <f t="shared" si="8"/>
        <v>327.77900366844909</v>
      </c>
      <c r="I75">
        <f t="shared" si="11"/>
        <v>1.6360972177511999</v>
      </c>
      <c r="J75">
        <f t="shared" si="12"/>
        <v>1.6360972177511994</v>
      </c>
      <c r="K75">
        <f t="shared" si="9"/>
        <v>-0.54328425397561086</v>
      </c>
      <c r="P75">
        <f t="shared" si="10"/>
        <v>305.00940091604036</v>
      </c>
      <c r="Q75">
        <f t="shared" si="13"/>
        <v>334.21320200717378</v>
      </c>
    </row>
    <row r="76" spans="6:17" x14ac:dyDescent="0.25">
      <c r="F76">
        <v>-107</v>
      </c>
      <c r="G76">
        <f t="shared" si="7"/>
        <v>297.10543584535418</v>
      </c>
      <c r="H76">
        <f t="shared" si="8"/>
        <v>324.767615773682</v>
      </c>
      <c r="I76">
        <f t="shared" si="11"/>
        <v>1.6599769101132156</v>
      </c>
      <c r="J76">
        <f t="shared" si="12"/>
        <v>1.6599769101132154</v>
      </c>
      <c r="K76">
        <f t="shared" si="9"/>
        <v>-0.55416383203776742</v>
      </c>
      <c r="P76">
        <f t="shared" si="10"/>
        <v>306.04069585659465</v>
      </c>
      <c r="Q76">
        <f t="shared" si="13"/>
        <v>335.34324056749773</v>
      </c>
    </row>
    <row r="77" spans="6:17" x14ac:dyDescent="0.25">
      <c r="F77">
        <v>-106</v>
      </c>
      <c r="G77">
        <f t="shared" si="7"/>
        <v>293.76705307230725</v>
      </c>
      <c r="H77">
        <f t="shared" si="8"/>
        <v>321.7229932200612</v>
      </c>
      <c r="I77">
        <f t="shared" si="11"/>
        <v>1.6846123078766932</v>
      </c>
      <c r="J77">
        <f t="shared" si="12"/>
        <v>1.6846123078766928</v>
      </c>
      <c r="K77">
        <f t="shared" si="9"/>
        <v>-0.5652106173999939</v>
      </c>
      <c r="P77">
        <f t="shared" si="10"/>
        <v>307.09277005333422</v>
      </c>
      <c r="Q77">
        <f t="shared" si="13"/>
        <v>336.49604793994411</v>
      </c>
    </row>
    <row r="78" spans="6:17" x14ac:dyDescent="0.25">
      <c r="F78">
        <v>-105</v>
      </c>
      <c r="G78">
        <f t="shared" si="7"/>
        <v>290.41191542575643</v>
      </c>
      <c r="H78">
        <f t="shared" si="8"/>
        <v>318.64577349858263</v>
      </c>
      <c r="I78">
        <f t="shared" si="11"/>
        <v>1.7100298026841978</v>
      </c>
      <c r="J78">
        <f t="shared" si="12"/>
        <v>1.7100298026841976</v>
      </c>
      <c r="K78">
        <f t="shared" si="9"/>
        <v>-0.57642891643653638</v>
      </c>
      <c r="P78">
        <f t="shared" si="10"/>
        <v>308.16594698014842</v>
      </c>
      <c r="Q78">
        <f t="shared" si="13"/>
        <v>337.67197857012661</v>
      </c>
    </row>
    <row r="79" spans="6:17" x14ac:dyDescent="0.25">
      <c r="F79">
        <v>-104</v>
      </c>
      <c r="G79">
        <f t="shared" si="7"/>
        <v>287.04104483898811</v>
      </c>
      <c r="H79">
        <f t="shared" si="8"/>
        <v>315.53661917778362</v>
      </c>
      <c r="I79">
        <f t="shared" si="11"/>
        <v>1.7362569522331268</v>
      </c>
      <c r="J79">
        <f t="shared" si="12"/>
        <v>1.7362569522331266</v>
      </c>
      <c r="K79">
        <f t="shared" si="9"/>
        <v>-0.58782312510095758</v>
      </c>
      <c r="P79">
        <f t="shared" si="10"/>
        <v>309.26055848099844</v>
      </c>
      <c r="Q79">
        <f t="shared" si="13"/>
        <v>338.87139607514206</v>
      </c>
    </row>
    <row r="80" spans="6:17" x14ac:dyDescent="0.25">
      <c r="F80">
        <v>-103</v>
      </c>
      <c r="G80">
        <f t="shared" si="7"/>
        <v>283.65546804204621</v>
      </c>
      <c r="H80">
        <f t="shared" si="8"/>
        <v>312.39621813825653</v>
      </c>
      <c r="I80">
        <f t="shared" si="11"/>
        <v>1.763322536974901</v>
      </c>
      <c r="J80">
        <f t="shared" si="12"/>
        <v>1.7633225369749008</v>
      </c>
      <c r="K80">
        <f t="shared" si="9"/>
        <v>-0.59939772954151804</v>
      </c>
      <c r="P80">
        <f t="shared" si="10"/>
        <v>310.37694494714862</v>
      </c>
      <c r="Q80">
        <f t="shared" si="13"/>
        <v>340.09467343777072</v>
      </c>
    </row>
    <row r="81" spans="6:17" x14ac:dyDescent="0.25">
      <c r="F81">
        <v>-102</v>
      </c>
      <c r="G81">
        <f t="shared" si="7"/>
        <v>280.25621624906552</v>
      </c>
      <c r="H81">
        <f t="shared" si="8"/>
        <v>309.22528377696239</v>
      </c>
      <c r="I81">
        <f t="shared" si="11"/>
        <v>1.7912566198465467</v>
      </c>
      <c r="J81">
        <f t="shared" si="12"/>
        <v>1.7912566198465463</v>
      </c>
      <c r="K81">
        <f t="shared" si="9"/>
        <v>-0.61115730651042854</v>
      </c>
      <c r="P81">
        <f t="shared" si="10"/>
        <v>311.51545549575769</v>
      </c>
      <c r="Q81">
        <f t="shared" si="13"/>
        <v>341.34219320216755</v>
      </c>
    </row>
    <row r="82" spans="6:17" x14ac:dyDescent="0.25">
      <c r="F82">
        <v>-101</v>
      </c>
      <c r="G82">
        <f t="shared" si="7"/>
        <v>276.84432484423274</v>
      </c>
      <c r="H82">
        <f t="shared" si="8"/>
        <v>306.02455518022441</v>
      </c>
      <c r="I82">
        <f t="shared" si="11"/>
        <v>1.8200906092000708</v>
      </c>
      <c r="J82">
        <f t="shared" si="12"/>
        <v>1.8200906092000706</v>
      </c>
      <c r="K82">
        <f t="shared" si="9"/>
        <v>-0.62310652353723961</v>
      </c>
      <c r="P82">
        <f t="shared" si="10"/>
        <v>312.67644814943662</v>
      </c>
      <c r="Q82">
        <f t="shared" si="13"/>
        <v>342.61434767061178</v>
      </c>
    </row>
    <row r="83" spans="6:17" x14ac:dyDescent="0.25">
      <c r="F83">
        <v>-100</v>
      </c>
      <c r="G83">
        <f t="shared" si="7"/>
        <v>273.42083306647396</v>
      </c>
      <c r="H83">
        <f t="shared" si="8"/>
        <v>302.79479726433937</v>
      </c>
      <c r="I83">
        <f t="shared" si="11"/>
        <v>1.8498573251033426</v>
      </c>
      <c r="J83">
        <f t="shared" si="12"/>
        <v>1.8498573251033423</v>
      </c>
      <c r="K83">
        <f t="shared" si="9"/>
        <v>-0.63525013883628823</v>
      </c>
      <c r="P83">
        <f t="shared" si="10"/>
        <v>313.86029001632102</v>
      </c>
      <c r="Q83">
        <f t="shared" si="13"/>
        <v>343.91153910082119</v>
      </c>
    </row>
    <row r="84" spans="6:17" x14ac:dyDescent="0.25">
      <c r="F84">
        <v>-99</v>
      </c>
      <c r="G84">
        <f t="shared" si="7"/>
        <v>269.98678369295914</v>
      </c>
      <c r="H84">
        <f t="shared" si="8"/>
        <v>299.53680088280601</v>
      </c>
      <c r="I84">
        <f t="shared" si="11"/>
        <v>1.8805910691948748</v>
      </c>
      <c r="J84">
        <f t="shared" si="12"/>
        <v>1.8805910691948746</v>
      </c>
      <c r="K84">
        <f t="shared" si="9"/>
        <v>-0.64759300091040906</v>
      </c>
      <c r="P84">
        <f t="shared" si="10"/>
        <v>315.06735747014898</v>
      </c>
      <c r="Q84">
        <f t="shared" si="13"/>
        <v>345.23417990327147</v>
      </c>
    </row>
    <row r="85" spans="6:17" x14ac:dyDescent="0.25">
      <c r="F85">
        <v>-98</v>
      </c>
      <c r="G85">
        <f t="shared" si="7"/>
        <v>266.5432227215266</v>
      </c>
      <c r="H85">
        <f t="shared" si="8"/>
        <v>296.25138289924001</v>
      </c>
      <c r="I85">
        <f t="shared" si="11"/>
        <v>1.9123276982836093</v>
      </c>
      <c r="J85">
        <f t="shared" si="12"/>
        <v>1.912327698283609</v>
      </c>
      <c r="K85">
        <f t="shared" si="9"/>
        <v>-0.6601400478141185</v>
      </c>
      <c r="P85">
        <f t="shared" si="10"/>
        <v>316.29803632975836</v>
      </c>
      <c r="Q85">
        <f t="shared" si="13"/>
        <v>346.58269283788042</v>
      </c>
    </row>
    <row r="86" spans="6:17" x14ac:dyDescent="0.25">
      <c r="F86">
        <v>-97</v>
      </c>
      <c r="G86">
        <f t="shared" si="7"/>
        <v>263.09119905211776</v>
      </c>
      <c r="H86">
        <f t="shared" si="8"/>
        <v>292.93938622511672</v>
      </c>
      <c r="I86">
        <f t="shared" si="11"/>
        <v>1.945104701893932</v>
      </c>
      <c r="J86">
        <f t="shared" si="12"/>
        <v>1.9451047018939318</v>
      </c>
      <c r="K86">
        <f t="shared" si="9"/>
        <v>-0.67289630603071404</v>
      </c>
      <c r="P86">
        <f t="shared" si="10"/>
        <v>317.55272203735126</v>
      </c>
      <c r="Q86">
        <f t="shared" si="13"/>
        <v>347.95751120934005</v>
      </c>
    </row>
    <row r="87" spans="6:17" x14ac:dyDescent="0.25">
      <c r="F87">
        <v>-96</v>
      </c>
      <c r="G87">
        <f t="shared" si="7"/>
        <v>259.63176416732455</v>
      </c>
      <c r="H87">
        <f t="shared" si="8"/>
        <v>289.60167982155957</v>
      </c>
      <c r="I87">
        <f t="shared" si="11"/>
        <v>1.9789612839651822</v>
      </c>
      <c r="J87">
        <f t="shared" si="12"/>
        <v>1.978961283965182</v>
      </c>
      <c r="K87">
        <f t="shared" si="9"/>
        <v>-0.68586688891687098</v>
      </c>
      <c r="P87">
        <f t="shared" si="10"/>
        <v>318.83181983477738</v>
      </c>
      <c r="Q87">
        <f t="shared" si="13"/>
        <v>349.35907906027904</v>
      </c>
    </row>
    <row r="88" spans="6:17" x14ac:dyDescent="0.25">
      <c r="F88">
        <v>-95</v>
      </c>
      <c r="G88">
        <f t="shared" si="7"/>
        <v>256.165971812142</v>
      </c>
      <c r="H88">
        <f t="shared" si="8"/>
        <v>286.23915866447237</v>
      </c>
      <c r="I88">
        <f t="shared" si="11"/>
        <v>2.013938448924232</v>
      </c>
      <c r="J88">
        <f t="shared" si="12"/>
        <v>2.013938448924232</v>
      </c>
      <c r="K88">
        <f t="shared" si="9"/>
        <v>-0.69905699465990823</v>
      </c>
      <c r="P88">
        <f t="shared" si="10"/>
        <v>320.13574493700372</v>
      </c>
      <c r="Q88">
        <f t="shared" si="13"/>
        <v>350.78785136134189</v>
      </c>
    </row>
    <row r="89" spans="6:17" x14ac:dyDescent="0.25">
      <c r="F89">
        <v>-94</v>
      </c>
      <c r="G89">
        <f t="shared" si="7"/>
        <v>252.69487767302709</v>
      </c>
      <c r="H89">
        <f t="shared" si="8"/>
        <v>282.85274367240282</v>
      </c>
      <c r="I89">
        <f t="shared" si="11"/>
        <v>2.0500790923588732</v>
      </c>
      <c r="J89">
        <f t="shared" si="12"/>
        <v>2.0500790923588728</v>
      </c>
      <c r="K89">
        <f t="shared" si="9"/>
        <v>-0.71247190368960978</v>
      </c>
      <c r="P89">
        <f t="shared" si="10"/>
        <v>321.46492270182819</v>
      </c>
      <c r="Q89">
        <f t="shared" si="13"/>
        <v>352.24429419715136</v>
      </c>
    </row>
    <row r="90" spans="6:17" x14ac:dyDescent="0.25">
      <c r="F90">
        <v>-93</v>
      </c>
      <c r="G90">
        <f t="shared" si="7"/>
        <v>249.21953905636025</v>
      </c>
      <c r="H90">
        <f t="shared" si="8"/>
        <v>279.44338159660543</v>
      </c>
      <c r="I90">
        <f t="shared" si="11"/>
        <v>2.0874280965289453</v>
      </c>
      <c r="J90">
        <f t="shared" si="12"/>
        <v>2.0874280965289449</v>
      </c>
      <c r="K90">
        <f t="shared" si="9"/>
        <v>-0.7261169754793263</v>
      </c>
      <c r="P90">
        <f t="shared" si="10"/>
        <v>322.81978879477975</v>
      </c>
      <c r="Q90">
        <f t="shared" si="13"/>
        <v>353.72888494699816</v>
      </c>
    </row>
    <row r="91" spans="6:17" x14ac:dyDescent="0.25">
      <c r="F91">
        <v>-92</v>
      </c>
      <c r="G91">
        <f t="shared" si="7"/>
        <v>245.74101456640662</v>
      </c>
      <c r="H91">
        <f t="shared" si="8"/>
        <v>276.0120448728722</v>
      </c>
      <c r="I91">
        <f t="shared" si="11"/>
        <v>2.1260324309611156</v>
      </c>
      <c r="J91">
        <f t="shared" si="12"/>
        <v>2.1260324309611152</v>
      </c>
      <c r="K91">
        <f t="shared" si="9"/>
        <v>-0.73999764466353957</v>
      </c>
      <c r="P91">
        <f t="shared" si="10"/>
        <v>324.20078934802268</v>
      </c>
      <c r="Q91">
        <f t="shared" si="13"/>
        <v>355.24211245895953</v>
      </c>
    </row>
    <row r="92" spans="6:17" x14ac:dyDescent="0.25">
      <c r="F92">
        <v>-91</v>
      </c>
      <c r="G92">
        <f t="shared" si="7"/>
        <v>242.26036378287642</v>
      </c>
      <c r="H92">
        <f t="shared" si="8"/>
        <v>272.55973143478371</v>
      </c>
      <c r="I92">
        <f t="shared" si="11"/>
        <v>2.1659412583818556</v>
      </c>
      <c r="J92">
        <f t="shared" si="12"/>
        <v>2.1659412583818547</v>
      </c>
      <c r="K92">
        <f t="shared" si="9"/>
        <v>-0.75411941639269653</v>
      </c>
      <c r="P92">
        <f t="shared" si="10"/>
        <v>325.60838111193874</v>
      </c>
      <c r="Q92">
        <f t="shared" si="13"/>
        <v>356.78447721599468</v>
      </c>
    </row>
    <row r="93" spans="6:17" x14ac:dyDescent="0.25">
      <c r="F93">
        <v>-90</v>
      </c>
      <c r="G93">
        <f t="shared" si="7"/>
        <v>238.77864693818191</v>
      </c>
      <c r="H93">
        <f t="shared" si="8"/>
        <v>269.08746448813645</v>
      </c>
      <c r="I93">
        <f t="shared" si="11"/>
        <v>2.2072060462513794</v>
      </c>
      <c r="J93">
        <f t="shared" si="12"/>
        <v>2.2072060462513785</v>
      </c>
      <c r="K93">
        <f t="shared" si="9"/>
        <v>-0.76848786083654386</v>
      </c>
      <c r="P93">
        <f t="shared" si="10"/>
        <v>327.04303159790499</v>
      </c>
      <c r="Q93">
        <f t="shared" si="13"/>
        <v>358.35649149239384</v>
      </c>
    </row>
    <row r="94" spans="6:17" x14ac:dyDescent="0.25">
      <c r="F94">
        <v>-89</v>
      </c>
      <c r="G94">
        <f t="shared" si="7"/>
        <v>235.29692459448995</v>
      </c>
      <c r="H94">
        <f t="shared" si="8"/>
        <v>265.59629224639741</v>
      </c>
      <c r="I94">
        <f t="shared" si="11"/>
        <v>2.249880684168843</v>
      </c>
      <c r="J94">
        <f t="shared" si="12"/>
        <v>2.2498806841688417</v>
      </c>
      <c r="K94">
        <f t="shared" si="9"/>
        <v>-0.78310860673929017</v>
      </c>
      <c r="P94">
        <f t="shared" si="10"/>
        <v>328.50521921061318</v>
      </c>
      <c r="Q94">
        <f t="shared" si="13"/>
        <v>359.95867949876595</v>
      </c>
    </row>
    <row r="95" spans="6:17" x14ac:dyDescent="0.25">
      <c r="F95">
        <v>-88</v>
      </c>
      <c r="G95">
        <f t="shared" si="7"/>
        <v>231.81625732066698</v>
      </c>
      <c r="H95">
        <f t="shared" si="8"/>
        <v>262.08728762713275</v>
      </c>
      <c r="I95">
        <f t="shared" si="11"/>
        <v>2.294021607425802</v>
      </c>
      <c r="J95">
        <f t="shared" si="12"/>
        <v>2.2940216074258006</v>
      </c>
      <c r="K95">
        <f t="shared" si="9"/>
        <v>-0.79798733391802212</v>
      </c>
      <c r="P95">
        <f t="shared" si="10"/>
        <v>329.99543336808426</v>
      </c>
      <c r="Q95">
        <f t="shared" si="13"/>
        <v>361.59157751354513</v>
      </c>
    </row>
    <row r="96" spans="6:17" x14ac:dyDescent="0.25">
      <c r="F96">
        <v>-87</v>
      </c>
      <c r="G96">
        <f t="shared" si="7"/>
        <v>228.33770536921665</v>
      </c>
      <c r="H96">
        <f t="shared" si="8"/>
        <v>258.56154790946186</v>
      </c>
      <c r="I96">
        <f t="shared" si="11"/>
        <v>2.3396879269904547</v>
      </c>
      <c r="J96">
        <f t="shared" si="12"/>
        <v>2.3396879269904534</v>
      </c>
      <c r="K96">
        <f t="shared" si="9"/>
        <v>-0.81312976458630637</v>
      </c>
      <c r="P96">
        <f t="shared" si="10"/>
        <v>331.51417460732108</v>
      </c>
      <c r="Q96">
        <f t="shared" si="13"/>
        <v>363.25573399875913</v>
      </c>
    </row>
    <row r="97" spans="6:17" x14ac:dyDescent="0.25">
      <c r="F97">
        <v>-86</v>
      </c>
      <c r="G97">
        <f t="shared" si="7"/>
        <v>224.86232835330736</v>
      </c>
      <c r="H97">
        <f t="shared" si="8"/>
        <v>255.02019435268301</v>
      </c>
      <c r="I97">
        <f t="shared" si="11"/>
        <v>2.3869415662093298</v>
      </c>
      <c r="J97">
        <f t="shared" si="12"/>
        <v>2.3869415662093285</v>
      </c>
      <c r="K97">
        <f t="shared" si="9"/>
        <v>-0.82854165337144114</v>
      </c>
      <c r="P97">
        <f t="shared" si="10"/>
        <v>333.0619546733098</v>
      </c>
      <c r="Q97">
        <f t="shared" si="13"/>
        <v>364.95170969755185</v>
      </c>
    </row>
    <row r="98" spans="6:17" x14ac:dyDescent="0.25">
      <c r="F98">
        <v>-85</v>
      </c>
      <c r="G98">
        <f t="shared" si="7"/>
        <v>221.39118492398899</v>
      </c>
      <c r="H98">
        <f t="shared" si="8"/>
        <v>251.46437177631944</v>
      </c>
      <c r="I98">
        <f t="shared" si="11"/>
        <v>2.4358474045153908</v>
      </c>
      <c r="J98">
        <f t="shared" si="12"/>
        <v>2.4358474045153895</v>
      </c>
      <c r="K98">
        <f t="shared" si="9"/>
        <v>-0.84422877588130618</v>
      </c>
      <c r="P98">
        <f t="shared" si="10"/>
        <v>334.63929658881978</v>
      </c>
      <c r="Q98">
        <f t="shared" si="13"/>
        <v>366.68007771066709</v>
      </c>
    </row>
    <row r="99" spans="6:17" x14ac:dyDescent="0.25">
      <c r="F99">
        <v>-84</v>
      </c>
      <c r="G99">
        <f t="shared" si="7"/>
        <v>217.92533244769538</v>
      </c>
      <c r="H99">
        <f t="shared" si="8"/>
        <v>247.89524810193026</v>
      </c>
      <c r="I99">
        <f t="shared" si="11"/>
        <v>2.4864734284316641</v>
      </c>
      <c r="J99">
        <f t="shared" si="12"/>
        <v>2.4864734284316627</v>
      </c>
      <c r="K99">
        <f t="shared" si="9"/>
        <v>-0.86019691566033241</v>
      </c>
      <c r="P99">
        <f t="shared" si="10"/>
        <v>336.24673470217317</v>
      </c>
      <c r="Q99">
        <f t="shared" si="13"/>
        <v>368.44142354879136</v>
      </c>
    </row>
    <row r="100" spans="6:17" x14ac:dyDescent="0.25">
      <c r="F100">
        <v>-83</v>
      </c>
      <c r="G100">
        <f t="shared" si="7"/>
        <v>214.46582668413328</v>
      </c>
      <c r="H100">
        <f t="shared" si="8"/>
        <v>244.31401385713244</v>
      </c>
      <c r="I100">
        <f t="shared" si="11"/>
        <v>2.5388908901568246</v>
      </c>
      <c r="J100">
        <f t="shared" si="12"/>
        <v>2.5388908901568228</v>
      </c>
      <c r="K100">
        <f t="shared" si="9"/>
        <v>-0.87645184935968068</v>
      </c>
      <c r="P100">
        <f t="shared" si="10"/>
        <v>337.88481470983538</v>
      </c>
      <c r="Q100">
        <f t="shared" si="13"/>
        <v>370.23634515730743</v>
      </c>
    </row>
    <row r="101" spans="6:17" x14ac:dyDescent="0.25">
      <c r="F101">
        <v>-82</v>
      </c>
      <c r="G101">
        <f t="shared" si="7"/>
        <v>211.01372146465476</v>
      </c>
      <c r="H101">
        <f t="shared" si="8"/>
        <v>240.72188164236826</v>
      </c>
      <c r="I101">
        <f t="shared" si="11"/>
        <v>2.5931744740133071</v>
      </c>
      <c r="J101">
        <f t="shared" si="12"/>
        <v>2.5931744740133054</v>
      </c>
      <c r="K101">
        <f t="shared" si="9"/>
        <v>-0.89299932992799891</v>
      </c>
      <c r="P101">
        <f t="shared" si="10"/>
        <v>339.5540936503358</v>
      </c>
      <c r="Q101">
        <f t="shared" si="13"/>
        <v>372.06545290963328</v>
      </c>
    </row>
    <row r="102" spans="6:17" x14ac:dyDescent="0.25">
      <c r="F102">
        <v>-81</v>
      </c>
      <c r="G102">
        <f t="shared" si="7"/>
        <v>207.5700683712092</v>
      </c>
      <c r="H102">
        <f t="shared" si="8"/>
        <v>237.12008556105607</v>
      </c>
      <c r="I102">
        <f t="shared" si="11"/>
        <v>2.6494024710286515</v>
      </c>
      <c r="J102">
        <f t="shared" si="12"/>
        <v>2.6494024710286497</v>
      </c>
      <c r="K102">
        <f t="shared" si="9"/>
        <v>-0.90984506760796779</v>
      </c>
      <c r="P102">
        <f t="shared" si="10"/>
        <v>341.25513986564749</v>
      </c>
      <c r="Q102">
        <f t="shared" si="13"/>
        <v>373.92936956490382</v>
      </c>
    </row>
    <row r="103" spans="6:17" x14ac:dyDescent="0.25">
      <c r="F103">
        <v>-80</v>
      </c>
      <c r="G103">
        <f t="shared" si="7"/>
        <v>204.13591641597716</v>
      </c>
      <c r="H103">
        <f t="shared" si="8"/>
        <v>233.50988061384285</v>
      </c>
      <c r="I103">
        <f t="shared" si="11"/>
        <v>2.7076569619060158</v>
      </c>
      <c r="J103">
        <f t="shared" si="12"/>
        <v>2.707656961906014</v>
      </c>
      <c r="K103">
        <f t="shared" si="9"/>
        <v>-0.92699470850593013</v>
      </c>
      <c r="P103">
        <f t="shared" si="10"/>
        <v>342.98853292573006</v>
      </c>
      <c r="Q103">
        <f t="shared" si="13"/>
        <v>375.82873018528903</v>
      </c>
    </row>
    <row r="104" spans="6:17" x14ac:dyDescent="0.25">
      <c r="F104">
        <v>-79</v>
      </c>
      <c r="G104">
        <f t="shared" si="7"/>
        <v>200.71231172177917</v>
      </c>
      <c r="H104">
        <f t="shared" si="8"/>
        <v>229.89254205777073</v>
      </c>
      <c r="I104">
        <f t="shared" si="11"/>
        <v>2.7680240086196273</v>
      </c>
      <c r="J104">
        <f t="shared" si="12"/>
        <v>2.7680240086196251</v>
      </c>
      <c r="K104">
        <f t="shared" si="9"/>
        <v>-0.94445381047452004</v>
      </c>
      <c r="P104">
        <f t="shared" si="10"/>
        <v>344.75486351148277</v>
      </c>
      <c r="Q104">
        <f t="shared" si="13"/>
        <v>377.76418200773998</v>
      </c>
    </row>
    <row r="105" spans="6:17" x14ac:dyDescent="0.25">
      <c r="F105">
        <v>-78</v>
      </c>
      <c r="G105">
        <f t="shared" si="7"/>
        <v>197.30029720335921</v>
      </c>
      <c r="H105">
        <f t="shared" si="8"/>
        <v>226.2693647312561</v>
      </c>
      <c r="I105">
        <f t="shared" si="11"/>
        <v>2.8305938548437153</v>
      </c>
      <c r="J105">
        <f t="shared" si="12"/>
        <v>2.8305938548437135</v>
      </c>
      <c r="K105">
        <f t="shared" si="9"/>
        <v>-0.96222781602435126</v>
      </c>
      <c r="P105">
        <f t="shared" si="10"/>
        <v>346.55473325084176</v>
      </c>
      <c r="Q105">
        <f t="shared" si="13"/>
        <v>379.736384264393</v>
      </c>
    </row>
    <row r="106" spans="6:17" x14ac:dyDescent="0.25">
      <c r="F106">
        <v>-77</v>
      </c>
      <c r="G106">
        <f t="shared" si="7"/>
        <v>193.90091224964078</v>
      </c>
      <c r="H106">
        <f t="shared" si="8"/>
        <v>222.64166234585102</v>
      </c>
      <c r="I106">
        <f t="shared" si="11"/>
        <v>2.8954611353884667</v>
      </c>
      <c r="J106">
        <f t="shared" si="12"/>
        <v>2.8954611353884649</v>
      </c>
      <c r="K106">
        <f t="shared" si="9"/>
        <v>-0.98032202195359697</v>
      </c>
      <c r="P106">
        <f t="shared" si="10"/>
        <v>348.38875450219638</v>
      </c>
      <c r="Q106">
        <f t="shared" si="13"/>
        <v>381.74600794524844</v>
      </c>
    </row>
    <row r="107" spans="6:17" x14ac:dyDescent="0.25">
      <c r="F107">
        <v>-76</v>
      </c>
      <c r="G107">
        <f t="shared" si="7"/>
        <v>190.51519240704974</v>
      </c>
      <c r="H107">
        <f t="shared" si="8"/>
        <v>219.01076674584525</v>
      </c>
      <c r="I107">
        <f t="shared" si="11"/>
        <v>2.962725094772118</v>
      </c>
      <c r="J107">
        <f t="shared" si="12"/>
        <v>2.9627250947721162</v>
      </c>
      <c r="K107">
        <f t="shared" si="9"/>
        <v>-0.99874154535074888</v>
      </c>
      <c r="P107">
        <f t="shared" si="10"/>
        <v>350.2575500786848</v>
      </c>
      <c r="Q107">
        <f t="shared" si="13"/>
        <v>383.79373549606902</v>
      </c>
    </row>
    <row r="108" spans="6:17" x14ac:dyDescent="0.25">
      <c r="F108">
        <v>-75</v>
      </c>
      <c r="G108">
        <f t="shared" si="7"/>
        <v>187.14416906400288</v>
      </c>
      <c r="H108">
        <f t="shared" si="8"/>
        <v>215.37802713682908</v>
      </c>
      <c r="I108">
        <f t="shared" si="11"/>
        <v>3.03248981500272</v>
      </c>
      <c r="J108">
        <f t="shared" si="12"/>
        <v>3.0324898150027182</v>
      </c>
      <c r="K108">
        <f t="shared" si="9"/>
        <v>-1.0174912855954641</v>
      </c>
      <c r="P108">
        <f t="shared" si="10"/>
        <v>352.16175290625171</v>
      </c>
      <c r="Q108">
        <f t="shared" si="13"/>
        <v>385.88026044369644</v>
      </c>
    </row>
    <row r="109" spans="6:17" x14ac:dyDescent="0.25">
      <c r="F109">
        <v>-74</v>
      </c>
      <c r="G109">
        <f t="shared" si="7"/>
        <v>183.78886913665735</v>
      </c>
      <c r="H109">
        <f t="shared" si="8"/>
        <v>211.74480928441133</v>
      </c>
      <c r="I109">
        <f t="shared" si="11"/>
        <v>3.1048644525747244</v>
      </c>
      <c r="J109">
        <f t="shared" si="12"/>
        <v>3.1048644525747222</v>
      </c>
      <c r="K109">
        <f t="shared" si="9"/>
        <v>-1.0365758819437179</v>
      </c>
      <c r="P109">
        <f t="shared" si="10"/>
        <v>354.1020056076062</v>
      </c>
      <c r="Q109">
        <f t="shared" si="13"/>
        <v>388.00628694017581</v>
      </c>
    </row>
    <row r="110" spans="6:17" x14ac:dyDescent="0.25">
      <c r="F110">
        <v>-73</v>
      </c>
      <c r="G110">
        <f t="shared" si="7"/>
        <v>180.45031475601724</v>
      </c>
      <c r="H110">
        <f t="shared" si="8"/>
        <v>208.11249468434536</v>
      </c>
      <c r="I110">
        <f t="shared" si="11"/>
        <v>3.1799634846019686</v>
      </c>
      <c r="J110">
        <f t="shared" si="12"/>
        <v>3.1799634846019664</v>
      </c>
      <c r="K110">
        <f t="shared" si="9"/>
        <v>-1.0559996662455056</v>
      </c>
      <c r="P110">
        <f t="shared" si="10"/>
        <v>356.07896000340895</v>
      </c>
      <c r="Q110">
        <f t="shared" si="13"/>
        <v>390.1725292161812</v>
      </c>
    </row>
    <row r="111" spans="6:17" x14ac:dyDescent="0.25">
      <c r="F111">
        <v>-72</v>
      </c>
      <c r="G111">
        <f t="shared" si="7"/>
        <v>177.12952295649225</v>
      </c>
      <c r="H111">
        <f t="shared" si="8"/>
        <v>204.4824797053727</v>
      </c>
      <c r="I111">
        <f t="shared" si="11"/>
        <v>3.2579069639074807</v>
      </c>
      <c r="J111">
        <f t="shared" si="12"/>
        <v>3.2579069639074785</v>
      </c>
      <c r="K111">
        <f t="shared" si="9"/>
        <v>-1.0757666103000314</v>
      </c>
      <c r="P111">
        <f t="shared" si="10"/>
        <v>358.09327652111676</v>
      </c>
      <c r="Q111">
        <f t="shared" si="13"/>
        <v>392.37971093326001</v>
      </c>
    </row>
    <row r="112" spans="6:17" x14ac:dyDescent="0.25">
      <c r="F112">
        <v>-71</v>
      </c>
      <c r="G112">
        <f t="shared" si="7"/>
        <v>173.8275053660029</v>
      </c>
      <c r="H112">
        <f t="shared" si="8"/>
        <v>200.85617470615216</v>
      </c>
      <c r="I112">
        <f t="shared" si="11"/>
        <v>3.3388207827689498</v>
      </c>
      <c r="J112">
        <f t="shared" si="12"/>
        <v>3.3388207827689476</v>
      </c>
      <c r="K112">
        <f t="shared" si="9"/>
        <v>-1.0958802673055288</v>
      </c>
      <c r="P112">
        <f t="shared" si="10"/>
        <v>360.14562350094371</v>
      </c>
      <c r="Q112">
        <f t="shared" si="13"/>
        <v>394.62856442334157</v>
      </c>
    </row>
    <row r="113" spans="6:17" x14ac:dyDescent="0.25">
      <c r="F113">
        <v>-70</v>
      </c>
      <c r="G113">
        <f t="shared" si="7"/>
        <v>170.54526789772916</v>
      </c>
      <c r="H113">
        <f t="shared" si="8"/>
        <v>197.23500312767865</v>
      </c>
      <c r="I113">
        <f t="shared" si="11"/>
        <v>3.4228369448732407</v>
      </c>
      <c r="J113">
        <f t="shared" si="12"/>
        <v>3.4228369448732385</v>
      </c>
      <c r="K113">
        <f t="shared" si="9"/>
        <v>-1.1163437068147786</v>
      </c>
      <c r="P113">
        <f t="shared" si="10"/>
        <v>362.23667638732246</v>
      </c>
      <c r="Q113">
        <f t="shared" si="13"/>
        <v>396.9198298027826</v>
      </c>
    </row>
    <row r="114" spans="6:17" x14ac:dyDescent="0.25">
      <c r="F114">
        <v>-69</v>
      </c>
      <c r="G114">
        <f t="shared" si="7"/>
        <v>167.28381044359347</v>
      </c>
      <c r="H114">
        <f t="shared" si="8"/>
        <v>193.62040056264459</v>
      </c>
      <c r="I114">
        <f t="shared" si="11"/>
        <v>3.5100938448607089</v>
      </c>
      <c r="J114">
        <f t="shared" si="12"/>
        <v>3.5100938448607066</v>
      </c>
      <c r="K114">
        <f t="shared" si="9"/>
        <v>-1.1371594425489269</v>
      </c>
      <c r="P114">
        <f t="shared" si="10"/>
        <v>364.3671167930849</v>
      </c>
      <c r="Q114">
        <f t="shared" si="13"/>
        <v>399.25425394694645</v>
      </c>
    </row>
    <row r="115" spans="6:17" x14ac:dyDescent="0.25">
      <c r="F115">
        <v>-68</v>
      </c>
      <c r="G115">
        <f t="shared" si="7"/>
        <v>164.04412656957427</v>
      </c>
      <c r="H115">
        <f t="shared" si="8"/>
        <v>190.0138138032321</v>
      </c>
      <c r="I115">
        <f t="shared" si="11"/>
        <v>3.6007365546354135</v>
      </c>
      <c r="J115">
        <f t="shared" si="12"/>
        <v>3.6007365546354109</v>
      </c>
      <c r="K115">
        <f t="shared" si="9"/>
        <v>-1.1583293523694134</v>
      </c>
      <c r="P115">
        <f t="shared" si="10"/>
        <v>366.53763142230906</v>
      </c>
      <c r="Q115">
        <f t="shared" si="13"/>
        <v>401.63258930991481</v>
      </c>
    </row>
    <row r="116" spans="6:17" x14ac:dyDescent="0.25">
      <c r="F116">
        <v>-67</v>
      </c>
      <c r="G116">
        <f t="shared" si="7"/>
        <v>160.82720321293982</v>
      </c>
      <c r="H116">
        <f t="shared" si="8"/>
        <v>186.41669986884551</v>
      </c>
      <c r="I116">
        <f t="shared" si="11"/>
        <v>3.6949171153764966</v>
      </c>
      <c r="J116">
        <f t="shared" si="12"/>
        <v>3.6949171153764939</v>
      </c>
      <c r="K116">
        <f t="shared" si="9"/>
        <v>-1.1798545896416053</v>
      </c>
      <c r="P116">
        <f t="shared" si="10"/>
        <v>368.74891083638892</v>
      </c>
      <c r="Q116">
        <f t="shared" si="13"/>
        <v>404.05559257241293</v>
      </c>
    </row>
    <row r="117" spans="6:17" x14ac:dyDescent="0.25">
      <c r="F117">
        <v>-66</v>
      </c>
      <c r="G117">
        <f t="shared" si="7"/>
        <v>157.63402038149928</v>
      </c>
      <c r="H117">
        <f t="shared" si="8"/>
        <v>182.83052501533055</v>
      </c>
      <c r="I117">
        <f t="shared" si="11"/>
        <v>3.7927948339028661</v>
      </c>
      <c r="J117">
        <f t="shared" si="12"/>
        <v>3.7927948339028634</v>
      </c>
      <c r="K117">
        <f t="shared" si="9"/>
        <v>-1.2017354851645206</v>
      </c>
      <c r="P117">
        <f t="shared" si="10"/>
        <v>371.00164804637819</v>
      </c>
      <c r="Q117">
        <f t="shared" si="13"/>
        <v>406.52402309937395</v>
      </c>
    </row>
    <row r="118" spans="6:17" x14ac:dyDescent="0.25">
      <c r="F118">
        <v>-65</v>
      </c>
      <c r="G118">
        <f t="shared" si="7"/>
        <v>154.4655508549578</v>
      </c>
      <c r="H118">
        <f t="shared" si="8"/>
        <v>179.25676372723336</v>
      </c>
      <c r="I118">
        <f t="shared" si="11"/>
        <v>3.8945365817125603</v>
      </c>
      <c r="J118">
        <f t="shared" si="12"/>
        <v>3.8945365817125572</v>
      </c>
      <c r="K118">
        <f t="shared" si="9"/>
        <v>-1.2239714387658016</v>
      </c>
      <c r="P118">
        <f t="shared" si="10"/>
        <v>373.29653691302548</v>
      </c>
      <c r="Q118">
        <f t="shared" si="13"/>
        <v>409.03864118678155</v>
      </c>
    </row>
    <row r="119" spans="6:17" x14ac:dyDescent="0.25">
      <c r="F119">
        <v>-64</v>
      </c>
      <c r="G119">
        <f t="shared" si="7"/>
        <v>151.32275988847115</v>
      </c>
      <c r="H119">
        <f t="shared" si="8"/>
        <v>175.6968976946732</v>
      </c>
      <c r="I119">
        <f t="shared" si="11"/>
        <v>4.0003170946319182</v>
      </c>
      <c r="J119">
        <f t="shared" si="12"/>
        <v>4.0003170946319155</v>
      </c>
      <c r="K119">
        <f t="shared" si="9"/>
        <v>-1.246560799595388</v>
      </c>
      <c r="P119">
        <f t="shared" si="10"/>
        <v>375.63427033414104</v>
      </c>
      <c r="Q119">
        <f t="shared" si="13"/>
        <v>411.60020607548228</v>
      </c>
    </row>
    <row r="120" spans="6:17" x14ac:dyDescent="0.25">
      <c r="F120">
        <v>-63</v>
      </c>
      <c r="G120">
        <f t="shared" si="7"/>
        <v>148.20660491848597</v>
      </c>
      <c r="H120">
        <f t="shared" si="8"/>
        <v>172.15241477640734</v>
      </c>
      <c r="I120">
        <f t="shared" si="11"/>
        <v>4.110319270561237</v>
      </c>
      <c r="J120">
        <f t="shared" si="12"/>
        <v>4.1103192705612344</v>
      </c>
      <c r="K120">
        <f t="shared" si="9"/>
        <v>-1.2695007340695872</v>
      </c>
      <c r="P120">
        <f t="shared" si="10"/>
        <v>378.01553819702991</v>
      </c>
      <c r="Q120">
        <f t="shared" si="13"/>
        <v>414.20947370757062</v>
      </c>
    </row>
    <row r="121" spans="6:17" x14ac:dyDescent="0.25">
      <c r="F121">
        <v>-62</v>
      </c>
      <c r="G121">
        <f t="shared" si="7"/>
        <v>145.11803527096015</v>
      </c>
      <c r="H121">
        <f t="shared" si="8"/>
        <v>168.62480795066935</v>
      </c>
      <c r="I121">
        <f t="shared" si="11"/>
        <v>4.2247344622832559</v>
      </c>
      <c r="J121">
        <f t="shared" si="12"/>
        <v>4.2247344622832532</v>
      </c>
      <c r="K121">
        <f t="shared" si="9"/>
        <v>-1.2927870803464081</v>
      </c>
      <c r="P121">
        <f t="shared" si="10"/>
        <v>380.44102507166173</v>
      </c>
      <c r="Q121">
        <f t="shared" si="13"/>
        <v>416.86719419868484</v>
      </c>
    </row>
    <row r="122" spans="6:17" x14ac:dyDescent="0.25">
      <c r="F122">
        <v>-61</v>
      </c>
      <c r="G122">
        <f t="shared" si="7"/>
        <v>142.0579918720486</v>
      </c>
      <c r="H122">
        <f t="shared" si="8"/>
        <v>165.11557425536091</v>
      </c>
      <c r="I122">
        <f t="shared" si="11"/>
        <v>4.3437627617001207</v>
      </c>
      <c r="J122">
        <f t="shared" si="12"/>
        <v>4.343762761700118</v>
      </c>
      <c r="K122">
        <f t="shared" si="9"/>
        <v>-1.3164141881289702</v>
      </c>
      <c r="P122">
        <f t="shared" si="10"/>
        <v>382.91140761803621</v>
      </c>
      <c r="Q122">
        <f t="shared" si="13"/>
        <v>419.57410899713653</v>
      </c>
    </row>
    <row r="123" spans="6:17" x14ac:dyDescent="0.25">
      <c r="F123">
        <v>-60</v>
      </c>
      <c r="G123">
        <f t="shared" si="7"/>
        <v>139.02740696134381</v>
      </c>
      <c r="H123">
        <f t="shared" si="8"/>
        <v>161.62621371916845</v>
      </c>
      <c r="I123">
        <f t="shared" si="11"/>
        <v>4.4676132711719241</v>
      </c>
      <c r="J123">
        <f t="shared" si="12"/>
        <v>4.4676132711719205</v>
      </c>
      <c r="K123">
        <f t="shared" si="9"/>
        <v>-1.3403747425161823</v>
      </c>
      <c r="P123">
        <f t="shared" si="10"/>
        <v>385.42735167884388</v>
      </c>
      <c r="Q123">
        <f t="shared" si="13"/>
        <v>422.33094769819974</v>
      </c>
    </row>
    <row r="124" spans="6:17" x14ac:dyDescent="0.25">
      <c r="F124">
        <v>-59</v>
      </c>
      <c r="G124">
        <f t="shared" si="7"/>
        <v>136.02720380776023</v>
      </c>
      <c r="H124">
        <f t="shared" si="8"/>
        <v>158.15822828516389</v>
      </c>
      <c r="I124">
        <f t="shared" si="11"/>
        <v>4.5965043568343873</v>
      </c>
      <c r="J124">
        <f t="shared" si="12"/>
        <v>4.5965043568343829</v>
      </c>
      <c r="K124">
        <f t="shared" si="9"/>
        <v>-1.3646595705429987</v>
      </c>
      <c r="P124">
        <f t="shared" si="10"/>
        <v>387.98950902599205</v>
      </c>
      <c r="Q124">
        <f t="shared" si="13"/>
        <v>425.13842447912799</v>
      </c>
    </row>
    <row r="125" spans="6:17" x14ac:dyDescent="0.25">
      <c r="F125">
        <v>-58</v>
      </c>
      <c r="G125">
        <f t="shared" si="7"/>
        <v>133.058296428147</v>
      </c>
      <c r="H125">
        <f t="shared" si="8"/>
        <v>154.71312072843546</v>
      </c>
      <c r="I125">
        <f t="shared" si="11"/>
        <v>4.730663877862364</v>
      </c>
      <c r="J125">
        <f t="shared" si="12"/>
        <v>4.7306638778623595</v>
      </c>
      <c r="K125">
        <f t="shared" si="9"/>
        <v>-1.3892574289754365</v>
      </c>
      <c r="P125">
        <f t="shared" si="10"/>
        <v>390.59851372691168</v>
      </c>
      <c r="Q125">
        <f t="shared" si="13"/>
        <v>427.99723411754354</v>
      </c>
    </row>
    <row r="126" spans="6:17" x14ac:dyDescent="0.25">
      <c r="F126">
        <v>-57</v>
      </c>
      <c r="G126">
        <f t="shared" si="7"/>
        <v>130.12158930871581</v>
      </c>
      <c r="H126">
        <f t="shared" si="8"/>
        <v>151.29239356926897</v>
      </c>
      <c r="I126">
        <f t="shared" si="11"/>
        <v>4.8703293846053892</v>
      </c>
      <c r="J126">
        <f t="shared" si="12"/>
        <v>4.8703293846053848</v>
      </c>
      <c r="K126">
        <f t="shared" si="9"/>
        <v>-1.4141547718565266</v>
      </c>
      <c r="P126">
        <f t="shared" si="10"/>
        <v>393.25497809373468</v>
      </c>
      <c r="Q126">
        <f t="shared" si="13"/>
        <v>430.90804755276042</v>
      </c>
    </row>
    <row r="127" spans="6:17" x14ac:dyDescent="0.25">
      <c r="F127">
        <v>-56</v>
      </c>
      <c r="G127">
        <f t="shared" si="7"/>
        <v>127.21797712937015</v>
      </c>
      <c r="H127">
        <f t="shared" si="8"/>
        <v>147.89754798338132</v>
      </c>
      <c r="I127">
        <f t="shared" si="11"/>
        <v>5.0157482773376119</v>
      </c>
      <c r="J127">
        <f t="shared" si="12"/>
        <v>5.0157482773376074</v>
      </c>
      <c r="K127">
        <f t="shared" si="9"/>
        <v>-1.4393354962408194</v>
      </c>
      <c r="P127">
        <f t="shared" si="10"/>
        <v>395.95948817549595</v>
      </c>
      <c r="Q127">
        <f t="shared" si="13"/>
        <v>433.87150694637739</v>
      </c>
    </row>
    <row r="128" spans="6:17" x14ac:dyDescent="0.25">
      <c r="F128">
        <v>-55</v>
      </c>
      <c r="G128">
        <f t="shared" si="7"/>
        <v>124.34834449101768</v>
      </c>
      <c r="H128">
        <f t="shared" si="8"/>
        <v>144.53008271067458</v>
      </c>
      <c r="I128">
        <f t="shared" si="11"/>
        <v>5.1671779160218794</v>
      </c>
      <c r="J128">
        <f t="shared" si="12"/>
        <v>5.1671779160218749</v>
      </c>
      <c r="K128">
        <f t="shared" si="9"/>
        <v>-1.4647806645036721</v>
      </c>
      <c r="P128">
        <f t="shared" si="10"/>
        <v>398.71259875046013</v>
      </c>
      <c r="Q128">
        <f t="shared" si="13"/>
        <v>436.88822019513344</v>
      </c>
    </row>
    <row r="129" spans="6:17" x14ac:dyDescent="0.25">
      <c r="F129">
        <v>-54</v>
      </c>
      <c r="G129">
        <f t="shared" si="7"/>
        <v>121.51356564595056</v>
      </c>
      <c r="H129">
        <f t="shared" si="8"/>
        <v>141.19149296395284</v>
      </c>
      <c r="I129">
        <f t="shared" si="11"/>
        <v>5.3248856699704001</v>
      </c>
      <c r="J129">
        <f t="shared" si="12"/>
        <v>5.3248856699703957</v>
      </c>
      <c r="K129">
        <f t="shared" si="9"/>
        <v>-1.4904682015832948</v>
      </c>
      <c r="P129">
        <f t="shared" si="10"/>
        <v>401.51482777252994</v>
      </c>
      <c r="Q129">
        <f t="shared" si="13"/>
        <v>439.9587548455757</v>
      </c>
    </row>
    <row r="130" spans="6:17" x14ac:dyDescent="0.25">
      <c r="F130">
        <v>-53</v>
      </c>
      <c r="G130">
        <f t="shared" si="7"/>
        <v>118.71450423137642</v>
      </c>
      <c r="H130">
        <f t="shared" si="8"/>
        <v>137.88326933900677</v>
      </c>
      <c r="I130">
        <f t="shared" si="11"/>
        <v>5.4891488945770757</v>
      </c>
      <c r="J130">
        <f t="shared" si="12"/>
        <v>5.4891488945770721</v>
      </c>
      <c r="K130">
        <f t="shared" si="9"/>
        <v>-1.516372565506573</v>
      </c>
      <c r="P130">
        <f t="shared" si="10"/>
        <v>404.36665022250912</v>
      </c>
      <c r="Q130">
        <f t="shared" si="13"/>
        <v>443.08363135659783</v>
      </c>
    </row>
    <row r="131" spans="6:17" x14ac:dyDescent="0.25">
      <c r="F131">
        <v>-52</v>
      </c>
      <c r="G131">
        <f t="shared" si="7"/>
        <v>115.95201300618001</v>
      </c>
      <c r="H131">
        <f t="shared" si="8"/>
        <v>134.60689672743266</v>
      </c>
      <c r="I131">
        <f t="shared" si="11"/>
        <v>5.6602548203837024</v>
      </c>
      <c r="J131">
        <f t="shared" si="12"/>
        <v>5.6602548203836989</v>
      </c>
      <c r="K131">
        <f t="shared" si="9"/>
        <v>-1.5424643895717078</v>
      </c>
      <c r="P131">
        <f t="shared" si="10"/>
        <v>407.26849131181103</v>
      </c>
      <c r="Q131">
        <f t="shared" si="13"/>
        <v>446.26331565242225</v>
      </c>
    </row>
    <row r="132" spans="6:17" x14ac:dyDescent="0.25">
      <c r="F132">
        <v>-51</v>
      </c>
      <c r="G132">
        <f t="shared" ref="G132:G195" si="14">$C$6+((PI()*($C$4/10)^2)/4)*((($C$9/10)+($C$8/10))-(($C$9/10)*COS(RADIANS(F132)))-($C$8/10)*COS((ASIN(RADIANS(($C$9/$C$8)*SIN(RADIANS(F132)))))))</f>
        <v>113.22693359099716</v>
      </c>
      <c r="H132">
        <f t="shared" ref="H132:H195" si="15">$C$6+((PI()*($C$4/10)^2)/4)*(($C$9/10)*(1+($C$8/$C$9)-COS(RADIANS(F132))-SQRT(($C$8/$C$9)^2-SIN(RADIANS(F132))^2)))</f>
        <v>131.36385323351905</v>
      </c>
      <c r="I132">
        <f t="shared" si="11"/>
        <v>5.8385003376093065</v>
      </c>
      <c r="J132">
        <f t="shared" si="12"/>
        <v>5.838500337609303</v>
      </c>
      <c r="K132">
        <f t="shared" ref="K132:K195" si="16">(J132*100000)*((G133/1000000)-(G132/1000000))</f>
        <v>-1.5687100946248689</v>
      </c>
      <c r="P132">
        <f t="shared" ref="P132:P195" si="17">((J132*100000)*(G132/1000000))/(($C$23+$C$21)*$C$36)</f>
        <v>410.22071898307979</v>
      </c>
      <c r="Q132">
        <f t="shared" si="13"/>
        <v>449.49821090517719</v>
      </c>
    </row>
    <row r="133" spans="6:17" x14ac:dyDescent="0.25">
      <c r="F133">
        <v>-50</v>
      </c>
      <c r="G133">
        <f t="shared" si="14"/>
        <v>110.5400962116793</v>
      </c>
      <c r="H133">
        <f t="shared" si="15"/>
        <v>128.15560909648556</v>
      </c>
      <c r="I133">
        <f t="shared" ref="I133:I196" si="18">I132*(G132/G133)^$C$11</f>
        <v>6.0241916569071332</v>
      </c>
      <c r="J133">
        <f t="shared" ref="J133:J196" si="19">((J132*100000)*(G132/G133)^$C$11+(N133*($C$34-1))/(G133/1000000))/100000</f>
        <v>6.0241916569071288</v>
      </c>
      <c r="K133">
        <f t="shared" si="16"/>
        <v>-1.5950714699786595</v>
      </c>
      <c r="P133">
        <f t="shared" si="17"/>
        <v>413.22363564922722</v>
      </c>
      <c r="Q133">
        <f t="shared" ref="Q133:Q196" si="20">((G132/G133)^($C$11-1))*Q132</f>
        <v>452.78864848296888</v>
      </c>
    </row>
    <row r="134" spans="6:17" x14ac:dyDescent="0.25">
      <c r="F134">
        <v>-49</v>
      </c>
      <c r="G134">
        <f t="shared" si="14"/>
        <v>107.89231944622762</v>
      </c>
      <c r="H134">
        <f t="shared" si="15"/>
        <v>124.98362561931955</v>
      </c>
      <c r="I134">
        <f t="shared" si="18"/>
        <v>6.2176438245077783</v>
      </c>
      <c r="J134">
        <f t="shared" si="19"/>
        <v>6.217643824507773</v>
      </c>
      <c r="K134">
        <f t="shared" si="16"/>
        <v>-1.6215052216946166</v>
      </c>
      <c r="P134">
        <f t="shared" si="17"/>
        <v>416.27746910966198</v>
      </c>
      <c r="Q134">
        <f t="shared" si="20"/>
        <v>456.13487799636511</v>
      </c>
    </row>
    <row r="135" spans="6:17" x14ac:dyDescent="0.25">
      <c r="F135">
        <v>-48</v>
      </c>
      <c r="G135">
        <f t="shared" si="14"/>
        <v>105.28440997527463</v>
      </c>
      <c r="H135">
        <f t="shared" si="15"/>
        <v>121.84935410541041</v>
      </c>
      <c r="I135">
        <f t="shared" si="18"/>
        <v>6.4191800670558985</v>
      </c>
      <c r="J135">
        <f t="shared" si="19"/>
        <v>6.4191800670558932</v>
      </c>
      <c r="K135">
        <f t="shared" si="16"/>
        <v>-1.6479624872024545</v>
      </c>
      <c r="P135">
        <f t="shared" si="17"/>
        <v>419.38236258014717</v>
      </c>
      <c r="Q135">
        <f t="shared" si="20"/>
        <v>459.53705637363964</v>
      </c>
    </row>
    <row r="136" spans="6:17" x14ac:dyDescent="0.25">
      <c r="F136">
        <v>-47</v>
      </c>
      <c r="G136">
        <f t="shared" si="14"/>
        <v>102.71716233618747</v>
      </c>
      <c r="H136">
        <f t="shared" si="15"/>
        <v>118.75423480413497</v>
      </c>
      <c r="I136">
        <f t="shared" si="18"/>
        <v>6.6291309383545602</v>
      </c>
      <c r="J136">
        <f t="shared" si="19"/>
        <v>6.6291309383545558</v>
      </c>
      <c r="K136">
        <f t="shared" si="16"/>
        <v>-1.6743883155670756</v>
      </c>
      <c r="P136">
        <f t="shared" si="17"/>
        <v>422.53836377091551</v>
      </c>
      <c r="Q136">
        <f t="shared" si="20"/>
        <v>462.9952358931472</v>
      </c>
    </row>
    <row r="137" spans="6:17" x14ac:dyDescent="0.25">
      <c r="F137">
        <v>-46</v>
      </c>
      <c r="G137">
        <f t="shared" si="14"/>
        <v>100.19135868087051</v>
      </c>
      <c r="H137">
        <f t="shared" si="15"/>
        <v>115.69969586649918</v>
      </c>
      <c r="I137">
        <f t="shared" si="18"/>
        <v>6.8478332369070261</v>
      </c>
      <c r="J137">
        <f t="shared" si="19"/>
        <v>6.8478332369070225</v>
      </c>
      <c r="K137">
        <f t="shared" si="16"/>
        <v>-1.7007211131724063</v>
      </c>
      <c r="P137">
        <f t="shared" si="17"/>
        <v>425.74541294658229</v>
      </c>
      <c r="Q137">
        <f t="shared" si="20"/>
        <v>466.50935110000648</v>
      </c>
    </row>
    <row r="138" spans="6:17" x14ac:dyDescent="0.25">
      <c r="F138">
        <v>-45</v>
      </c>
      <c r="G138">
        <f t="shared" si="14"/>
        <v>97.707768537339831</v>
      </c>
      <c r="H138">
        <f t="shared" si="15"/>
        <v>112.68715231189586</v>
      </c>
      <c r="I138">
        <f t="shared" si="18"/>
        <v>7.075628659616048</v>
      </c>
      <c r="J138">
        <f t="shared" si="19"/>
        <v>7.0756286596160436</v>
      </c>
      <c r="K138">
        <f t="shared" si="16"/>
        <v>-1.7268920551758644</v>
      </c>
      <c r="P138">
        <f t="shared" si="17"/>
        <v>429.00332990126952</v>
      </c>
      <c r="Q138">
        <f t="shared" si="20"/>
        <v>470.079204534128</v>
      </c>
    </row>
    <row r="139" spans="6:17" x14ac:dyDescent="0.25">
      <c r="F139">
        <v>-44</v>
      </c>
      <c r="G139">
        <f t="shared" si="14"/>
        <v>95.267148575141903</v>
      </c>
      <c r="H139">
        <f t="shared" si="15"/>
        <v>109.71800500698808</v>
      </c>
      <c r="I139">
        <f t="shared" si="18"/>
        <v>7.3128621533052787</v>
      </c>
      <c r="J139">
        <f t="shared" si="19"/>
        <v>7.3128621533052751</v>
      </c>
      <c r="K139">
        <f t="shared" si="16"/>
        <v>-1.7528244638312198</v>
      </c>
      <c r="P139">
        <f t="shared" si="17"/>
        <v>432.31179978344721</v>
      </c>
      <c r="Q139">
        <f t="shared" si="20"/>
        <v>473.70445119782431</v>
      </c>
    </row>
    <row r="140" spans="6:17" x14ac:dyDescent="0.25">
      <c r="F140">
        <v>-43</v>
      </c>
      <c r="G140">
        <f t="shared" si="14"/>
        <v>92.870242374689354</v>
      </c>
      <c r="H140">
        <f t="shared" si="15"/>
        <v>106.79363965767854</v>
      </c>
      <c r="I140">
        <f t="shared" si="18"/>
        <v>7.5598799219275845</v>
      </c>
      <c r="J140">
        <f t="shared" si="19"/>
        <v>7.5598799219275801</v>
      </c>
      <c r="K140">
        <f t="shared" si="16"/>
        <v>-1.7784331557111908</v>
      </c>
      <c r="P140">
        <f t="shared" si="17"/>
        <v>435.67035770764551</v>
      </c>
      <c r="Q140">
        <f t="shared" si="20"/>
        <v>477.38458169413599</v>
      </c>
    </row>
    <row r="141" spans="6:17" x14ac:dyDescent="0.25">
      <c r="F141">
        <v>-42</v>
      </c>
      <c r="G141">
        <f t="shared" si="14"/>
        <v>90.51778020058417</v>
      </c>
      <c r="H141">
        <f t="shared" si="15"/>
        <v>103.9154258150792</v>
      </c>
      <c r="I141">
        <f t="shared" si="18"/>
        <v>7.8170270435082383</v>
      </c>
      <c r="J141">
        <f t="shared" si="19"/>
        <v>7.8170270435082339</v>
      </c>
      <c r="K141">
        <f t="shared" si="16"/>
        <v>-1.8036237610073913</v>
      </c>
      <c r="P141">
        <f t="shared" si="17"/>
        <v>439.07837209475912</v>
      </c>
      <c r="Q141">
        <f t="shared" si="20"/>
        <v>481.11890397201648</v>
      </c>
    </row>
    <row r="142" spans="6:17" x14ac:dyDescent="0.25">
      <c r="F142">
        <v>-41</v>
      </c>
      <c r="G142">
        <f t="shared" si="14"/>
        <v>88.210478778996745</v>
      </c>
      <c r="H142">
        <f t="shared" si="15"/>
        <v>101.08471589634416</v>
      </c>
      <c r="I142">
        <f t="shared" si="18"/>
        <v>8.084644647156189</v>
      </c>
      <c r="J142">
        <f t="shared" si="19"/>
        <v>8.0846446471561855</v>
      </c>
      <c r="K142">
        <f t="shared" si="16"/>
        <v>-1.8282920194786259</v>
      </c>
      <c r="P142">
        <f t="shared" si="17"/>
        <v>442.53502668960476</v>
      </c>
      <c r="Q142">
        <f t="shared" si="20"/>
        <v>484.90652362212091</v>
      </c>
    </row>
    <row r="143" spans="6:17" x14ac:dyDescent="0.25">
      <c r="F143">
        <v>-40</v>
      </c>
      <c r="G143">
        <f t="shared" si="14"/>
        <v>85.949041079169405</v>
      </c>
      <c r="H143">
        <f t="shared" si="15"/>
        <v>98.302844221183335</v>
      </c>
      <c r="I143">
        <f t="shared" si="18"/>
        <v>8.3630665970215485</v>
      </c>
      <c r="J143">
        <f t="shared" si="19"/>
        <v>8.3630665970215432</v>
      </c>
      <c r="K143">
        <f t="shared" si="16"/>
        <v>-1.8523230592972453</v>
      </c>
      <c r="P143">
        <f t="shared" si="17"/>
        <v>446.03930121418989</v>
      </c>
      <c r="Q143">
        <f t="shared" si="20"/>
        <v>488.74632267767896</v>
      </c>
    </row>
    <row r="144" spans="6:17" x14ac:dyDescent="0.25">
      <c r="F144">
        <v>-39</v>
      </c>
      <c r="G144">
        <f t="shared" si="14"/>
        <v>83.734156099110848</v>
      </c>
      <c r="H144">
        <f t="shared" si="15"/>
        <v>95.571126064823687</v>
      </c>
      <c r="I144">
        <f t="shared" si="18"/>
        <v>8.6526156270875596</v>
      </c>
      <c r="J144">
        <f t="shared" si="19"/>
        <v>8.6526156270875543</v>
      </c>
      <c r="K144">
        <f t="shared" si="16"/>
        <v>-1.8755906670344502</v>
      </c>
      <c r="P144">
        <f t="shared" si="17"/>
        <v>449.58995062838119</v>
      </c>
      <c r="Q144">
        <f t="shared" si="20"/>
        <v>492.63693688943061</v>
      </c>
    </row>
    <row r="145" spans="6:17" x14ac:dyDescent="0.25">
      <c r="F145">
        <v>-38</v>
      </c>
      <c r="G145">
        <f t="shared" si="14"/>
        <v>81.566498655548003</v>
      </c>
      <c r="H145">
        <f t="shared" si="15"/>
        <v>92.890856728142751</v>
      </c>
      <c r="I145">
        <f t="shared" si="18"/>
        <v>8.9535988684196859</v>
      </c>
      <c r="J145">
        <f t="shared" si="19"/>
        <v>8.9535988684196806</v>
      </c>
      <c r="K145">
        <f t="shared" si="16"/>
        <v>-1.8979565593714811</v>
      </c>
      <c r="P145">
        <f t="shared" si="17"/>
        <v>453.1854829869531</v>
      </c>
      <c r="Q145">
        <f t="shared" si="20"/>
        <v>496.57673146254768</v>
      </c>
    </row>
    <row r="146" spans="6:17" x14ac:dyDescent="0.25">
      <c r="F146">
        <v>-37</v>
      </c>
      <c r="G146">
        <f t="shared" si="14"/>
        <v>79.446729178197643</v>
      </c>
      <c r="H146">
        <f t="shared" si="15"/>
        <v>90.26331062564816</v>
      </c>
      <c r="I146">
        <f t="shared" si="18"/>
        <v>9.2663027092770527</v>
      </c>
      <c r="J146">
        <f t="shared" si="19"/>
        <v>9.2663027092770456</v>
      </c>
      <c r="K146">
        <f t="shared" si="16"/>
        <v>-1.9192696698388687</v>
      </c>
      <c r="P146">
        <f t="shared" si="17"/>
        <v>456.82413590404229</v>
      </c>
      <c r="Q146">
        <f t="shared" si="20"/>
        <v>500.56377526762674</v>
      </c>
    </row>
    <row r="147" spans="6:17" x14ac:dyDescent="0.25">
      <c r="F147">
        <v>-36</v>
      </c>
      <c r="G147">
        <f t="shared" si="14"/>
        <v>77.375493508422494</v>
      </c>
      <c r="H147">
        <f t="shared" si="15"/>
        <v>87.689740391937249</v>
      </c>
      <c r="I147">
        <f t="shared" si="18"/>
        <v>9.5909869287157861</v>
      </c>
      <c r="J147">
        <f t="shared" si="19"/>
        <v>9.5909869287157772</v>
      </c>
      <c r="K147">
        <f t="shared" si="16"/>
        <v>-1.9393654670149145</v>
      </c>
      <c r="P147">
        <f t="shared" si="17"/>
        <v>460.50385166357933</v>
      </c>
      <c r="Q147">
        <f t="shared" si="20"/>
        <v>504.59581356801243</v>
      </c>
    </row>
    <row r="148" spans="6:17" x14ac:dyDescent="0.25">
      <c r="F148">
        <v>-35</v>
      </c>
      <c r="G148">
        <f t="shared" si="14"/>
        <v>75.353422702332267</v>
      </c>
      <c r="H148">
        <f t="shared" si="15"/>
        <v>85.171376007222563</v>
      </c>
      <c r="I148">
        <f t="shared" si="18"/>
        <v>9.9278780464547509</v>
      </c>
      <c r="J148">
        <f t="shared" si="19"/>
        <v>9.927878046454742</v>
      </c>
      <c r="K148">
        <f t="shared" si="16"/>
        <v>-1.9580653241478352</v>
      </c>
      <c r="P148">
        <f t="shared" si="17"/>
        <v>464.22225104809354</v>
      </c>
      <c r="Q148">
        <f t="shared" si="20"/>
        <v>508.6702393427841</v>
      </c>
    </row>
    <row r="149" spans="6:17" x14ac:dyDescent="0.25">
      <c r="F149">
        <v>-34</v>
      </c>
      <c r="G149">
        <f t="shared" si="14"/>
        <v>73.381132838389931</v>
      </c>
      <c r="H149">
        <f t="shared" si="15"/>
        <v>82.709423942470437</v>
      </c>
      <c r="I149">
        <f t="shared" si="18"/>
        <v>10.277161836387673</v>
      </c>
      <c r="J149">
        <f t="shared" si="19"/>
        <v>10.277161836387664</v>
      </c>
      <c r="K149">
        <f t="shared" si="16"/>
        <v>-1.9751759641159272</v>
      </c>
      <c r="P149">
        <f t="shared" si="17"/>
        <v>467.97660599919396</v>
      </c>
      <c r="Q149">
        <f t="shared" si="20"/>
        <v>512.7840633295541</v>
      </c>
    </row>
    <row r="150" spans="6:17" x14ac:dyDescent="0.25">
      <c r="F150">
        <v>-33</v>
      </c>
      <c r="G150">
        <f t="shared" si="14"/>
        <v>71.459224829582908</v>
      </c>
      <c r="H150">
        <f t="shared" si="15"/>
        <v>80.305066324657588</v>
      </c>
      <c r="I150">
        <f t="shared" si="18"/>
        <v>10.63897495885403</v>
      </c>
      <c r="J150">
        <f t="shared" si="19"/>
        <v>10.638974958854019</v>
      </c>
      <c r="K150">
        <f t="shared" si="16"/>
        <v>-1.9904890079791862</v>
      </c>
      <c r="P150">
        <f t="shared" si="17"/>
        <v>471.76381127178428</v>
      </c>
      <c r="Q150">
        <f t="shared" si="20"/>
        <v>516.93388296465207</v>
      </c>
    </row>
    <row r="151" spans="6:17" x14ac:dyDescent="0.25">
      <c r="F151">
        <v>-32</v>
      </c>
      <c r="G151">
        <f t="shared" si="14"/>
        <v>69.588284240214705</v>
      </c>
      <c r="H151">
        <f t="shared" si="15"/>
        <v>77.959460122610523</v>
      </c>
      <c r="I151">
        <f t="shared" si="18"/>
        <v>11.013395678347971</v>
      </c>
      <c r="J151">
        <f t="shared" si="19"/>
        <v>11.013395678347962</v>
      </c>
      <c r="K151">
        <f t="shared" si="16"/>
        <v>-2.0037806600381538</v>
      </c>
      <c r="P151">
        <f t="shared" si="17"/>
        <v>475.58035530139017</v>
      </c>
      <c r="Q151">
        <f t="shared" si="20"/>
        <v>521.1158504610803</v>
      </c>
    </row>
    <row r="152" spans="6:17" x14ac:dyDescent="0.25">
      <c r="F152">
        <v>-31</v>
      </c>
      <c r="G152">
        <f t="shared" si="14"/>
        <v>67.768881107375734</v>
      </c>
      <c r="H152">
        <f t="shared" si="15"/>
        <v>75.673736353856583</v>
      </c>
      <c r="I152">
        <f t="shared" si="18"/>
        <v>11.400433649539117</v>
      </c>
      <c r="J152">
        <f t="shared" si="19"/>
        <v>11.400433649539107</v>
      </c>
      <c r="K152">
        <f t="shared" si="16"/>
        <v>-2.0148115672380538</v>
      </c>
      <c r="P152">
        <f t="shared" si="17"/>
        <v>479.42229057042852</v>
      </c>
      <c r="Q152">
        <f t="shared" si="20"/>
        <v>525.32564033743586</v>
      </c>
    </row>
    <row r="153" spans="6:17" x14ac:dyDescent="0.25">
      <c r="F153">
        <v>-30</v>
      </c>
      <c r="G153">
        <f t="shared" si="14"/>
        <v>66.001569767144815</v>
      </c>
      <c r="H153">
        <f t="shared" si="15"/>
        <v>73.448999312877589</v>
      </c>
      <c r="I153">
        <f t="shared" si="18"/>
        <v>11.800018776141806</v>
      </c>
      <c r="J153">
        <f t="shared" si="19"/>
        <v>11.800018776141796</v>
      </c>
      <c r="K153">
        <f t="shared" si="16"/>
        <v>-2.0233268957590718</v>
      </c>
      <c r="P153">
        <f t="shared" si="17"/>
        <v>483.28520383521982</v>
      </c>
      <c r="Q153">
        <f t="shared" si="20"/>
        <v>529.55841679424168</v>
      </c>
    </row>
    <row r="154" spans="6:17" x14ac:dyDescent="0.25">
      <c r="F154">
        <v>-29</v>
      </c>
      <c r="G154">
        <f t="shared" si="14"/>
        <v>64.286888685577395</v>
      </c>
      <c r="H154">
        <f t="shared" si="15"/>
        <v>71.286325821122801</v>
      </c>
      <c r="I154">
        <f t="shared" si="18"/>
        <v>12.21198917514236</v>
      </c>
      <c r="J154">
        <f t="shared" si="19"/>
        <v>12.211989175142349</v>
      </c>
      <c r="K154">
        <f t="shared" si="16"/>
        <v>-2.0290566725664494</v>
      </c>
      <c r="P154">
        <f t="shared" si="17"/>
        <v>487.16418666105807</v>
      </c>
      <c r="Q154">
        <f t="shared" si="20"/>
        <v>533.80880142783235</v>
      </c>
    </row>
    <row r="155" spans="6:17" x14ac:dyDescent="0.25">
      <c r="F155">
        <v>-28</v>
      </c>
      <c r="G155">
        <f t="shared" si="14"/>
        <v>62.625360294529841</v>
      </c>
      <c r="H155">
        <f t="shared" si="15"/>
        <v>69.186764499106587</v>
      </c>
      <c r="I155">
        <f t="shared" si="18"/>
        <v>12.636078313982521</v>
      </c>
      <c r="J155">
        <f t="shared" si="19"/>
        <v>12.636078313982511</v>
      </c>
      <c r="K155">
        <f t="shared" si="16"/>
        <v>-2.0317164442498656</v>
      </c>
      <c r="P155">
        <f t="shared" si="17"/>
        <v>491.05380680739529</v>
      </c>
      <c r="Q155">
        <f t="shared" si="20"/>
        <v>538.07084187574901</v>
      </c>
    </row>
    <row r="156" spans="6:17" x14ac:dyDescent="0.25">
      <c r="F156">
        <v>-27</v>
      </c>
      <c r="G156">
        <f t="shared" si="14"/>
        <v>61.017490832371109</v>
      </c>
      <c r="H156">
        <f t="shared" si="15"/>
        <v>67.15133506088263</v>
      </c>
      <c r="I156">
        <f t="shared" si="18"/>
        <v>13.07190143117862</v>
      </c>
      <c r="J156">
        <f t="shared" si="19"/>
        <v>13.07190143117861</v>
      </c>
      <c r="K156">
        <f t="shared" si="16"/>
        <v>-2.0310083093483842</v>
      </c>
      <c r="P156">
        <f t="shared" si="17"/>
        <v>494.94808110817161</v>
      </c>
      <c r="Q156">
        <f t="shared" si="20"/>
        <v>542.33798210043653</v>
      </c>
    </row>
    <row r="157" spans="6:17" x14ac:dyDescent="0.25">
      <c r="F157">
        <v>-26</v>
      </c>
      <c r="G157">
        <f t="shared" si="14"/>
        <v>59.463770189631177</v>
      </c>
      <c r="H157">
        <f t="shared" si="15"/>
        <v>65.181027631159211</v>
      </c>
      <c r="I157">
        <f t="shared" si="18"/>
        <v>13.518941401995409</v>
      </c>
      <c r="J157">
        <f t="shared" si="19"/>
        <v>13.518941401995397</v>
      </c>
      <c r="K157">
        <f t="shared" si="16"/>
        <v>-2.0266223830988963</v>
      </c>
      <c r="P157">
        <f t="shared" si="17"/>
        <v>498.84045060192938</v>
      </c>
      <c r="Q157">
        <f t="shared" si="20"/>
        <v>546.60303513813597</v>
      </c>
    </row>
    <row r="158" spans="6:17" x14ac:dyDescent="0.25">
      <c r="F158">
        <v>-25</v>
      </c>
      <c r="G158">
        <f t="shared" si="14"/>
        <v>57.9646717596315</v>
      </c>
      <c r="H158">
        <f t="shared" si="15"/>
        <v>63.276802085290868</v>
      </c>
      <c r="I158">
        <f t="shared" si="18"/>
        <v>13.976534270311724</v>
      </c>
      <c r="J158">
        <f t="shared" si="19"/>
        <v>13.97653427031171</v>
      </c>
      <c r="K158">
        <f t="shared" si="16"/>
        <v>-2.0182387546370246</v>
      </c>
      <c r="P158">
        <f t="shared" si="17"/>
        <v>502.72375878003476</v>
      </c>
      <c r="Q158">
        <f t="shared" si="20"/>
        <v>550.85815926443286</v>
      </c>
    </row>
    <row r="159" spans="6:17" x14ac:dyDescent="0.25">
      <c r="F159">
        <v>-24</v>
      </c>
      <c r="G159">
        <f t="shared" si="14"/>
        <v>56.520652294144931</v>
      </c>
      <c r="H159">
        <f t="shared" si="15"/>
        <v>61.439587412356929</v>
      </c>
      <c r="I159">
        <f t="shared" si="18"/>
        <v>14.443854735341118</v>
      </c>
      <c r="J159">
        <f t="shared" si="19"/>
        <v>14.443854735341105</v>
      </c>
      <c r="K159">
        <f t="shared" si="16"/>
        <v>-2.0055299955506123</v>
      </c>
      <c r="P159">
        <f t="shared" si="17"/>
        <v>506.59023393548972</v>
      </c>
      <c r="Q159">
        <f t="shared" si="20"/>
        <v>555.09483865301831</v>
      </c>
    </row>
    <row r="160" spans="6:17" x14ac:dyDescent="0.25">
      <c r="F160">
        <v>-23</v>
      </c>
      <c r="G160">
        <f t="shared" si="14"/>
        <v>55.132151764128174</v>
      </c>
      <c r="H160">
        <f t="shared" si="15"/>
        <v>59.670281101512444</v>
      </c>
      <c r="I160">
        <f t="shared" si="18"/>
        <v>14.919901956381189</v>
      </c>
      <c r="J160">
        <f t="shared" si="19"/>
        <v>14.919901956381176</v>
      </c>
      <c r="K160">
        <f t="shared" si="16"/>
        <v>-1.9881642746417598</v>
      </c>
      <c r="P160">
        <f t="shared" si="17"/>
        <v>510.43147670472086</v>
      </c>
      <c r="Q160">
        <f t="shared" si="20"/>
        <v>559.30386972463771</v>
      </c>
    </row>
    <row r="161" spans="6:17" x14ac:dyDescent="0.25">
      <c r="F161">
        <v>-22</v>
      </c>
      <c r="G161">
        <f t="shared" si="14"/>
        <v>53.799593225570597</v>
      </c>
      <c r="H161">
        <f t="shared" si="15"/>
        <v>57.969748551774941</v>
      </c>
      <c r="I161">
        <f t="shared" si="18"/>
        <v>15.403486118392909</v>
      </c>
      <c r="J161">
        <f t="shared" si="19"/>
        <v>15.403486118392895</v>
      </c>
      <c r="K161">
        <f t="shared" si="16"/>
        <v>-1.9658091261128854</v>
      </c>
      <c r="P161">
        <f t="shared" si="17"/>
        <v>514.23845399423078</v>
      </c>
      <c r="Q161">
        <f t="shared" si="20"/>
        <v>563.47535449223642</v>
      </c>
    </row>
    <row r="162" spans="6:17" x14ac:dyDescent="0.25">
      <c r="F162">
        <v>-21</v>
      </c>
      <c r="G162">
        <f t="shared" si="14"/>
        <v>52.523382690498565</v>
      </c>
      <c r="H162">
        <f t="shared" si="15"/>
        <v>56.338822505389444</v>
      </c>
      <c r="I162">
        <f t="shared" si="18"/>
        <v>15.893216283080623</v>
      </c>
      <c r="J162">
        <f t="shared" si="19"/>
        <v>15.893216283080609</v>
      </c>
      <c r="K162">
        <f t="shared" si="16"/>
        <v>-1.93813590641429</v>
      </c>
      <c r="P162">
        <f t="shared" si="17"/>
        <v>518.00150056570317</v>
      </c>
      <c r="Q162">
        <f t="shared" si="20"/>
        <v>567.59870229783462</v>
      </c>
    </row>
    <row r="163" spans="6:17" x14ac:dyDescent="0.25">
      <c r="F163">
        <v>-20</v>
      </c>
      <c r="G163">
        <f t="shared" si="14"/>
        <v>51.303909003176031</v>
      </c>
      <c r="H163">
        <f t="shared" si="15"/>
        <v>54.778302504894206</v>
      </c>
      <c r="I163">
        <f t="shared" si="18"/>
        <v>16.387490130204927</v>
      </c>
      <c r="J163">
        <f t="shared" si="19"/>
        <v>16.38749013020491</v>
      </c>
      <c r="K163">
        <f t="shared" si="16"/>
        <v>-1.9048249580506027</v>
      </c>
      <c r="P163">
        <f t="shared" si="17"/>
        <v>521.71032960823163</v>
      </c>
      <c r="Q163">
        <f t="shared" si="20"/>
        <v>571.66264139701639</v>
      </c>
    </row>
    <row r="164" spans="6:17" x14ac:dyDescent="0.25">
      <c r="F164">
        <v>-19</v>
      </c>
      <c r="G164">
        <f t="shared" si="14"/>
        <v>50.141543721539833</v>
      </c>
      <c r="H164">
        <f t="shared" si="15"/>
        <v>53.28895437399467</v>
      </c>
      <c r="I164">
        <f t="shared" si="18"/>
        <v>16.884486266808537</v>
      </c>
      <c r="J164">
        <f t="shared" si="19"/>
        <v>16.884486266808519</v>
      </c>
      <c r="K164">
        <f t="shared" si="16"/>
        <v>-1.8655714762079341</v>
      </c>
      <c r="P164">
        <f t="shared" si="17"/>
        <v>525.35405364491362</v>
      </c>
      <c r="Q164">
        <f t="shared" si="20"/>
        <v>575.65524186727259</v>
      </c>
    </row>
    <row r="165" spans="6:17" x14ac:dyDescent="0.25">
      <c r="F165">
        <v>-18</v>
      </c>
      <c r="G165">
        <f t="shared" si="14"/>
        <v>49.036641003904137</v>
      </c>
      <c r="H165">
        <f t="shared" si="15"/>
        <v>51.87150972233195</v>
      </c>
      <c r="I165">
        <f t="shared" si="18"/>
        <v>17.382159841288438</v>
      </c>
      <c r="J165">
        <f t="shared" si="19"/>
        <v>17.382159841288416</v>
      </c>
      <c r="K165">
        <f t="shared" si="16"/>
        <v>-1.8200920458376371</v>
      </c>
      <c r="P165">
        <f t="shared" si="17"/>
        <v>528.92121709237495</v>
      </c>
      <c r="Q165">
        <f t="shared" si="20"/>
        <v>579.56395128501015</v>
      </c>
    </row>
    <row r="166" spans="6:17" x14ac:dyDescent="0.25">
      <c r="F166">
        <v>-17</v>
      </c>
      <c r="G166">
        <f t="shared" si="14"/>
        <v>47.989537500969874</v>
      </c>
      <c r="H166">
        <f t="shared" si="15"/>
        <v>50.526665474223599</v>
      </c>
      <c r="I166">
        <f t="shared" si="18"/>
        <v>17.878242237077494</v>
      </c>
      <c r="J166">
        <f t="shared" si="19"/>
        <v>17.878242237077473</v>
      </c>
      <c r="K166">
        <f t="shared" si="16"/>
        <v>-1.7681317829015597</v>
      </c>
      <c r="P166">
        <f t="shared" si="17"/>
        <v>532.39984170482501</v>
      </c>
      <c r="Q166">
        <f t="shared" si="20"/>
        <v>583.3756445207473</v>
      </c>
    </row>
    <row r="167" spans="6:17" x14ac:dyDescent="0.25">
      <c r="F167">
        <v>-16</v>
      </c>
      <c r="G167">
        <f t="shared" si="14"/>
        <v>47.000552253172607</v>
      </c>
      <c r="H167">
        <f t="shared" si="15"/>
        <v>49.255083421436893</v>
      </c>
      <c r="I167">
        <f t="shared" si="18"/>
        <v>18.370245628537095</v>
      </c>
      <c r="J167">
        <f t="shared" si="19"/>
        <v>18.370245628537074</v>
      </c>
      <c r="K167">
        <f t="shared" si="16"/>
        <v>-1.7094719743527027</v>
      </c>
      <c r="P167">
        <f t="shared" si="17"/>
        <v>535.77748597846835</v>
      </c>
      <c r="Q167">
        <f t="shared" si="20"/>
        <v>587.07668883133306</v>
      </c>
    </row>
    <row r="168" spans="6:17" x14ac:dyDescent="0.25">
      <c r="F168">
        <v>-15</v>
      </c>
      <c r="G168">
        <f t="shared" si="14"/>
        <v>46.069986593398767</v>
      </c>
      <c r="H168">
        <f t="shared" si="15"/>
        <v>48.057389800045065</v>
      </c>
      <c r="I168">
        <f t="shared" si="18"/>
        <v>18.85547315060272</v>
      </c>
      <c r="J168">
        <f t="shared" si="19"/>
        <v>18.855473150602698</v>
      </c>
      <c r="K168">
        <f t="shared" si="16"/>
        <v>-1.6439380681889018</v>
      </c>
      <c r="P168">
        <f t="shared" si="17"/>
        <v>539.04131935843759</v>
      </c>
      <c r="Q168">
        <f t="shared" si="20"/>
        <v>590.65302517198802</v>
      </c>
    </row>
    <row r="169" spans="6:17" x14ac:dyDescent="0.25">
      <c r="F169">
        <v>-14</v>
      </c>
      <c r="G169">
        <f t="shared" si="14"/>
        <v>45.198124055101047</v>
      </c>
      <c r="H169">
        <f t="shared" si="15"/>
        <v>46.934174891405021</v>
      </c>
      <c r="I169">
        <f t="shared" si="18"/>
        <v>19.331035355263062</v>
      </c>
      <c r="J169">
        <f t="shared" si="19"/>
        <v>19.33103535526304</v>
      </c>
      <c r="K169">
        <f t="shared" si="16"/>
        <v>-1.5714078193624657</v>
      </c>
      <c r="P169">
        <f t="shared" si="17"/>
        <v>542.17821177237545</v>
      </c>
      <c r="Q169">
        <f t="shared" si="20"/>
        <v>594.09026630247627</v>
      </c>
    </row>
    <row r="170" spans="6:17" x14ac:dyDescent="0.25">
      <c r="F170">
        <v>-13</v>
      </c>
      <c r="G170">
        <f t="shared" si="14"/>
        <v>44.385230285841743</v>
      </c>
      <c r="H170">
        <f t="shared" si="15"/>
        <v>45.885992647288766</v>
      </c>
      <c r="I170">
        <f t="shared" si="18"/>
        <v>19.793873494965553</v>
      </c>
      <c r="J170">
        <f t="shared" si="19"/>
        <v>19.793873494965531</v>
      </c>
      <c r="K170">
        <f t="shared" si="16"/>
        <v>-1.4918193519266743</v>
      </c>
      <c r="P170">
        <f t="shared" si="17"/>
        <v>545.17483860988648</v>
      </c>
      <c r="Q170">
        <f t="shared" si="20"/>
        <v>597.37381181804847</v>
      </c>
    </row>
    <row r="171" spans="6:17" x14ac:dyDescent="0.25">
      <c r="F171">
        <v>-12</v>
      </c>
      <c r="G171">
        <f t="shared" si="14"/>
        <v>43.63155296628824</v>
      </c>
      <c r="H171">
        <f t="shared" si="15"/>
        <v>44.913360339189602</v>
      </c>
      <c r="I171">
        <f t="shared" si="18"/>
        <v>20.240789980917224</v>
      </c>
      <c r="J171">
        <f t="shared" si="19"/>
        <v>20.240789980917206</v>
      </c>
      <c r="K171">
        <f t="shared" si="16"/>
        <v>-1.4051788557018137</v>
      </c>
      <c r="P171">
        <f t="shared" si="17"/>
        <v>548.01780077810895</v>
      </c>
      <c r="Q171">
        <f t="shared" si="20"/>
        <v>600.48897969999973</v>
      </c>
    </row>
    <row r="172" spans="6:17" x14ac:dyDescent="0.25">
      <c r="F172">
        <v>-11</v>
      </c>
      <c r="G172">
        <f t="shared" si="14"/>
        <v>42.937321734687792</v>
      </c>
      <c r="H172">
        <f t="shared" si="15"/>
        <v>44.016758231818166</v>
      </c>
      <c r="I172">
        <f t="shared" si="18"/>
        <v>20.66848611212933</v>
      </c>
      <c r="J172">
        <f t="shared" si="19"/>
        <v>20.668486112129312</v>
      </c>
      <c r="K172">
        <f t="shared" si="16"/>
        <v>-1.3115676007541905</v>
      </c>
      <c r="P172">
        <f t="shared" si="17"/>
        <v>550.69375889988123</v>
      </c>
      <c r="Q172">
        <f t="shared" si="20"/>
        <v>603.42115336293807</v>
      </c>
    </row>
    <row r="173" spans="6:17" x14ac:dyDescent="0.25">
      <c r="F173">
        <v>-10</v>
      </c>
      <c r="G173">
        <f t="shared" si="14"/>
        <v>42.302748116843333</v>
      </c>
      <c r="H173">
        <f t="shared" si="15"/>
        <v>43.196629280800202</v>
      </c>
      <c r="I173">
        <f t="shared" si="18"/>
        <v>21.073606863029532</v>
      </c>
      <c r="J173">
        <f t="shared" si="19"/>
        <v>21.073606863029511</v>
      </c>
      <c r="K173">
        <f t="shared" si="16"/>
        <v>-1.2111479291621465</v>
      </c>
      <c r="P173">
        <f t="shared" si="17"/>
        <v>553.1895800992578</v>
      </c>
      <c r="Q173">
        <f t="shared" si="20"/>
        <v>606.15594249460366</v>
      </c>
    </row>
    <row r="174" spans="6:17" x14ac:dyDescent="0.25">
      <c r="F174">
        <v>-9</v>
      </c>
      <c r="G174">
        <f t="shared" si="14"/>
        <v>41.728025461612006</v>
      </c>
      <c r="H174">
        <f t="shared" si="15"/>
        <v>42.45337885457905</v>
      </c>
      <c r="I174">
        <f t="shared" si="18"/>
        <v>21.452792163499311</v>
      </c>
      <c r="J174">
        <f t="shared" si="19"/>
        <v>21.452792163499286</v>
      </c>
      <c r="K174">
        <f t="shared" si="16"/>
        <v>-1.1041678750822821</v>
      </c>
      <c r="P174">
        <f t="shared" si="17"/>
        <v>555.49249516409543</v>
      </c>
      <c r="Q174">
        <f t="shared" si="20"/>
        <v>608.67935526633607</v>
      </c>
    </row>
    <row r="175" spans="6:17" x14ac:dyDescent="0.25">
      <c r="F175">
        <v>-8</v>
      </c>
      <c r="G175">
        <f t="shared" si="14"/>
        <v>41.213328881946744</v>
      </c>
      <c r="H175">
        <f t="shared" si="15"/>
        <v>41.787374480525614</v>
      </c>
      <c r="I175">
        <f t="shared" si="18"/>
        <v>21.802733721635175</v>
      </c>
      <c r="J175">
        <f t="shared" si="19"/>
        <v>21.80273372163515</v>
      </c>
      <c r="K175">
        <f t="shared" si="16"/>
        <v>-0.99096407476778847</v>
      </c>
      <c r="L175">
        <f t="shared" ref="L175:L235" si="21">1-EXP((-$C$13)*(((F175-$C$17)/$C$18))^($C$14+1))</f>
        <v>0</v>
      </c>
      <c r="M175">
        <f>L175-L174</f>
        <v>0</v>
      </c>
      <c r="N175">
        <f>M175*$C$23*$C$24*$C$27</f>
        <v>0</v>
      </c>
      <c r="O175">
        <f>N175/($C$23+$C$21*1007)</f>
        <v>0</v>
      </c>
      <c r="P175">
        <f t="shared" si="17"/>
        <v>557.59026321940667</v>
      </c>
      <c r="Q175">
        <f t="shared" si="20"/>
        <v>610.97797877344215</v>
      </c>
    </row>
    <row r="176" spans="6:17" x14ac:dyDescent="0.25">
      <c r="F176">
        <v>-7</v>
      </c>
      <c r="G176">
        <f t="shared" si="14"/>
        <v>40.758815201497377</v>
      </c>
      <c r="H176">
        <f t="shared" si="15"/>
        <v>41.198945615252555</v>
      </c>
      <c r="I176">
        <f t="shared" si="18"/>
        <v>22.120236048930671</v>
      </c>
      <c r="J176">
        <f t="shared" si="19"/>
        <v>22.123381362113772</v>
      </c>
      <c r="K176">
        <f t="shared" si="16"/>
        <v>-0.8720866465806919</v>
      </c>
      <c r="L176">
        <f t="shared" si="21"/>
        <v>2.3147880231833007E-5</v>
      </c>
      <c r="M176">
        <f t="shared" ref="M176:M239" si="22">L176-L175</f>
        <v>2.3147880231833007E-5</v>
      </c>
      <c r="N176">
        <f t="shared" ref="N176:N239" si="23">M176*$C$23*$C$24*$C$27</f>
        <v>3.2049809695440704E-2</v>
      </c>
      <c r="O176">
        <f t="shared" ref="O176:O239" si="24">N176/($C$23+$C$21*1007)</f>
        <v>6.0512632817834304E-2</v>
      </c>
      <c r="P176">
        <f t="shared" si="17"/>
        <v>559.55089258803514</v>
      </c>
      <c r="Q176">
        <f t="shared" si="20"/>
        <v>613.03916388724258</v>
      </c>
    </row>
    <row r="177" spans="6:17" x14ac:dyDescent="0.25">
      <c r="F177">
        <v>-6</v>
      </c>
      <c r="G177">
        <f t="shared" si="14"/>
        <v>40.364622906790501</v>
      </c>
      <c r="H177">
        <f t="shared" si="15"/>
        <v>40.688383439131208</v>
      </c>
      <c r="I177">
        <f t="shared" si="18"/>
        <v>22.402279977670943</v>
      </c>
      <c r="J177">
        <f t="shared" si="19"/>
        <v>22.427695544215016</v>
      </c>
      <c r="K177">
        <f t="shared" si="16"/>
        <v>-0.74852613702287651</v>
      </c>
      <c r="L177">
        <f t="shared" si="21"/>
        <v>1.851680394672206E-4</v>
      </c>
      <c r="M177">
        <f t="shared" si="22"/>
        <v>1.620201592353876E-4</v>
      </c>
      <c r="N177">
        <f t="shared" si="23"/>
        <v>0.22432789604545045</v>
      </c>
      <c r="O177">
        <f t="shared" si="24"/>
        <v>0.42354921084373032</v>
      </c>
      <c r="P177">
        <f t="shared" si="17"/>
        <v>561.76164956258174</v>
      </c>
      <c r="Q177">
        <f t="shared" si="20"/>
        <v>614.85121011154729</v>
      </c>
    </row>
    <row r="178" spans="6:17" x14ac:dyDescent="0.25">
      <c r="F178">
        <v>-5</v>
      </c>
      <c r="G178">
        <f t="shared" si="14"/>
        <v>40.030872104998494</v>
      </c>
      <c r="H178">
        <f t="shared" si="15"/>
        <v>40.25594067500257</v>
      </c>
      <c r="I178">
        <f t="shared" si="18"/>
        <v>22.646086642163418</v>
      </c>
      <c r="J178">
        <f t="shared" si="19"/>
        <v>22.732602545863852</v>
      </c>
      <c r="K178">
        <f t="shared" si="16"/>
        <v>-0.6210720185301134</v>
      </c>
      <c r="L178">
        <f t="shared" si="21"/>
        <v>6.2480472818371435E-4</v>
      </c>
      <c r="M178">
        <f t="shared" si="22"/>
        <v>4.3963668871649375E-4</v>
      </c>
      <c r="N178">
        <f t="shared" si="23"/>
        <v>0.60870680457039694</v>
      </c>
      <c r="O178">
        <f t="shared" si="24"/>
        <v>1.1492876777962773</v>
      </c>
      <c r="P178">
        <f t="shared" si="17"/>
        <v>564.69084443223619</v>
      </c>
      <c r="Q178">
        <f t="shared" si="20"/>
        <v>616.40354558428112</v>
      </c>
    </row>
    <row r="179" spans="6:17" x14ac:dyDescent="0.25">
      <c r="F179">
        <v>-4</v>
      </c>
      <c r="G179">
        <f t="shared" si="14"/>
        <v>39.757664487315004</v>
      </c>
      <c r="H179">
        <f t="shared" si="15"/>
        <v>39.901831431078996</v>
      </c>
      <c r="I179">
        <f t="shared" si="18"/>
        <v>22.849179660530464</v>
      </c>
      <c r="J179">
        <f t="shared" si="19"/>
        <v>23.055654344679365</v>
      </c>
      <c r="K179">
        <f t="shared" si="16"/>
        <v>-0.49011984222886101</v>
      </c>
      <c r="L179">
        <f t="shared" si="21"/>
        <v>1.4803846295136092E-3</v>
      </c>
      <c r="M179">
        <f t="shared" si="22"/>
        <v>8.5557990132989481E-4</v>
      </c>
      <c r="N179">
        <f t="shared" si="23"/>
        <v>1.1846083849681155</v>
      </c>
      <c r="O179">
        <f t="shared" si="24"/>
        <v>2.236636439145558</v>
      </c>
      <c r="P179">
        <f t="shared" si="17"/>
        <v>568.80689573129359</v>
      </c>
      <c r="Q179">
        <f t="shared" si="20"/>
        <v>617.68689709538387</v>
      </c>
    </row>
    <row r="180" spans="6:17" x14ac:dyDescent="0.25">
      <c r="F180">
        <v>-3</v>
      </c>
      <c r="G180">
        <f t="shared" si="14"/>
        <v>39.545083297945304</v>
      </c>
      <c r="H180">
        <f t="shared" si="15"/>
        <v>39.626231068028808</v>
      </c>
      <c r="I180">
        <f t="shared" si="18"/>
        <v>23.009443130880939</v>
      </c>
      <c r="J180">
        <f t="shared" si="19"/>
        <v>23.414689077149067</v>
      </c>
      <c r="K180">
        <f t="shared" si="16"/>
        <v>-0.3556456871604019</v>
      </c>
      <c r="L180">
        <f t="shared" si="21"/>
        <v>2.8893363285305007E-3</v>
      </c>
      <c r="M180">
        <f t="shared" si="22"/>
        <v>1.4089516990168915E-3</v>
      </c>
      <c r="N180">
        <f t="shared" si="23"/>
        <v>1.9507891595818672</v>
      </c>
      <c r="O180">
        <f t="shared" si="24"/>
        <v>3.683247708506117</v>
      </c>
      <c r="P180">
        <f t="shared" si="17"/>
        <v>574.57592611136158</v>
      </c>
      <c r="Q180">
        <f t="shared" si="20"/>
        <v>618.69344494309075</v>
      </c>
    </row>
    <row r="181" spans="6:17" x14ac:dyDescent="0.25">
      <c r="F181">
        <v>-2</v>
      </c>
      <c r="G181">
        <f t="shared" si="14"/>
        <v>39.393193308721621</v>
      </c>
      <c r="H181">
        <f t="shared" si="15"/>
        <v>39.42927609023662</v>
      </c>
      <c r="I181">
        <f t="shared" si="18"/>
        <v>23.125173066959022</v>
      </c>
      <c r="J181">
        <f t="shared" si="19"/>
        <v>23.827440073230335</v>
      </c>
      <c r="K181">
        <f t="shared" si="16"/>
        <v>-0.21719309545310705</v>
      </c>
      <c r="L181">
        <f t="shared" si="21"/>
        <v>4.9875208073176802E-3</v>
      </c>
      <c r="M181">
        <f t="shared" si="22"/>
        <v>2.0981844787871795E-3</v>
      </c>
      <c r="N181">
        <f t="shared" si="23"/>
        <v>2.9050786757821205</v>
      </c>
      <c r="O181">
        <f t="shared" si="24"/>
        <v>5.4850234957723201</v>
      </c>
      <c r="P181">
        <f t="shared" si="17"/>
        <v>582.45866309137023</v>
      </c>
      <c r="Q181">
        <f t="shared" si="20"/>
        <v>619.41695764796884</v>
      </c>
    </row>
    <row r="182" spans="6:17" x14ac:dyDescent="0.25">
      <c r="F182">
        <v>-1</v>
      </c>
      <c r="G182">
        <f t="shared" si="14"/>
        <v>39.302040799351921</v>
      </c>
      <c r="H182">
        <f t="shared" si="15"/>
        <v>39.311064061236216</v>
      </c>
      <c r="I182">
        <f t="shared" si="18"/>
        <v>23.195120056245159</v>
      </c>
      <c r="J182">
        <f t="shared" si="19"/>
        <v>24.311105566634847</v>
      </c>
      <c r="K182">
        <f t="shared" si="16"/>
        <v>-7.3874778958637324E-2</v>
      </c>
      <c r="L182">
        <f t="shared" si="21"/>
        <v>7.9083777417021661E-3</v>
      </c>
      <c r="M182">
        <f t="shared" si="22"/>
        <v>2.9208569343844859E-3</v>
      </c>
      <c r="N182">
        <f t="shared" si="23"/>
        <v>4.0441244708832764</v>
      </c>
      <c r="O182">
        <f t="shared" si="24"/>
        <v>7.6356340802545004</v>
      </c>
      <c r="P182">
        <f t="shared" si="17"/>
        <v>592.90668525299213</v>
      </c>
      <c r="Q182">
        <f t="shared" si="20"/>
        <v>619.85290199741917</v>
      </c>
    </row>
    <row r="183" spans="6:17" x14ac:dyDescent="0.25">
      <c r="F183">
        <v>0</v>
      </c>
      <c r="G183">
        <f t="shared" si="14"/>
        <v>39.271653543307089</v>
      </c>
      <c r="H183">
        <f t="shared" si="15"/>
        <v>39.271653543307174</v>
      </c>
      <c r="I183">
        <f t="shared" si="18"/>
        <v>23.218521227989392</v>
      </c>
      <c r="J183">
        <f t="shared" si="19"/>
        <v>24.881894097481318</v>
      </c>
      <c r="K183">
        <f t="shared" si="16"/>
        <v>7.5609248682066074E-2</v>
      </c>
      <c r="L183">
        <f t="shared" si="21"/>
        <v>1.178189529999929E-2</v>
      </c>
      <c r="M183">
        <f t="shared" si="22"/>
        <v>3.8735175582971237E-3</v>
      </c>
      <c r="N183">
        <f t="shared" si="23"/>
        <v>5.3631476987100468</v>
      </c>
      <c r="O183">
        <f t="shared" si="24"/>
        <v>10.126056613871933</v>
      </c>
      <c r="P183">
        <f t="shared" si="17"/>
        <v>606.35806856106467</v>
      </c>
      <c r="Q183">
        <f t="shared" si="20"/>
        <v>619.99852459372141</v>
      </c>
    </row>
    <row r="184" spans="6:17" x14ac:dyDescent="0.25">
      <c r="F184">
        <v>1</v>
      </c>
      <c r="G184">
        <f t="shared" si="14"/>
        <v>39.302040799351921</v>
      </c>
      <c r="H184">
        <f t="shared" si="15"/>
        <v>39.311064061236216</v>
      </c>
      <c r="I184">
        <f t="shared" si="18"/>
        <v>23.195120056245155</v>
      </c>
      <c r="J184">
        <f t="shared" si="19"/>
        <v>25.554562868151677</v>
      </c>
      <c r="K184">
        <f t="shared" si="16"/>
        <v>0.23293625312777588</v>
      </c>
      <c r="L184">
        <f t="shared" si="21"/>
        <v>1.6733414723380968E-2</v>
      </c>
      <c r="M184">
        <f t="shared" si="22"/>
        <v>4.9515194233816784E-3</v>
      </c>
      <c r="N184">
        <f t="shared" si="23"/>
        <v>6.8557143735530079</v>
      </c>
      <c r="O184">
        <f t="shared" si="24"/>
        <v>12.94414321123967</v>
      </c>
      <c r="P184">
        <f t="shared" si="17"/>
        <v>623.2325025991106</v>
      </c>
      <c r="Q184">
        <f t="shared" si="20"/>
        <v>619.85290199741905</v>
      </c>
    </row>
    <row r="185" spans="6:17" x14ac:dyDescent="0.25">
      <c r="F185">
        <v>2</v>
      </c>
      <c r="G185">
        <f t="shared" si="14"/>
        <v>39.393193308721621</v>
      </c>
      <c r="H185">
        <f t="shared" si="15"/>
        <v>39.42927609023662</v>
      </c>
      <c r="I185">
        <f t="shared" si="18"/>
        <v>23.125173066959018</v>
      </c>
      <c r="J185">
        <f t="shared" si="19"/>
        <v>26.341967672046145</v>
      </c>
      <c r="K185">
        <f t="shared" si="16"/>
        <v>0.40010811858376488</v>
      </c>
      <c r="L185">
        <f t="shared" si="21"/>
        <v>2.2882285130061297E-2</v>
      </c>
      <c r="M185">
        <f t="shared" si="22"/>
        <v>6.148870406680329E-3</v>
      </c>
      <c r="N185">
        <f t="shared" si="23"/>
        <v>8.5135279948882943</v>
      </c>
      <c r="O185">
        <f t="shared" si="24"/>
        <v>16.074229408367305</v>
      </c>
      <c r="P185">
        <f t="shared" si="17"/>
        <v>643.92596209669091</v>
      </c>
      <c r="Q185">
        <f t="shared" si="20"/>
        <v>619.41695764796873</v>
      </c>
    </row>
    <row r="186" spans="6:17" x14ac:dyDescent="0.25">
      <c r="F186">
        <v>3</v>
      </c>
      <c r="G186">
        <f t="shared" si="14"/>
        <v>39.545083297945304</v>
      </c>
      <c r="H186">
        <f t="shared" si="15"/>
        <v>39.626231068028808</v>
      </c>
      <c r="I186">
        <f t="shared" si="18"/>
        <v>23.009443130880936</v>
      </c>
      <c r="J186">
        <f t="shared" si="19"/>
        <v>27.254643343417303</v>
      </c>
      <c r="K186">
        <f t="shared" si="16"/>
        <v>0.57938244977906028</v>
      </c>
      <c r="L186">
        <f t="shared" si="21"/>
        <v>3.0340388631558524E-2</v>
      </c>
      <c r="M186">
        <f t="shared" si="22"/>
        <v>7.4581035014972263E-3</v>
      </c>
      <c r="N186">
        <f t="shared" si="23"/>
        <v>10.326249985654002</v>
      </c>
      <c r="O186">
        <f t="shared" si="24"/>
        <v>19.496795135602287</v>
      </c>
      <c r="P186">
        <f t="shared" si="17"/>
        <v>668.80503466354685</v>
      </c>
      <c r="Q186">
        <f t="shared" si="20"/>
        <v>618.69344494309064</v>
      </c>
    </row>
    <row r="187" spans="6:17" x14ac:dyDescent="0.25">
      <c r="F187">
        <v>4</v>
      </c>
      <c r="G187">
        <f t="shared" si="14"/>
        <v>39.757664487315004</v>
      </c>
      <c r="H187">
        <f t="shared" si="15"/>
        <v>39.901831431078996</v>
      </c>
      <c r="I187">
        <f t="shared" si="18"/>
        <v>22.849179660530464</v>
      </c>
      <c r="J187">
        <f t="shared" si="19"/>
        <v>28.300432915498003</v>
      </c>
      <c r="K187">
        <f t="shared" si="16"/>
        <v>0.77318938562546746</v>
      </c>
      <c r="L187">
        <f t="shared" si="21"/>
        <v>3.9210560847676823E-2</v>
      </c>
      <c r="M187">
        <f t="shared" si="22"/>
        <v>8.8701722161182994E-3</v>
      </c>
      <c r="N187">
        <f t="shared" si="23"/>
        <v>12.281354864685389</v>
      </c>
      <c r="O187">
        <f t="shared" si="24"/>
        <v>23.188191271474285</v>
      </c>
      <c r="P187">
        <f t="shared" si="17"/>
        <v>698.20102061995976</v>
      </c>
      <c r="Q187">
        <f t="shared" si="20"/>
        <v>617.68689709538376</v>
      </c>
    </row>
    <row r="188" spans="6:17" x14ac:dyDescent="0.25">
      <c r="F188">
        <v>5</v>
      </c>
      <c r="G188">
        <f t="shared" si="14"/>
        <v>40.030872104998494</v>
      </c>
      <c r="H188">
        <f t="shared" si="15"/>
        <v>40.25594067500257</v>
      </c>
      <c r="I188">
        <f t="shared" si="18"/>
        <v>22.646086642163418</v>
      </c>
      <c r="J188">
        <f t="shared" si="19"/>
        <v>29.484181858478415</v>
      </c>
      <c r="K188">
        <f t="shared" si="16"/>
        <v>0.98403693354484922</v>
      </c>
      <c r="L188">
        <f t="shared" si="21"/>
        <v>4.9584937093416936E-2</v>
      </c>
      <c r="M188">
        <f t="shared" si="22"/>
        <v>1.0374376245740113E-2</v>
      </c>
      <c r="N188">
        <f t="shared" si="23"/>
        <v>14.364027334460674</v>
      </c>
      <c r="O188">
        <f t="shared" si="24"/>
        <v>27.120445336035932</v>
      </c>
      <c r="P188">
        <f t="shared" si="17"/>
        <v>732.40393472181336</v>
      </c>
      <c r="Q188">
        <f t="shared" si="20"/>
        <v>616.40354558428112</v>
      </c>
    </row>
    <row r="189" spans="6:17" x14ac:dyDescent="0.25">
      <c r="F189">
        <v>6</v>
      </c>
      <c r="G189">
        <f t="shared" si="14"/>
        <v>40.364622906790501</v>
      </c>
      <c r="H189">
        <f t="shared" si="15"/>
        <v>40.688383439131208</v>
      </c>
      <c r="I189">
        <f t="shared" si="18"/>
        <v>22.402279977670947</v>
      </c>
      <c r="J189">
        <f t="shared" si="19"/>
        <v>30.807511023413987</v>
      </c>
      <c r="K189">
        <f t="shared" si="16"/>
        <v>1.214408346452688</v>
      </c>
      <c r="L189">
        <f t="shared" si="21"/>
        <v>6.1543259688776386E-2</v>
      </c>
      <c r="M189">
        <f t="shared" si="22"/>
        <v>1.195832259535945E-2</v>
      </c>
      <c r="N189">
        <f t="shared" si="23"/>
        <v>16.557108453105631</v>
      </c>
      <c r="O189">
        <f t="shared" si="24"/>
        <v>31.261159859254033</v>
      </c>
      <c r="P189">
        <f t="shared" si="17"/>
        <v>771.65655193203668</v>
      </c>
      <c r="Q189">
        <f t="shared" si="20"/>
        <v>614.85121011154729</v>
      </c>
    </row>
    <row r="190" spans="6:17" x14ac:dyDescent="0.25">
      <c r="F190">
        <v>7</v>
      </c>
      <c r="G190">
        <f t="shared" si="14"/>
        <v>40.758815201497377</v>
      </c>
      <c r="H190">
        <f t="shared" si="15"/>
        <v>41.198945615252555</v>
      </c>
      <c r="I190">
        <f t="shared" si="18"/>
        <v>22.120236048930671</v>
      </c>
      <c r="J190">
        <f t="shared" si="19"/>
        <v>32.26867844314134</v>
      </c>
      <c r="K190">
        <f t="shared" si="16"/>
        <v>1.4666555802429273</v>
      </c>
      <c r="L190">
        <f t="shared" si="21"/>
        <v>7.5151186783795176E-2</v>
      </c>
      <c r="M190">
        <f t="shared" si="22"/>
        <v>1.360792709501879E-2</v>
      </c>
      <c r="N190">
        <f t="shared" si="23"/>
        <v>18.841097732353681</v>
      </c>
      <c r="O190">
        <f t="shared" si="24"/>
        <v>35.573516342127895</v>
      </c>
      <c r="P190">
        <f t="shared" si="17"/>
        <v>816.14864970039434</v>
      </c>
      <c r="Q190">
        <f t="shared" si="20"/>
        <v>613.03916388724258</v>
      </c>
    </row>
    <row r="191" spans="6:17" x14ac:dyDescent="0.25">
      <c r="F191">
        <v>8</v>
      </c>
      <c r="G191">
        <f t="shared" si="14"/>
        <v>41.213328881946744</v>
      </c>
      <c r="H191">
        <f t="shared" si="15"/>
        <v>41.787374480525614</v>
      </c>
      <c r="I191">
        <f t="shared" si="18"/>
        <v>21.802733721635178</v>
      </c>
      <c r="J191">
        <f t="shared" si="19"/>
        <v>33.862536189151982</v>
      </c>
      <c r="K191">
        <f t="shared" si="16"/>
        <v>1.7428931555347684</v>
      </c>
      <c r="L191">
        <f t="shared" si="21"/>
        <v>9.0458647542719706E-2</v>
      </c>
      <c r="M191">
        <f t="shared" si="22"/>
        <v>1.5307460758924529E-2</v>
      </c>
      <c r="N191">
        <f t="shared" si="23"/>
        <v>21.194217324888427</v>
      </c>
      <c r="O191">
        <f t="shared" si="24"/>
        <v>40.016396447583354</v>
      </c>
      <c r="P191">
        <f t="shared" si="17"/>
        <v>866.01160698713875</v>
      </c>
      <c r="Q191">
        <f t="shared" si="20"/>
        <v>610.97797877344215</v>
      </c>
    </row>
    <row r="192" spans="6:17" x14ac:dyDescent="0.25">
      <c r="F192">
        <v>9</v>
      </c>
      <c r="G192">
        <f t="shared" si="14"/>
        <v>41.728025461612006</v>
      </c>
      <c r="H192">
        <f t="shared" si="15"/>
        <v>42.45337885457905</v>
      </c>
      <c r="I192">
        <f t="shared" si="18"/>
        <v>21.452792163499311</v>
      </c>
      <c r="J192">
        <f t="shared" si="19"/>
        <v>35.580584330449973</v>
      </c>
      <c r="K192">
        <f t="shared" si="16"/>
        <v>2.0448967901078405</v>
      </c>
      <c r="L192">
        <f t="shared" si="21"/>
        <v>0.10749829222059781</v>
      </c>
      <c r="M192">
        <f t="shared" si="22"/>
        <v>1.7039644677878107E-2</v>
      </c>
      <c r="N192">
        <f t="shared" si="23"/>
        <v>23.592543409348593</v>
      </c>
      <c r="O192">
        <f t="shared" si="24"/>
        <v>44.544630065988201</v>
      </c>
      <c r="P192">
        <f t="shared" si="17"/>
        <v>921.31352499404591</v>
      </c>
      <c r="Q192">
        <f t="shared" si="20"/>
        <v>608.67935526633607</v>
      </c>
    </row>
    <row r="193" spans="6:17" x14ac:dyDescent="0.25">
      <c r="F193">
        <v>10</v>
      </c>
      <c r="G193">
        <f t="shared" si="14"/>
        <v>42.302748116843333</v>
      </c>
      <c r="H193">
        <f t="shared" si="15"/>
        <v>43.196629280800202</v>
      </c>
      <c r="I193">
        <f t="shared" si="18"/>
        <v>21.073606863029532</v>
      </c>
      <c r="J193">
        <f t="shared" si="19"/>
        <v>37.411119958150856</v>
      </c>
      <c r="K193">
        <f t="shared" si="16"/>
        <v>2.3740109739456927</v>
      </c>
      <c r="L193">
        <f t="shared" si="21"/>
        <v>0.12628408831196558</v>
      </c>
      <c r="M193">
        <f t="shared" si="22"/>
        <v>1.8785796091367768E-2</v>
      </c>
      <c r="N193">
        <f t="shared" si="23"/>
        <v>26.010208437043307</v>
      </c>
      <c r="O193">
        <f t="shared" si="24"/>
        <v>49.109377173307891</v>
      </c>
      <c r="P193">
        <f t="shared" si="17"/>
        <v>982.05503572335726</v>
      </c>
      <c r="Q193">
        <f t="shared" si="20"/>
        <v>606.15594249460378</v>
      </c>
    </row>
    <row r="194" spans="6:17" x14ac:dyDescent="0.25">
      <c r="F194">
        <v>11</v>
      </c>
      <c r="G194">
        <f t="shared" si="14"/>
        <v>42.937321734687792</v>
      </c>
      <c r="H194">
        <f t="shared" si="15"/>
        <v>44.016758231818166</v>
      </c>
      <c r="I194">
        <f t="shared" si="18"/>
        <v>20.668486112129333</v>
      </c>
      <c r="J194">
        <f t="shared" si="19"/>
        <v>39.339475469146372</v>
      </c>
      <c r="K194">
        <f t="shared" si="16"/>
        <v>2.7310692505461049</v>
      </c>
      <c r="L194">
        <f t="shared" si="21"/>
        <v>0.14681011527720556</v>
      </c>
      <c r="M194">
        <f t="shared" si="22"/>
        <v>2.0526026965239974E-2</v>
      </c>
      <c r="N194">
        <f t="shared" si="23"/>
        <v>28.419676076202506</v>
      </c>
      <c r="O194">
        <f t="shared" si="24"/>
        <v>53.658646948087117</v>
      </c>
      <c r="P194">
        <f t="shared" si="17"/>
        <v>1048.1659615379547</v>
      </c>
      <c r="Q194">
        <f t="shared" si="20"/>
        <v>603.42115336293818</v>
      </c>
    </row>
    <row r="195" spans="6:17" x14ac:dyDescent="0.25">
      <c r="F195">
        <v>12</v>
      </c>
      <c r="G195">
        <f t="shared" si="14"/>
        <v>43.63155296628824</v>
      </c>
      <c r="H195">
        <f t="shared" si="15"/>
        <v>44.913360339189602</v>
      </c>
      <c r="I195">
        <f t="shared" si="18"/>
        <v>20.240789980917228</v>
      </c>
      <c r="J195">
        <f t="shared" si="19"/>
        <v>41.348337035475893</v>
      </c>
      <c r="K195">
        <f t="shared" si="16"/>
        <v>3.1163303824892297</v>
      </c>
      <c r="L195">
        <f t="shared" si="21"/>
        <v>0.169049610098708</v>
      </c>
      <c r="M195">
        <f t="shared" si="22"/>
        <v>2.2239494821502448E-2</v>
      </c>
      <c r="N195">
        <f t="shared" si="23"/>
        <v>30.792088502846482</v>
      </c>
      <c r="O195">
        <f t="shared" si="24"/>
        <v>58.137953484699622</v>
      </c>
      <c r="P195">
        <f t="shared" si="17"/>
        <v>1119.5029813251742</v>
      </c>
      <c r="Q195">
        <f t="shared" si="20"/>
        <v>600.48897969999996</v>
      </c>
    </row>
    <row r="196" spans="6:17" x14ac:dyDescent="0.25">
      <c r="F196">
        <v>13</v>
      </c>
      <c r="G196">
        <f t="shared" ref="G196:G259" si="25">$C$6+((PI()*($C$4/10)^2)/4)*((($C$9/10)+($C$8/10))-(($C$9/10)*COS(RADIANS(F196)))-($C$8/10)*COS((ASIN(RADIANS(($C$9/$C$8)*SIN(RADIANS(F196)))))))</f>
        <v>44.385230285841743</v>
      </c>
      <c r="H196">
        <f t="shared" ref="H196:H259" si="26">$C$6+((PI()*($C$4/10)^2)/4)*(($C$9/10)*(1+($C$8/$C$9)-COS(RADIANS(F196))-SQRT(($C$8/$C$9)^2-SIN(RADIANS(F196))^2)))</f>
        <v>45.885992647288766</v>
      </c>
      <c r="I196">
        <f t="shared" si="18"/>
        <v>19.793873494965549</v>
      </c>
      <c r="J196">
        <f t="shared" si="19"/>
        <v>43.418131555076179</v>
      </c>
      <c r="K196">
        <f t="shared" ref="K196:K259" si="27">(J196*100000)*((G197/1000000)-(G196/1000000))</f>
        <v>3.5294328614002235</v>
      </c>
      <c r="L196">
        <f t="shared" si="21"/>
        <v>0.19295431386211381</v>
      </c>
      <c r="M196">
        <f t="shared" si="22"/>
        <v>2.390470376340581E-2</v>
      </c>
      <c r="N196">
        <f t="shared" si="23"/>
        <v>33.097683190422018</v>
      </c>
      <c r="O196">
        <f t="shared" si="24"/>
        <v>62.491102725890123</v>
      </c>
      <c r="P196">
        <f t="shared" ref="P196:P259" si="28">((J196*100000)*(G196/1000000))/(($C$23+$C$21)*$C$36)</f>
        <v>1195.8484462024039</v>
      </c>
      <c r="Q196">
        <f t="shared" si="20"/>
        <v>597.37381181804858</v>
      </c>
    </row>
    <row r="197" spans="6:17" x14ac:dyDescent="0.25">
      <c r="F197">
        <v>14</v>
      </c>
      <c r="G197">
        <f t="shared" si="25"/>
        <v>45.198124055101047</v>
      </c>
      <c r="H197">
        <f t="shared" si="26"/>
        <v>46.934174891405021</v>
      </c>
      <c r="I197">
        <f t="shared" ref="I197:I260" si="29">I196*(G196/G197)^$C$11</f>
        <v>19.331035355263058</v>
      </c>
      <c r="J197">
        <f t="shared" ref="J197:J260" si="30">((J196*100000)*(G196/G197)^$C$11+(N197*($C$34-1))/(G197/1000000))/100000</f>
        <v>45.527468453804779</v>
      </c>
      <c r="K197">
        <f t="shared" si="27"/>
        <v>3.9693694208403709</v>
      </c>
      <c r="L197">
        <f t="shared" si="21"/>
        <v>0.21845416552599561</v>
      </c>
      <c r="M197">
        <f t="shared" si="22"/>
        <v>2.5499851663881801E-2</v>
      </c>
      <c r="N197">
        <f t="shared" si="23"/>
        <v>35.306273615735833</v>
      </c>
      <c r="O197">
        <f t="shared" si="24"/>
        <v>66.661100074455092</v>
      </c>
      <c r="P197">
        <f t="shared" si="28"/>
        <v>1276.9104695722713</v>
      </c>
      <c r="Q197">
        <f t="shared" ref="Q197:Q260" si="31">((G196/G197)^($C$11-1))*Q196</f>
        <v>594.09026630247638</v>
      </c>
    </row>
    <row r="198" spans="6:17" x14ac:dyDescent="0.25">
      <c r="F198">
        <v>15</v>
      </c>
      <c r="G198">
        <f t="shared" si="25"/>
        <v>46.069986593398767</v>
      </c>
      <c r="H198">
        <f t="shared" si="26"/>
        <v>48.057389800045065</v>
      </c>
      <c r="I198">
        <f t="shared" si="29"/>
        <v>18.855473150602712</v>
      </c>
      <c r="J198">
        <f t="shared" si="30"/>
        <v>47.653621500008164</v>
      </c>
      <c r="K198">
        <f t="shared" si="27"/>
        <v>4.434482373176774</v>
      </c>
      <c r="L198">
        <f t="shared" si="21"/>
        <v>0.24545738293452046</v>
      </c>
      <c r="M198">
        <f t="shared" si="22"/>
        <v>2.7003217408524849E-2</v>
      </c>
      <c r="N198">
        <f t="shared" si="23"/>
        <v>37.387785423119105</v>
      </c>
      <c r="O198">
        <f t="shared" si="24"/>
        <v>70.591162714548986</v>
      </c>
      <c r="P198">
        <f t="shared" si="28"/>
        <v>1362.3243925200009</v>
      </c>
      <c r="Q198">
        <f t="shared" si="31"/>
        <v>590.65302517198813</v>
      </c>
    </row>
    <row r="199" spans="6:17" x14ac:dyDescent="0.25">
      <c r="F199">
        <v>16</v>
      </c>
      <c r="G199">
        <f t="shared" si="25"/>
        <v>47.000552253172607</v>
      </c>
      <c r="H199">
        <f t="shared" si="26"/>
        <v>49.255083421436893</v>
      </c>
      <c r="I199">
        <f t="shared" si="29"/>
        <v>18.370245628537088</v>
      </c>
      <c r="J199">
        <f t="shared" si="30"/>
        <v>49.773035265962889</v>
      </c>
      <c r="K199">
        <f t="shared" si="27"/>
        <v>4.9224797616130331</v>
      </c>
      <c r="L199">
        <f t="shared" si="21"/>
        <v>0.27385096292630917</v>
      </c>
      <c r="M199">
        <f t="shared" si="22"/>
        <v>2.8393579991788709E-2</v>
      </c>
      <c r="N199">
        <f t="shared" si="23"/>
        <v>39.312836691528034</v>
      </c>
      <c r="O199">
        <f t="shared" si="24"/>
        <v>74.225815202900804</v>
      </c>
      <c r="P199">
        <f t="shared" si="28"/>
        <v>1451.6556960397543</v>
      </c>
      <c r="Q199">
        <f t="shared" si="31"/>
        <v>587.07668883133329</v>
      </c>
    </row>
    <row r="200" spans="6:17" x14ac:dyDescent="0.25">
      <c r="F200">
        <v>17</v>
      </c>
      <c r="G200">
        <f t="shared" si="25"/>
        <v>47.989537500969874</v>
      </c>
      <c r="H200">
        <f t="shared" si="26"/>
        <v>50.526665474223599</v>
      </c>
      <c r="I200">
        <f t="shared" si="29"/>
        <v>17.87824223707749</v>
      </c>
      <c r="J200">
        <f t="shared" si="30"/>
        <v>51.861840955482904</v>
      </c>
      <c r="K200">
        <f t="shared" si="27"/>
        <v>5.4304715333105769</v>
      </c>
      <c r="L200">
        <f t="shared" si="21"/>
        <v>0.30350162218320376</v>
      </c>
      <c r="M200">
        <f t="shared" si="22"/>
        <v>2.9650659256894585E-2</v>
      </c>
      <c r="N200">
        <f t="shared" si="23"/>
        <v>41.053348168830482</v>
      </c>
      <c r="O200">
        <f t="shared" si="24"/>
        <v>77.512041640501522</v>
      </c>
      <c r="P200">
        <f t="shared" si="28"/>
        <v>1544.4043966446154</v>
      </c>
      <c r="Q200">
        <f t="shared" si="31"/>
        <v>583.37564452074753</v>
      </c>
    </row>
    <row r="201" spans="6:17" x14ac:dyDescent="0.25">
      <c r="F201">
        <v>18</v>
      </c>
      <c r="G201">
        <f t="shared" si="25"/>
        <v>49.036641003904137</v>
      </c>
      <c r="H201">
        <f t="shared" si="26"/>
        <v>51.87150972233195</v>
      </c>
      <c r="I201">
        <f t="shared" si="29"/>
        <v>17.382159841288434</v>
      </c>
      <c r="J201">
        <f t="shared" si="30"/>
        <v>53.896366923507955</v>
      </c>
      <c r="K201">
        <f t="shared" si="27"/>
        <v>5.9550242284474635</v>
      </c>
      <c r="L201">
        <f t="shared" si="21"/>
        <v>0.334257188439262</v>
      </c>
      <c r="M201">
        <f t="shared" si="22"/>
        <v>3.0755566256058242E-2</v>
      </c>
      <c r="N201">
        <f t="shared" si="23"/>
        <v>42.58316682607655</v>
      </c>
      <c r="O201">
        <f t="shared" si="24"/>
        <v>80.400462993498607</v>
      </c>
      <c r="P201">
        <f t="shared" si="28"/>
        <v>1640.0109221367065</v>
      </c>
      <c r="Q201">
        <f t="shared" si="31"/>
        <v>579.56395128501038</v>
      </c>
    </row>
    <row r="202" spans="6:17" x14ac:dyDescent="0.25">
      <c r="F202">
        <v>19</v>
      </c>
      <c r="G202">
        <f t="shared" si="25"/>
        <v>50.141543721539833</v>
      </c>
      <c r="H202">
        <f t="shared" si="26"/>
        <v>53.28895437399467</v>
      </c>
      <c r="I202">
        <f t="shared" si="29"/>
        <v>16.884486266808533</v>
      </c>
      <c r="J202">
        <f t="shared" si="30"/>
        <v>55.853630243057424</v>
      </c>
      <c r="K202">
        <f t="shared" si="27"/>
        <v>6.4922320647875447</v>
      </c>
      <c r="L202">
        <f t="shared" si="21"/>
        <v>0.36594843814193245</v>
      </c>
      <c r="M202">
        <f t="shared" si="22"/>
        <v>3.1691249702670454E-2</v>
      </c>
      <c r="N202">
        <f t="shared" si="23"/>
        <v>43.878684000813585</v>
      </c>
      <c r="O202">
        <f t="shared" si="24"/>
        <v>82.84650419776861</v>
      </c>
      <c r="P202">
        <f t="shared" si="28"/>
        <v>1737.8634206156819</v>
      </c>
      <c r="Q202">
        <f t="shared" si="31"/>
        <v>575.65524186727282</v>
      </c>
    </row>
    <row r="203" spans="6:17" x14ac:dyDescent="0.25">
      <c r="F203">
        <v>20</v>
      </c>
      <c r="G203">
        <f t="shared" si="25"/>
        <v>51.303909003176031</v>
      </c>
      <c r="H203">
        <f t="shared" si="26"/>
        <v>54.778302504894206</v>
      </c>
      <c r="I203">
        <f t="shared" si="29"/>
        <v>16.387490130204927</v>
      </c>
      <c r="J203">
        <f t="shared" si="30"/>
        <v>57.711797030878635</v>
      </c>
      <c r="K203">
        <f t="shared" si="27"/>
        <v>7.037801792725543</v>
      </c>
      <c r="L203">
        <f t="shared" si="21"/>
        <v>0.39839136204585479</v>
      </c>
      <c r="M203">
        <f t="shared" si="22"/>
        <v>3.2442923903922338E-2</v>
      </c>
      <c r="N203">
        <f t="shared" si="23"/>
        <v>44.919427898821375</v>
      </c>
      <c r="O203">
        <f t="shared" si="24"/>
        <v>84.811512850113459</v>
      </c>
      <c r="P203">
        <f t="shared" si="28"/>
        <v>1837.306409464582</v>
      </c>
      <c r="Q203">
        <f t="shared" si="31"/>
        <v>571.66264139701661</v>
      </c>
    </row>
    <row r="204" spans="6:17" x14ac:dyDescent="0.25">
      <c r="F204">
        <v>21</v>
      </c>
      <c r="G204">
        <f t="shared" si="25"/>
        <v>52.523382690498565</v>
      </c>
      <c r="H204">
        <f t="shared" si="26"/>
        <v>56.338822505389444</v>
      </c>
      <c r="I204">
        <f t="shared" si="29"/>
        <v>15.893216283080623</v>
      </c>
      <c r="J204">
        <f t="shared" si="30"/>
        <v>59.450600837302197</v>
      </c>
      <c r="K204">
        <f t="shared" si="27"/>
        <v>7.5871483104927391</v>
      </c>
      <c r="L204">
        <f t="shared" si="21"/>
        <v>0.43138982505074419</v>
      </c>
      <c r="M204">
        <f t="shared" si="22"/>
        <v>3.29984630048894E-2</v>
      </c>
      <c r="N204">
        <f t="shared" si="23"/>
        <v>45.688609451777786</v>
      </c>
      <c r="O204">
        <f t="shared" si="24"/>
        <v>86.263789831680825</v>
      </c>
      <c r="P204">
        <f t="shared" si="28"/>
        <v>1937.6506236839589</v>
      </c>
      <c r="Q204">
        <f t="shared" si="31"/>
        <v>567.59870229783496</v>
      </c>
    </row>
    <row r="205" spans="6:17" x14ac:dyDescent="0.25">
      <c r="F205">
        <v>22</v>
      </c>
      <c r="G205">
        <f t="shared" si="25"/>
        <v>53.799593225570597</v>
      </c>
      <c r="H205">
        <f t="shared" si="26"/>
        <v>57.969748551774941</v>
      </c>
      <c r="I205">
        <f t="shared" si="29"/>
        <v>15.403486118392907</v>
      </c>
      <c r="J205">
        <f t="shared" si="30"/>
        <v>61.051710162290995</v>
      </c>
      <c r="K205">
        <f t="shared" si="27"/>
        <v>8.1354977670303121</v>
      </c>
      <c r="L205">
        <f t="shared" si="21"/>
        <v>0.46473857148100972</v>
      </c>
      <c r="M205">
        <f t="shared" si="22"/>
        <v>3.334874643026553E-2</v>
      </c>
      <c r="N205">
        <f t="shared" si="23"/>
        <v>46.173600604761781</v>
      </c>
      <c r="O205">
        <f t="shared" si="24"/>
        <v>87.179492353452531</v>
      </c>
      <c r="P205">
        <f t="shared" si="28"/>
        <v>2038.1838764454942</v>
      </c>
      <c r="Q205">
        <f t="shared" si="31"/>
        <v>563.47535449223676</v>
      </c>
    </row>
    <row r="206" spans="6:17" x14ac:dyDescent="0.25">
      <c r="F206">
        <v>23</v>
      </c>
      <c r="G206">
        <f t="shared" si="25"/>
        <v>55.132151764128174</v>
      </c>
      <c r="H206">
        <f t="shared" si="26"/>
        <v>59.670281101512444</v>
      </c>
      <c r="I206">
        <f t="shared" si="29"/>
        <v>14.919901956381185</v>
      </c>
      <c r="J206">
        <f t="shared" si="30"/>
        <v>62.499038015510656</v>
      </c>
      <c r="K206">
        <f t="shared" si="27"/>
        <v>8.6779947410073781</v>
      </c>
      <c r="L206">
        <f t="shared" si="21"/>
        <v>0.49822651262098794</v>
      </c>
      <c r="M206">
        <f t="shared" si="22"/>
        <v>3.3487941139978217E-2</v>
      </c>
      <c r="N206">
        <f t="shared" si="23"/>
        <v>46.366325118290618</v>
      </c>
      <c r="O206">
        <f t="shared" si="24"/>
        <v>87.543371822098038</v>
      </c>
      <c r="P206">
        <f t="shared" si="28"/>
        <v>2138.1827012098747</v>
      </c>
      <c r="Q206">
        <f t="shared" si="31"/>
        <v>559.30386972463793</v>
      </c>
    </row>
    <row r="207" spans="6:17" x14ac:dyDescent="0.25">
      <c r="F207">
        <v>24</v>
      </c>
      <c r="G207">
        <f t="shared" si="25"/>
        <v>56.520652294144931</v>
      </c>
      <c r="H207">
        <f t="shared" si="26"/>
        <v>61.439587412356929</v>
      </c>
      <c r="I207">
        <f t="shared" si="29"/>
        <v>14.443854735341114</v>
      </c>
      <c r="J207">
        <f t="shared" si="30"/>
        <v>63.77898834231214</v>
      </c>
      <c r="K207">
        <f t="shared" si="27"/>
        <v>9.2098100655339774</v>
      </c>
      <c r="L207">
        <f t="shared" si="21"/>
        <v>0.53164022037124592</v>
      </c>
      <c r="M207">
        <f t="shared" si="22"/>
        <v>3.3413707750257982E-2</v>
      </c>
      <c r="N207">
        <f t="shared" si="23"/>
        <v>46.263543956916322</v>
      </c>
      <c r="O207">
        <f t="shared" si="24"/>
        <v>87.349312676726001</v>
      </c>
      <c r="P207">
        <f t="shared" si="28"/>
        <v>2236.924506409317</v>
      </c>
      <c r="Q207">
        <f t="shared" si="31"/>
        <v>555.09483865301854</v>
      </c>
    </row>
    <row r="208" spans="6:17" x14ac:dyDescent="0.25">
      <c r="F208">
        <v>25</v>
      </c>
      <c r="G208">
        <f t="shared" si="25"/>
        <v>57.9646717596315</v>
      </c>
      <c r="H208">
        <f t="shared" si="26"/>
        <v>63.276802085290868</v>
      </c>
      <c r="I208">
        <f t="shared" si="29"/>
        <v>13.976534270311719</v>
      </c>
      <c r="J208">
        <f t="shared" si="30"/>
        <v>64.880636047942417</v>
      </c>
      <c r="K208">
        <f t="shared" si="27"/>
        <v>9.7262459636851055</v>
      </c>
      <c r="L208">
        <f t="shared" si="21"/>
        <v>0.56476754007626484</v>
      </c>
      <c r="M208">
        <f t="shared" si="22"/>
        <v>3.3127319705018921E-2</v>
      </c>
      <c r="N208">
        <f t="shared" si="23"/>
        <v>45.867020290082301</v>
      </c>
      <c r="O208">
        <f t="shared" si="24"/>
        <v>86.60064392384659</v>
      </c>
      <c r="P208">
        <f t="shared" si="28"/>
        <v>2333.6999427207493</v>
      </c>
      <c r="Q208">
        <f t="shared" si="31"/>
        <v>550.85815926443308</v>
      </c>
    </row>
    <row r="209" spans="6:17" x14ac:dyDescent="0.25">
      <c r="F209">
        <v>26</v>
      </c>
      <c r="G209">
        <f t="shared" si="25"/>
        <v>59.463770189631177</v>
      </c>
      <c r="H209">
        <f t="shared" si="26"/>
        <v>65.181027631159211</v>
      </c>
      <c r="I209">
        <f t="shared" si="29"/>
        <v>13.518941401995408</v>
      </c>
      <c r="J209">
        <f t="shared" si="30"/>
        <v>65.795839233512282</v>
      </c>
      <c r="K209">
        <f t="shared" si="27"/>
        <v>10.222835362350581</v>
      </c>
      <c r="L209">
        <f t="shared" si="21"/>
        <v>0.5974012275409758</v>
      </c>
      <c r="M209">
        <f t="shared" si="22"/>
        <v>3.2633687464710959E-2</v>
      </c>
      <c r="N209">
        <f t="shared" si="23"/>
        <v>45.183552983229404</v>
      </c>
      <c r="O209">
        <f t="shared" si="24"/>
        <v>85.310202371288256</v>
      </c>
      <c r="P209">
        <f t="shared" si="28"/>
        <v>2427.8251613793445</v>
      </c>
      <c r="Q209">
        <f t="shared" si="31"/>
        <v>546.60303513813619</v>
      </c>
    </row>
    <row r="210" spans="6:17" x14ac:dyDescent="0.25">
      <c r="F210">
        <v>27</v>
      </c>
      <c r="G210">
        <f t="shared" si="25"/>
        <v>61.017490832371109</v>
      </c>
      <c r="H210">
        <f t="shared" si="26"/>
        <v>67.15133506088263</v>
      </c>
      <c r="I210">
        <f t="shared" si="29"/>
        <v>13.071901431178619</v>
      </c>
      <c r="J210">
        <f t="shared" si="30"/>
        <v>66.519284077031998</v>
      </c>
      <c r="K210">
        <f t="shared" si="27"/>
        <v>10.695432551212123</v>
      </c>
      <c r="L210">
        <f t="shared" si="21"/>
        <v>0.62934251056022061</v>
      </c>
      <c r="M210">
        <f t="shared" si="22"/>
        <v>3.1941283019244815E-2</v>
      </c>
      <c r="N210">
        <f t="shared" si="23"/>
        <v>44.224872080822223</v>
      </c>
      <c r="O210">
        <f t="shared" si="24"/>
        <v>83.500135291698442</v>
      </c>
      <c r="P210">
        <f t="shared" si="28"/>
        <v>2518.6536315281737</v>
      </c>
      <c r="Q210">
        <f t="shared" si="31"/>
        <v>542.33798210043676</v>
      </c>
    </row>
    <row r="211" spans="6:17" x14ac:dyDescent="0.25">
      <c r="F211">
        <v>28</v>
      </c>
      <c r="G211">
        <f t="shared" si="25"/>
        <v>62.625360294529841</v>
      </c>
      <c r="H211">
        <f t="shared" si="26"/>
        <v>69.186764499106587</v>
      </c>
      <c r="I211">
        <f t="shared" si="29"/>
        <v>12.636078313982519</v>
      </c>
      <c r="J211">
        <f t="shared" si="30"/>
        <v>67.048464520043538</v>
      </c>
      <c r="K211">
        <f t="shared" si="27"/>
        <v>11.140292737619736</v>
      </c>
      <c r="L211">
        <f t="shared" si="21"/>
        <v>0.66040447435506089</v>
      </c>
      <c r="M211">
        <f t="shared" si="22"/>
        <v>3.1061963794840275E-2</v>
      </c>
      <c r="N211">
        <f t="shared" si="23"/>
        <v>43.007394993440705</v>
      </c>
      <c r="O211">
        <f t="shared" si="24"/>
        <v>81.201440084053431</v>
      </c>
      <c r="P211">
        <f t="shared" si="28"/>
        <v>2605.5871865502218</v>
      </c>
      <c r="Q211">
        <f t="shared" si="31"/>
        <v>538.07084187574912</v>
      </c>
    </row>
    <row r="212" spans="6:17" x14ac:dyDescent="0.25">
      <c r="F212">
        <v>29</v>
      </c>
      <c r="G212">
        <f t="shared" si="25"/>
        <v>64.286888685577395</v>
      </c>
      <c r="H212">
        <f t="shared" si="26"/>
        <v>71.286325821122801</v>
      </c>
      <c r="I212">
        <f t="shared" si="29"/>
        <v>12.211989175142357</v>
      </c>
      <c r="J212">
        <f t="shared" si="30"/>
        <v>67.38360052361918</v>
      </c>
      <c r="K212">
        <f t="shared" si="27"/>
        <v>11.554138502574652</v>
      </c>
      <c r="L212">
        <f t="shared" si="21"/>
        <v>0.69041517339710445</v>
      </c>
      <c r="M212">
        <f t="shared" si="22"/>
        <v>3.0010699042043565E-2</v>
      </c>
      <c r="N212">
        <f t="shared" si="23"/>
        <v>41.551847663438345</v>
      </c>
      <c r="O212">
        <f t="shared" si="24"/>
        <v>78.453249003781835</v>
      </c>
      <c r="P212">
        <f t="shared" si="28"/>
        <v>2688.0859844031047</v>
      </c>
      <c r="Q212">
        <f t="shared" si="31"/>
        <v>533.80880142783246</v>
      </c>
    </row>
    <row r="213" spans="6:17" x14ac:dyDescent="0.25">
      <c r="F213">
        <v>30</v>
      </c>
      <c r="G213">
        <f t="shared" si="25"/>
        <v>66.001569767144815</v>
      </c>
      <c r="H213">
        <f t="shared" si="26"/>
        <v>73.448999312877589</v>
      </c>
      <c r="I213">
        <f t="shared" si="29"/>
        <v>11.800018776141805</v>
      </c>
      <c r="J213">
        <f t="shared" si="30"/>
        <v>67.527500104602737</v>
      </c>
      <c r="K213">
        <f t="shared" si="27"/>
        <v>11.934211671230846</v>
      </c>
      <c r="L213">
        <f t="shared" si="21"/>
        <v>0.71922037926244531</v>
      </c>
      <c r="M213">
        <f t="shared" si="22"/>
        <v>2.8805205865340855E-2</v>
      </c>
      <c r="N213">
        <f t="shared" si="23"/>
        <v>39.882760623263401</v>
      </c>
      <c r="O213">
        <f t="shared" si="24"/>
        <v>75.301877680117471</v>
      </c>
      <c r="P213">
        <f t="shared" si="28"/>
        <v>2765.6770952364795</v>
      </c>
      <c r="Q213">
        <f t="shared" si="31"/>
        <v>529.55841679424168</v>
      </c>
    </row>
    <row r="214" spans="6:17" x14ac:dyDescent="0.25">
      <c r="F214">
        <v>31</v>
      </c>
      <c r="G214">
        <f t="shared" si="25"/>
        <v>67.768881107375734</v>
      </c>
      <c r="H214">
        <f t="shared" si="26"/>
        <v>75.673736353856583</v>
      </c>
      <c r="I214">
        <f t="shared" si="29"/>
        <v>11.400433649539117</v>
      </c>
      <c r="J214">
        <f t="shared" si="30"/>
        <v>67.485371621695279</v>
      </c>
      <c r="K214">
        <f t="shared" si="27"/>
        <v>12.278309654931503</v>
      </c>
      <c r="L214">
        <f t="shared" si="21"/>
        <v>0.74668588523060953</v>
      </c>
      <c r="M214">
        <f t="shared" si="22"/>
        <v>2.7465505968164217E-2</v>
      </c>
      <c r="N214">
        <f t="shared" si="23"/>
        <v>38.027855278865367</v>
      </c>
      <c r="O214">
        <f t="shared" si="24"/>
        <v>71.799666369534734</v>
      </c>
      <c r="P214">
        <f t="shared" si="28"/>
        <v>2837.9614703672032</v>
      </c>
      <c r="Q214">
        <f t="shared" si="31"/>
        <v>525.32564033743586</v>
      </c>
    </row>
    <row r="215" spans="6:17" x14ac:dyDescent="0.25">
      <c r="F215">
        <v>32</v>
      </c>
      <c r="G215">
        <f t="shared" si="25"/>
        <v>69.588284240214705</v>
      </c>
      <c r="H215">
        <f t="shared" si="26"/>
        <v>77.959460122610523</v>
      </c>
      <c r="I215">
        <f t="shared" si="29"/>
        <v>11.013395678347971</v>
      </c>
      <c r="J215">
        <f t="shared" si="30"/>
        <v>67.264593820284603</v>
      </c>
      <c r="K215">
        <f t="shared" si="27"/>
        <v>12.584805880573587</v>
      </c>
      <c r="L215">
        <f t="shared" si="21"/>
        <v>0.77269930295116862</v>
      </c>
      <c r="M215">
        <f t="shared" si="22"/>
        <v>2.6013417720559096E-2</v>
      </c>
      <c r="N215">
        <f t="shared" si="23"/>
        <v>36.017340642940759</v>
      </c>
      <c r="O215">
        <f t="shared" si="24"/>
        <v>68.003652131238184</v>
      </c>
      <c r="P215">
        <f t="shared" si="28"/>
        <v>2904.6190986441693</v>
      </c>
      <c r="Q215">
        <f t="shared" si="31"/>
        <v>521.1158504610803</v>
      </c>
    </row>
    <row r="216" spans="6:17" x14ac:dyDescent="0.25">
      <c r="F216">
        <v>33</v>
      </c>
      <c r="G216">
        <f t="shared" si="25"/>
        <v>71.459224829582908</v>
      </c>
      <c r="H216">
        <f t="shared" si="26"/>
        <v>80.305066324657588</v>
      </c>
      <c r="I216">
        <f t="shared" si="29"/>
        <v>10.63897495885403</v>
      </c>
      <c r="J216">
        <f t="shared" si="30"/>
        <v>66.874451936969919</v>
      </c>
      <c r="K216">
        <f t="shared" si="27"/>
        <v>12.852654476224236</v>
      </c>
      <c r="L216">
        <f t="shared" si="21"/>
        <v>0.79717130405216252</v>
      </c>
      <c r="M216">
        <f t="shared" si="22"/>
        <v>2.4472001100993901E-2</v>
      </c>
      <c r="N216">
        <f t="shared" si="23"/>
        <v>33.883144819233493</v>
      </c>
      <c r="O216">
        <f t="shared" si="24"/>
        <v>63.974117807365893</v>
      </c>
      <c r="P216">
        <f t="shared" si="28"/>
        <v>2965.412217296448</v>
      </c>
      <c r="Q216">
        <f t="shared" si="31"/>
        <v>516.93388296465218</v>
      </c>
    </row>
    <row r="217" spans="6:17" x14ac:dyDescent="0.25">
      <c r="F217">
        <v>34</v>
      </c>
      <c r="G217">
        <f t="shared" si="25"/>
        <v>73.381132838389931</v>
      </c>
      <c r="H217">
        <f t="shared" si="26"/>
        <v>82.709423942470437</v>
      </c>
      <c r="I217">
        <f t="shared" si="29"/>
        <v>10.277161836387675</v>
      </c>
      <c r="J217">
        <f t="shared" si="30"/>
        <v>66.325848687089845</v>
      </c>
      <c r="K217">
        <f t="shared" si="27"/>
        <v>13.081379908292057</v>
      </c>
      <c r="L217">
        <f t="shared" si="21"/>
        <v>0.82003627928688771</v>
      </c>
      <c r="M217">
        <f t="shared" si="22"/>
        <v>2.2864975234725193E-2</v>
      </c>
      <c r="N217">
        <f t="shared" si="23"/>
        <v>31.65810854490833</v>
      </c>
      <c r="O217">
        <f t="shared" si="24"/>
        <v>59.773069365766112</v>
      </c>
      <c r="P217">
        <f t="shared" si="28"/>
        <v>3020.1865118736255</v>
      </c>
      <c r="Q217">
        <f t="shared" si="31"/>
        <v>512.78406332955433</v>
      </c>
    </row>
    <row r="218" spans="6:17" x14ac:dyDescent="0.25">
      <c r="F218">
        <v>35</v>
      </c>
      <c r="G218">
        <f t="shared" si="25"/>
        <v>75.353422702332267</v>
      </c>
      <c r="H218">
        <f t="shared" si="26"/>
        <v>85.171376007222563</v>
      </c>
      <c r="I218">
        <f t="shared" si="29"/>
        <v>9.9278780464547527</v>
      </c>
      <c r="J218">
        <f t="shared" si="30"/>
        <v>65.630999196409618</v>
      </c>
      <c r="K218">
        <f t="shared" si="27"/>
        <v>13.271052744959107</v>
      </c>
      <c r="L218">
        <f t="shared" si="21"/>
        <v>0.84125240879159469</v>
      </c>
      <c r="M218">
        <f t="shared" si="22"/>
        <v>2.1216129504706971E-2</v>
      </c>
      <c r="N218">
        <f t="shared" si="23"/>
        <v>29.375169833675884</v>
      </c>
      <c r="O218">
        <f t="shared" si="24"/>
        <v>55.46269644027317</v>
      </c>
      <c r="P218">
        <f t="shared" si="28"/>
        <v>3068.8703107481087</v>
      </c>
      <c r="Q218">
        <f t="shared" si="31"/>
        <v>508.67023934278433</v>
      </c>
    </row>
    <row r="219" spans="6:17" x14ac:dyDescent="0.25">
      <c r="F219">
        <v>36</v>
      </c>
      <c r="G219">
        <f t="shared" si="25"/>
        <v>77.375493508422494</v>
      </c>
      <c r="H219">
        <f t="shared" si="26"/>
        <v>87.689740391937249</v>
      </c>
      <c r="I219">
        <f t="shared" si="29"/>
        <v>9.5909869287157861</v>
      </c>
      <c r="J219">
        <f t="shared" si="30"/>
        <v>64.803118886186653</v>
      </c>
      <c r="K219">
        <f t="shared" si="27"/>
        <v>13.422253134974918</v>
      </c>
      <c r="L219">
        <f t="shared" si="21"/>
        <v>0.86080115824636994</v>
      </c>
      <c r="M219">
        <f t="shared" si="22"/>
        <v>1.9548749454775249E-2</v>
      </c>
      <c r="N219">
        <f t="shared" si="23"/>
        <v>27.066569099825681</v>
      </c>
      <c r="O219">
        <f t="shared" si="24"/>
        <v>51.103871540594177</v>
      </c>
      <c r="P219">
        <f t="shared" si="28"/>
        <v>3111.4718504675952</v>
      </c>
      <c r="Q219">
        <f t="shared" si="31"/>
        <v>504.5958135680126</v>
      </c>
    </row>
    <row r="220" spans="6:17" x14ac:dyDescent="0.25">
      <c r="F220">
        <v>37</v>
      </c>
      <c r="G220">
        <f t="shared" si="25"/>
        <v>79.446729178197643</v>
      </c>
      <c r="H220">
        <f t="shared" si="26"/>
        <v>90.26331062564816</v>
      </c>
      <c r="I220">
        <f t="shared" si="29"/>
        <v>9.2663027092770527</v>
      </c>
      <c r="J220">
        <f t="shared" si="30"/>
        <v>63.856112984717747</v>
      </c>
      <c r="K220">
        <f t="shared" si="27"/>
        <v>13.536023924724104</v>
      </c>
      <c r="L220">
        <f t="shared" si="21"/>
        <v>0.87868623615337316</v>
      </c>
      <c r="M220">
        <f t="shared" si="22"/>
        <v>1.7885077907003222E-2</v>
      </c>
      <c r="N220">
        <f t="shared" si="23"/>
        <v>24.763103038666159</v>
      </c>
      <c r="O220">
        <f t="shared" si="24"/>
        <v>46.754741318235375</v>
      </c>
      <c r="P220">
        <f t="shared" si="28"/>
        <v>3148.0747555580879</v>
      </c>
      <c r="Q220">
        <f t="shared" si="31"/>
        <v>500.56377526762691</v>
      </c>
    </row>
    <row r="221" spans="6:17" x14ac:dyDescent="0.25">
      <c r="F221">
        <v>38</v>
      </c>
      <c r="G221">
        <f t="shared" si="25"/>
        <v>81.566498655548003</v>
      </c>
      <c r="H221">
        <f t="shared" si="26"/>
        <v>92.890856728142751</v>
      </c>
      <c r="I221">
        <f t="shared" si="29"/>
        <v>8.9535988684196859</v>
      </c>
      <c r="J221">
        <f t="shared" si="30"/>
        <v>62.80427573540134</v>
      </c>
      <c r="K221">
        <f t="shared" si="27"/>
        <v>13.61381557854159</v>
      </c>
      <c r="L221">
        <f t="shared" si="21"/>
        <v>0.89493206606216025</v>
      </c>
      <c r="M221">
        <f t="shared" si="22"/>
        <v>1.6245829908787091E-2</v>
      </c>
      <c r="N221">
        <f t="shared" si="23"/>
        <v>22.493453037876485</v>
      </c>
      <c r="O221">
        <f t="shared" si="24"/>
        <v>42.469458552817869</v>
      </c>
      <c r="P221">
        <f t="shared" si="28"/>
        <v>3178.8319368630828</v>
      </c>
      <c r="Q221">
        <f t="shared" si="31"/>
        <v>496.57673146254785</v>
      </c>
    </row>
    <row r="222" spans="6:17" x14ac:dyDescent="0.25">
      <c r="F222">
        <v>39</v>
      </c>
      <c r="G222">
        <f t="shared" si="25"/>
        <v>83.734156099110848</v>
      </c>
      <c r="H222">
        <f t="shared" si="26"/>
        <v>95.571126064823687</v>
      </c>
      <c r="I222">
        <f t="shared" si="29"/>
        <v>8.6526156270875596</v>
      </c>
      <c r="J222">
        <f t="shared" si="30"/>
        <v>61.662006529930004</v>
      </c>
      <c r="K222">
        <f t="shared" si="27"/>
        <v>13.657425210341467</v>
      </c>
      <c r="L222">
        <f t="shared" si="21"/>
        <v>0.90958184347045234</v>
      </c>
      <c r="M222">
        <f t="shared" si="22"/>
        <v>1.4649777408292097E-2</v>
      </c>
      <c r="N222">
        <f t="shared" si="23"/>
        <v>20.283610132501032</v>
      </c>
      <c r="O222">
        <f t="shared" si="24"/>
        <v>38.297096420598912</v>
      </c>
      <c r="P222">
        <f t="shared" si="28"/>
        <v>3203.9581631998949</v>
      </c>
      <c r="Q222">
        <f t="shared" si="31"/>
        <v>492.63693688943073</v>
      </c>
    </row>
    <row r="223" spans="6:17" x14ac:dyDescent="0.25">
      <c r="F223">
        <v>40</v>
      </c>
      <c r="G223">
        <f t="shared" si="25"/>
        <v>85.949041079169405</v>
      </c>
      <c r="H223">
        <f t="shared" si="26"/>
        <v>98.302844221183335</v>
      </c>
      <c r="I223">
        <f t="shared" si="29"/>
        <v>8.3630665970215485</v>
      </c>
      <c r="J223">
        <f t="shared" si="30"/>
        <v>60.443549154531375</v>
      </c>
      <c r="K223">
        <f t="shared" si="27"/>
        <v>13.66893207694239</v>
      </c>
      <c r="L223">
        <f t="shared" si="21"/>
        <v>0.92269525955670029</v>
      </c>
      <c r="M223">
        <f t="shared" si="22"/>
        <v>1.3113416086247942E-2</v>
      </c>
      <c r="N223">
        <f t="shared" si="23"/>
        <v>18.156413710980075</v>
      </c>
      <c r="O223">
        <f t="shared" si="24"/>
        <v>34.280777534149472</v>
      </c>
      <c r="P223">
        <f t="shared" si="28"/>
        <v>3223.7215996096966</v>
      </c>
      <c r="Q223">
        <f t="shared" si="31"/>
        <v>488.74632267767913</v>
      </c>
    </row>
    <row r="224" spans="6:17" x14ac:dyDescent="0.25">
      <c r="F224">
        <v>41</v>
      </c>
      <c r="G224">
        <f t="shared" si="25"/>
        <v>88.210478778996745</v>
      </c>
      <c r="H224">
        <f t="shared" si="26"/>
        <v>101.08471589634416</v>
      </c>
      <c r="I224">
        <f t="shared" si="29"/>
        <v>8.0846446471561908</v>
      </c>
      <c r="J224">
        <f t="shared" si="30"/>
        <v>59.162759144870883</v>
      </c>
      <c r="K224">
        <f t="shared" si="27"/>
        <v>13.650631827999515</v>
      </c>
      <c r="L224">
        <f t="shared" si="21"/>
        <v>0.93434598231030752</v>
      </c>
      <c r="M224">
        <f t="shared" si="22"/>
        <v>1.1650722753607234E-2</v>
      </c>
      <c r="N224">
        <f t="shared" si="23"/>
        <v>16.131215615758531</v>
      </c>
      <c r="O224">
        <f t="shared" si="24"/>
        <v>30.457039737136835</v>
      </c>
      <c r="P224">
        <f t="shared" si="28"/>
        <v>3238.434630075621</v>
      </c>
      <c r="Q224">
        <f t="shared" si="31"/>
        <v>484.90652362212109</v>
      </c>
    </row>
    <row r="225" spans="6:17" x14ac:dyDescent="0.25">
      <c r="F225">
        <v>42</v>
      </c>
      <c r="G225">
        <f t="shared" si="25"/>
        <v>90.51778020058417</v>
      </c>
      <c r="H225">
        <f t="shared" si="26"/>
        <v>103.9154258150792</v>
      </c>
      <c r="I225">
        <f t="shared" si="29"/>
        <v>7.8170270435082401</v>
      </c>
      <c r="J225">
        <f t="shared" si="30"/>
        <v>57.832902955170312</v>
      </c>
      <c r="K225">
        <f t="shared" si="27"/>
        <v>13.604971662073426</v>
      </c>
      <c r="L225">
        <f t="shared" si="21"/>
        <v>0.94461898970890679</v>
      </c>
      <c r="M225">
        <f t="shared" si="22"/>
        <v>1.0273007398599265E-2</v>
      </c>
      <c r="N225">
        <f t="shared" si="23"/>
        <v>14.223675292400143</v>
      </c>
      <c r="O225">
        <f t="shared" si="24"/>
        <v>26.85544932928428</v>
      </c>
      <c r="P225">
        <f t="shared" si="28"/>
        <v>3248.4442924063442</v>
      </c>
      <c r="Q225">
        <f t="shared" si="31"/>
        <v>481.11890397201671</v>
      </c>
    </row>
    <row r="226" spans="6:17" x14ac:dyDescent="0.25">
      <c r="F226">
        <v>43</v>
      </c>
      <c r="G226">
        <f t="shared" si="25"/>
        <v>92.870242374689354</v>
      </c>
      <c r="H226">
        <f t="shared" si="26"/>
        <v>106.79363965767854</v>
      </c>
      <c r="I226">
        <f t="shared" si="29"/>
        <v>7.5598799219275854</v>
      </c>
      <c r="J226">
        <f t="shared" si="30"/>
        <v>56.466491316356567</v>
      </c>
      <c r="K226">
        <f t="shared" si="27"/>
        <v>13.53448831539751</v>
      </c>
      <c r="L226">
        <f t="shared" si="21"/>
        <v>0.9536078492996114</v>
      </c>
      <c r="M226">
        <f t="shared" si="22"/>
        <v>8.988859590704612E-3</v>
      </c>
      <c r="N226">
        <f t="shared" si="23"/>
        <v>12.445685582256308</v>
      </c>
      <c r="O226">
        <f t="shared" si="24"/>
        <v>23.498460956928142</v>
      </c>
      <c r="P226">
        <f t="shared" si="28"/>
        <v>3254.1226480248301</v>
      </c>
      <c r="Q226">
        <f t="shared" si="31"/>
        <v>477.38458169413627</v>
      </c>
    </row>
    <row r="227" spans="6:17" x14ac:dyDescent="0.25">
      <c r="F227">
        <v>44</v>
      </c>
      <c r="G227">
        <f t="shared" si="25"/>
        <v>95.267148575141903</v>
      </c>
      <c r="H227">
        <f t="shared" si="26"/>
        <v>109.71800500698808</v>
      </c>
      <c r="I227">
        <f t="shared" si="29"/>
        <v>7.3128621533052804</v>
      </c>
      <c r="J227">
        <f t="shared" si="30"/>
        <v>55.075147843720281</v>
      </c>
      <c r="K227">
        <f t="shared" si="27"/>
        <v>13.441750524838556</v>
      </c>
      <c r="L227">
        <f t="shared" si="21"/>
        <v>0.9614120340786293</v>
      </c>
      <c r="M227">
        <f t="shared" si="22"/>
        <v>7.8041847790178975E-3</v>
      </c>
      <c r="N227">
        <f t="shared" si="23"/>
        <v>10.805422980010476</v>
      </c>
      <c r="O227">
        <f t="shared" si="24"/>
        <v>20.40151250332633</v>
      </c>
      <c r="P227">
        <f t="shared" si="28"/>
        <v>3255.8573905152375</v>
      </c>
      <c r="Q227">
        <f t="shared" si="31"/>
        <v>473.70445119782454</v>
      </c>
    </row>
    <row r="228" spans="6:17" x14ac:dyDescent="0.25">
      <c r="F228">
        <v>45</v>
      </c>
      <c r="G228">
        <f t="shared" si="25"/>
        <v>97.707768537339831</v>
      </c>
      <c r="H228">
        <f t="shared" si="26"/>
        <v>112.68715231189586</v>
      </c>
      <c r="I228">
        <f t="shared" si="29"/>
        <v>7.0756286596160498</v>
      </c>
      <c r="J228">
        <f t="shared" si="30"/>
        <v>53.669512710564213</v>
      </c>
      <c r="K228">
        <f t="shared" si="27"/>
        <v>13.329307277605174</v>
      </c>
      <c r="L228">
        <f t="shared" si="21"/>
        <v>0.96813435637263012</v>
      </c>
      <c r="M228">
        <f t="shared" si="22"/>
        <v>6.7223222940008265E-3</v>
      </c>
      <c r="N228">
        <f t="shared" si="23"/>
        <v>9.3075110151062059</v>
      </c>
      <c r="O228">
        <f t="shared" si="24"/>
        <v>17.573333566008415</v>
      </c>
      <c r="P228">
        <f t="shared" si="28"/>
        <v>3254.0429655984753</v>
      </c>
      <c r="Q228">
        <f t="shared" si="31"/>
        <v>470.07920453412822</v>
      </c>
    </row>
    <row r="229" spans="6:17" x14ac:dyDescent="0.25">
      <c r="F229">
        <v>46</v>
      </c>
      <c r="G229">
        <f t="shared" si="25"/>
        <v>100.19135868087051</v>
      </c>
      <c r="H229">
        <f t="shared" si="26"/>
        <v>115.69969586649918</v>
      </c>
      <c r="I229">
        <f t="shared" si="29"/>
        <v>6.8478332369070278</v>
      </c>
      <c r="J229">
        <f t="shared" si="30"/>
        <v>52.259180078435875</v>
      </c>
      <c r="K229">
        <f t="shared" si="27"/>
        <v>13.199642806598114</v>
      </c>
      <c r="L229">
        <f t="shared" si="21"/>
        <v>0.9738785901460818</v>
      </c>
      <c r="M229">
        <f t="shared" si="22"/>
        <v>5.7442337734516791E-3</v>
      </c>
      <c r="N229">
        <f t="shared" si="23"/>
        <v>7.9532811402779213</v>
      </c>
      <c r="O229">
        <f t="shared" si="24"/>
        <v>15.016438035421745</v>
      </c>
      <c r="P229">
        <f t="shared" si="28"/>
        <v>3249.0724340116667</v>
      </c>
      <c r="Q229">
        <f t="shared" si="31"/>
        <v>466.50935110000671</v>
      </c>
    </row>
    <row r="230" spans="6:17" x14ac:dyDescent="0.25">
      <c r="F230">
        <v>47</v>
      </c>
      <c r="G230">
        <f t="shared" si="25"/>
        <v>102.71716233618747</v>
      </c>
      <c r="H230">
        <f t="shared" si="26"/>
        <v>118.75423480413497</v>
      </c>
      <c r="I230">
        <f t="shared" si="29"/>
        <v>6.6291309383545602</v>
      </c>
      <c r="J230">
        <f t="shared" si="30"/>
        <v>50.852667005947922</v>
      </c>
      <c r="K230">
        <f t="shared" si="27"/>
        <v>13.05513893123049</v>
      </c>
      <c r="L230">
        <f t="shared" si="21"/>
        <v>0.97874733857975071</v>
      </c>
      <c r="M230">
        <f t="shared" si="22"/>
        <v>4.8687484336689124E-3</v>
      </c>
      <c r="N230">
        <f t="shared" si="23"/>
        <v>6.7411123261072419</v>
      </c>
      <c r="O230">
        <f t="shared" si="24"/>
        <v>12.727765276919385</v>
      </c>
      <c r="P230">
        <f t="shared" si="28"/>
        <v>3241.3302603152206</v>
      </c>
      <c r="Q230">
        <f t="shared" si="31"/>
        <v>462.99523589314737</v>
      </c>
    </row>
    <row r="231" spans="6:17" x14ac:dyDescent="0.25">
      <c r="F231">
        <v>48</v>
      </c>
      <c r="G231">
        <f t="shared" si="25"/>
        <v>105.28440997527463</v>
      </c>
      <c r="H231">
        <f t="shared" si="26"/>
        <v>121.84935410541041</v>
      </c>
      <c r="I231">
        <f t="shared" si="29"/>
        <v>6.4191800670558985</v>
      </c>
      <c r="J231">
        <f t="shared" si="30"/>
        <v>49.457410775621199</v>
      </c>
      <c r="K231">
        <f t="shared" si="27"/>
        <v>12.898044997055477</v>
      </c>
      <c r="L231">
        <f t="shared" si="21"/>
        <v>0.98284018876347257</v>
      </c>
      <c r="M231">
        <f t="shared" si="22"/>
        <v>4.0928501837218523E-3</v>
      </c>
      <c r="N231">
        <f t="shared" si="23"/>
        <v>5.666828590198195</v>
      </c>
      <c r="O231">
        <f t="shared" si="24"/>
        <v>10.699430697994156</v>
      </c>
      <c r="P231">
        <f t="shared" si="28"/>
        <v>3231.1861579682718</v>
      </c>
      <c r="Q231">
        <f t="shared" si="31"/>
        <v>459.53705637363981</v>
      </c>
    </row>
    <row r="232" spans="6:17" x14ac:dyDescent="0.25">
      <c r="F232">
        <v>49</v>
      </c>
      <c r="G232">
        <f t="shared" si="25"/>
        <v>107.89231944622762</v>
      </c>
      <c r="H232">
        <f t="shared" si="26"/>
        <v>124.98362561931955</v>
      </c>
      <c r="I232">
        <f t="shared" si="29"/>
        <v>6.2176438245077783</v>
      </c>
      <c r="J232">
        <f t="shared" si="30"/>
        <v>48.079790998862805</v>
      </c>
      <c r="K232">
        <f t="shared" si="27"/>
        <v>12.730455349456209</v>
      </c>
      <c r="L232">
        <f t="shared" si="21"/>
        <v>0.98625217982273883</v>
      </c>
      <c r="M232">
        <f t="shared" si="22"/>
        <v>3.4119910592662617E-3</v>
      </c>
      <c r="N232">
        <f t="shared" si="23"/>
        <v>4.724132967546872</v>
      </c>
      <c r="O232">
        <f t="shared" si="24"/>
        <v>8.9195451194350355</v>
      </c>
      <c r="P232">
        <f t="shared" si="28"/>
        <v>3218.9900671759028</v>
      </c>
      <c r="Q232">
        <f t="shared" si="31"/>
        <v>456.13487799636533</v>
      </c>
    </row>
    <row r="233" spans="6:17" x14ac:dyDescent="0.25">
      <c r="F233">
        <v>50</v>
      </c>
      <c r="G233">
        <f t="shared" si="25"/>
        <v>110.5400962116793</v>
      </c>
      <c r="H233">
        <f t="shared" si="26"/>
        <v>128.15560909648556</v>
      </c>
      <c r="I233">
        <f t="shared" si="29"/>
        <v>6.0241916569071341</v>
      </c>
      <c r="J233">
        <f t="shared" si="30"/>
        <v>46.725172488585635</v>
      </c>
      <c r="K233">
        <f t="shared" si="27"/>
        <v>12.554293999740695</v>
      </c>
      <c r="L233">
        <f t="shared" si="21"/>
        <v>0.98907259561798966</v>
      </c>
      <c r="M233">
        <f t="shared" si="22"/>
        <v>2.8204157952508302E-3</v>
      </c>
      <c r="N233">
        <f t="shared" si="23"/>
        <v>3.9050569034608391</v>
      </c>
      <c r="O233">
        <f t="shared" si="24"/>
        <v>7.3730632655048423</v>
      </c>
      <c r="P233">
        <f t="shared" si="28"/>
        <v>3205.0682899394124</v>
      </c>
      <c r="Q233">
        <f t="shared" si="31"/>
        <v>452.78864848296911</v>
      </c>
    </row>
    <row r="234" spans="6:17" x14ac:dyDescent="0.25">
      <c r="F234">
        <v>51</v>
      </c>
      <c r="G234">
        <f t="shared" si="25"/>
        <v>113.22693359099716</v>
      </c>
      <c r="H234">
        <f t="shared" si="26"/>
        <v>131.36385323351905</v>
      </c>
      <c r="I234">
        <f t="shared" si="29"/>
        <v>5.8385003376093074</v>
      </c>
      <c r="J234">
        <f t="shared" si="30"/>
        <v>45.397964721356445</v>
      </c>
      <c r="K234">
        <f t="shared" si="27"/>
        <v>12.371305915336535</v>
      </c>
      <c r="L234">
        <f t="shared" si="21"/>
        <v>0.99138407908926529</v>
      </c>
      <c r="M234">
        <f t="shared" si="22"/>
        <v>2.3114834712756327E-3</v>
      </c>
      <c r="N234">
        <f t="shared" si="23"/>
        <v>3.2004055933666957</v>
      </c>
      <c r="O234">
        <f t="shared" si="24"/>
        <v>6.0426246015149383</v>
      </c>
      <c r="P234">
        <f t="shared" si="28"/>
        <v>3189.7207590106932</v>
      </c>
      <c r="Q234">
        <f t="shared" si="31"/>
        <v>449.49821090517742</v>
      </c>
    </row>
    <row r="235" spans="6:17" x14ac:dyDescent="0.25">
      <c r="F235">
        <v>52</v>
      </c>
      <c r="G235">
        <f t="shared" si="25"/>
        <v>115.95201300618001</v>
      </c>
      <c r="H235">
        <f t="shared" si="26"/>
        <v>134.60689672743266</v>
      </c>
      <c r="I235">
        <f t="shared" si="29"/>
        <v>5.6602548203837033</v>
      </c>
      <c r="J235">
        <f t="shared" si="30"/>
        <v>44.101693730678328</v>
      </c>
      <c r="K235">
        <f t="shared" si="27"/>
        <v>12.183054194729836</v>
      </c>
      <c r="L235">
        <f t="shared" si="21"/>
        <v>0.99326205300091452</v>
      </c>
      <c r="M235">
        <f t="shared" si="22"/>
        <v>1.8779739116492333E-3</v>
      </c>
      <c r="N235">
        <f t="shared" si="23"/>
        <v>2.6001822144642293</v>
      </c>
      <c r="O235">
        <f t="shared" si="24"/>
        <v>4.909354317499127</v>
      </c>
      <c r="P235">
        <f t="shared" si="28"/>
        <v>3173.2193761501635</v>
      </c>
      <c r="Q235">
        <f t="shared" si="31"/>
        <v>446.26331565242248</v>
      </c>
    </row>
    <row r="236" spans="6:17" x14ac:dyDescent="0.25">
      <c r="F236">
        <v>53</v>
      </c>
      <c r="G236">
        <f t="shared" si="25"/>
        <v>118.71450423137642</v>
      </c>
      <c r="H236">
        <f t="shared" si="26"/>
        <v>137.88326933900677</v>
      </c>
      <c r="I236">
        <f t="shared" si="29"/>
        <v>5.4891488945770766</v>
      </c>
      <c r="J236">
        <f t="shared" si="30"/>
        <v>42.839082456321762</v>
      </c>
      <c r="K236">
        <f t="shared" si="27"/>
        <v>11.990922273925058</v>
      </c>
      <c r="L236">
        <f t="shared" ref="L236:L261" si="32">1-EXP((-$C$13)*(((F236-$C$17)/$C$18))^($C$14+1))</f>
        <v>0.99477442173649999</v>
      </c>
      <c r="M236">
        <f t="shared" si="22"/>
        <v>1.5123687355854676E-3</v>
      </c>
      <c r="N236">
        <f t="shared" si="23"/>
        <v>2.0939770587801356</v>
      </c>
      <c r="O236">
        <f t="shared" si="24"/>
        <v>3.9535980428912381</v>
      </c>
      <c r="P236">
        <f t="shared" si="28"/>
        <v>3155.807321711095</v>
      </c>
      <c r="Q236">
        <f t="shared" si="31"/>
        <v>443.08363135659806</v>
      </c>
    </row>
    <row r="237" spans="6:17" x14ac:dyDescent="0.25">
      <c r="F237">
        <v>54</v>
      </c>
      <c r="G237">
        <f t="shared" si="25"/>
        <v>121.51356564595056</v>
      </c>
      <c r="H237">
        <f t="shared" si="26"/>
        <v>141.19149296395284</v>
      </c>
      <c r="I237">
        <f t="shared" si="29"/>
        <v>5.324885669970401</v>
      </c>
      <c r="J237">
        <f t="shared" si="30"/>
        <v>41.612135891896258</v>
      </c>
      <c r="K237">
        <f t="shared" si="27"/>
        <v>11.796120252440494</v>
      </c>
      <c r="L237">
        <f t="shared" si="32"/>
        <v>0.99598152118362904</v>
      </c>
      <c r="M237">
        <f t="shared" si="22"/>
        <v>1.2070994471290453E-3</v>
      </c>
      <c r="N237">
        <f t="shared" si="23"/>
        <v>1.6713110304914545</v>
      </c>
      <c r="O237">
        <f t="shared" si="24"/>
        <v>3.1555703972530247</v>
      </c>
      <c r="P237">
        <f t="shared" si="28"/>
        <v>3137.6992129813611</v>
      </c>
      <c r="Q237">
        <f t="shared" si="31"/>
        <v>439.95875484557587</v>
      </c>
    </row>
    <row r="238" spans="6:17" x14ac:dyDescent="0.25">
      <c r="F238">
        <v>55</v>
      </c>
      <c r="G238">
        <f t="shared" si="25"/>
        <v>124.34834449101768</v>
      </c>
      <c r="H238">
        <f t="shared" si="26"/>
        <v>144.53008271067458</v>
      </c>
      <c r="I238">
        <f t="shared" si="29"/>
        <v>5.1671779160218811</v>
      </c>
      <c r="J238">
        <f t="shared" si="30"/>
        <v>40.422227791034409</v>
      </c>
      <c r="K238">
        <f t="shared" si="27"/>
        <v>11.599694418407076</v>
      </c>
      <c r="L238">
        <f t="shared" si="32"/>
        <v>0.99693627872827539</v>
      </c>
      <c r="M238">
        <f t="shared" si="22"/>
        <v>9.5475754464635632E-4</v>
      </c>
      <c r="N238">
        <f t="shared" si="23"/>
        <v>1.3219265567618179</v>
      </c>
      <c r="O238">
        <f t="shared" si="24"/>
        <v>2.4959042534611822</v>
      </c>
      <c r="P238">
        <f t="shared" si="28"/>
        <v>3119.0819731352503</v>
      </c>
      <c r="Q238">
        <f t="shared" si="31"/>
        <v>436.88822019513361</v>
      </c>
    </row>
    <row r="239" spans="6:17" x14ac:dyDescent="0.25">
      <c r="F239">
        <v>56</v>
      </c>
      <c r="G239">
        <f t="shared" si="25"/>
        <v>127.21797712937015</v>
      </c>
      <c r="H239">
        <f t="shared" si="26"/>
        <v>147.89754798338132</v>
      </c>
      <c r="I239">
        <f t="shared" si="29"/>
        <v>5.0157482773376145</v>
      </c>
      <c r="J239">
        <f t="shared" si="30"/>
        <v>39.270186177502012</v>
      </c>
      <c r="K239">
        <f t="shared" si="27"/>
        <v>11.402539087016658</v>
      </c>
      <c r="L239">
        <f t="shared" si="32"/>
        <v>0.9976845428736435</v>
      </c>
      <c r="M239">
        <f t="shared" si="22"/>
        <v>7.4826414536810493E-4</v>
      </c>
      <c r="N239">
        <f t="shared" si="23"/>
        <v>1.0360224444219144</v>
      </c>
      <c r="O239">
        <f t="shared" si="24"/>
        <v>1.9560941661147171</v>
      </c>
      <c r="P239">
        <f t="shared" si="28"/>
        <v>3100.1162657337063</v>
      </c>
      <c r="Q239">
        <f t="shared" si="31"/>
        <v>433.87150694637751</v>
      </c>
    </row>
    <row r="240" spans="6:17" x14ac:dyDescent="0.25">
      <c r="F240">
        <v>57</v>
      </c>
      <c r="G240">
        <f t="shared" si="25"/>
        <v>130.12158930871581</v>
      </c>
      <c r="H240">
        <f t="shared" si="26"/>
        <v>151.29239356926897</v>
      </c>
      <c r="I240">
        <f t="shared" si="29"/>
        <v>4.8703293846053919</v>
      </c>
      <c r="J240">
        <f t="shared" si="30"/>
        <v>38.156375423257771</v>
      </c>
      <c r="K240">
        <f t="shared" si="27"/>
        <v>11.205409935717048</v>
      </c>
      <c r="L240">
        <f t="shared" si="32"/>
        <v>0.99826554178989901</v>
      </c>
      <c r="M240">
        <f t="shared" ref="M240:M261" si="33">L240-L239</f>
        <v>5.8099891625551514E-4</v>
      </c>
      <c r="N240">
        <f t="shared" ref="N240:N261" si="34">M240*$C$23*$C$24*$C$27</f>
        <v>0.80443239349575735</v>
      </c>
      <c r="O240">
        <f t="shared" ref="O240:O261" si="35">N240/($C$23+$C$21*1007)</f>
        <v>1.5188334195102937</v>
      </c>
      <c r="P240">
        <f t="shared" si="28"/>
        <v>3080.938350625609</v>
      </c>
      <c r="Q240">
        <f t="shared" si="31"/>
        <v>430.90804755276054</v>
      </c>
    </row>
    <row r="241" spans="6:17" x14ac:dyDescent="0.25">
      <c r="F241">
        <v>58</v>
      </c>
      <c r="G241">
        <f t="shared" si="25"/>
        <v>133.058296428147</v>
      </c>
      <c r="H241">
        <f t="shared" si="26"/>
        <v>154.71312072843546</v>
      </c>
      <c r="I241">
        <f t="shared" si="29"/>
        <v>4.7306638778623658</v>
      </c>
      <c r="J241">
        <f t="shared" si="30"/>
        <v>37.080773180972052</v>
      </c>
      <c r="K241">
        <f t="shared" si="27"/>
        <v>11.008938113875248</v>
      </c>
      <c r="L241">
        <f t="shared" si="32"/>
        <v>0.99871243185671033</v>
      </c>
      <c r="M241">
        <f t="shared" si="33"/>
        <v>4.4689006681131183E-4</v>
      </c>
      <c r="N241">
        <f t="shared" si="34"/>
        <v>0.61874959834934118</v>
      </c>
      <c r="O241">
        <f t="shared" si="35"/>
        <v>1.1682492846883434</v>
      </c>
      <c r="P241">
        <f t="shared" si="28"/>
        <v>3061.66222464259</v>
      </c>
      <c r="Q241">
        <f t="shared" si="31"/>
        <v>427.99723411754366</v>
      </c>
    </row>
    <row r="242" spans="6:17" x14ac:dyDescent="0.25">
      <c r="F242">
        <v>59</v>
      </c>
      <c r="G242">
        <f t="shared" si="25"/>
        <v>136.02720380776023</v>
      </c>
      <c r="H242">
        <f t="shared" si="26"/>
        <v>158.15822828516389</v>
      </c>
      <c r="I242">
        <f t="shared" si="29"/>
        <v>4.5965043568343891</v>
      </c>
      <c r="J242">
        <f t="shared" si="30"/>
        <v>36.04304095819429</v>
      </c>
      <c r="K242">
        <f t="shared" si="27"/>
        <v>10.813644514751642</v>
      </c>
      <c r="L242">
        <f t="shared" si="32"/>
        <v>0.99905290057559915</v>
      </c>
      <c r="M242">
        <f t="shared" si="33"/>
        <v>3.4046871888882002E-4</v>
      </c>
      <c r="N242">
        <f t="shared" si="34"/>
        <v>0.47140202637782075</v>
      </c>
      <c r="O242">
        <f t="shared" si="35"/>
        <v>0.89004515168282228</v>
      </c>
      <c r="P242">
        <f t="shared" si="28"/>
        <v>3042.381923206648</v>
      </c>
      <c r="Q242">
        <f t="shared" si="31"/>
        <v>425.1384244791281</v>
      </c>
    </row>
    <row r="243" spans="6:17" x14ac:dyDescent="0.25">
      <c r="F243">
        <v>60</v>
      </c>
      <c r="G243">
        <f t="shared" si="25"/>
        <v>139.02740696134381</v>
      </c>
      <c r="H243">
        <f t="shared" si="26"/>
        <v>161.62621371916845</v>
      </c>
      <c r="I243">
        <f t="shared" si="29"/>
        <v>4.467613271171925</v>
      </c>
      <c r="J243">
        <f t="shared" si="30"/>
        <v>35.04258757898895</v>
      </c>
      <c r="K243">
        <f t="shared" si="27"/>
        <v>10.619953714893468</v>
      </c>
      <c r="L243">
        <f t="shared" si="32"/>
        <v>0.99930979266397579</v>
      </c>
      <c r="M243">
        <f t="shared" si="33"/>
        <v>2.568920883766479E-4</v>
      </c>
      <c r="N243">
        <f t="shared" si="34"/>
        <v>0.35568451461976169</v>
      </c>
      <c r="O243">
        <f t="shared" si="35"/>
        <v>0.67156113052481259</v>
      </c>
      <c r="P243">
        <f t="shared" si="28"/>
        <v>3023.1738753432301</v>
      </c>
      <c r="Q243">
        <f t="shared" si="31"/>
        <v>422.33094769819979</v>
      </c>
    </row>
    <row r="244" spans="6:17" x14ac:dyDescent="0.25">
      <c r="F244">
        <v>61</v>
      </c>
      <c r="G244">
        <f t="shared" si="25"/>
        <v>142.0579918720486</v>
      </c>
      <c r="H244">
        <f t="shared" si="26"/>
        <v>165.11557425536091</v>
      </c>
      <c r="I244">
        <f t="shared" si="29"/>
        <v>4.3437627617001224</v>
      </c>
      <c r="J244">
        <f t="shared" si="30"/>
        <v>34.07862518093787</v>
      </c>
      <c r="K244">
        <f t="shared" si="27"/>
        <v>10.428207202891047</v>
      </c>
      <c r="L244">
        <f t="shared" si="32"/>
        <v>0.99950173325908109</v>
      </c>
      <c r="M244">
        <f t="shared" si="33"/>
        <v>1.9194059510529993E-4</v>
      </c>
      <c r="N244">
        <f t="shared" si="34"/>
        <v>0.26575476822688615</v>
      </c>
      <c r="O244">
        <f t="shared" si="35"/>
        <v>0.50176649602976964</v>
      </c>
      <c r="P244">
        <f t="shared" si="28"/>
        <v>3004.0992230922511</v>
      </c>
      <c r="Q244">
        <f t="shared" si="31"/>
        <v>419.57410899713659</v>
      </c>
    </row>
    <row r="245" spans="6:17" x14ac:dyDescent="0.25">
      <c r="F245">
        <v>62</v>
      </c>
      <c r="G245">
        <f t="shared" si="25"/>
        <v>145.11803527096015</v>
      </c>
      <c r="H245">
        <f t="shared" si="26"/>
        <v>168.62480795066935</v>
      </c>
      <c r="I245">
        <f t="shared" si="29"/>
        <v>4.2247344622832568</v>
      </c>
      <c r="J245">
        <f t="shared" si="30"/>
        <v>33.150217732125249</v>
      </c>
      <c r="K245">
        <f t="shared" si="27"/>
        <v>10.238675629631405</v>
      </c>
      <c r="L245">
        <f t="shared" si="32"/>
        <v>0.99964372755142217</v>
      </c>
      <c r="M245">
        <f t="shared" si="33"/>
        <v>1.4199429234107441E-4</v>
      </c>
      <c r="N245">
        <f t="shared" si="34"/>
        <v>0.19660072550020441</v>
      </c>
      <c r="O245">
        <f t="shared" si="35"/>
        <v>0.37119807034629931</v>
      </c>
      <c r="P245">
        <f t="shared" si="28"/>
        <v>2985.2060355392196</v>
      </c>
      <c r="Q245">
        <f t="shared" si="31"/>
        <v>416.8671941986849</v>
      </c>
    </row>
    <row r="246" spans="6:17" x14ac:dyDescent="0.25">
      <c r="F246">
        <v>63</v>
      </c>
      <c r="G246">
        <f t="shared" si="25"/>
        <v>148.20660491848597</v>
      </c>
      <c r="H246">
        <f t="shared" si="26"/>
        <v>172.15241477640734</v>
      </c>
      <c r="I246">
        <f t="shared" si="29"/>
        <v>4.1103192705612379</v>
      </c>
      <c r="J246">
        <f t="shared" si="30"/>
        <v>32.256322320537997</v>
      </c>
      <c r="K246">
        <f t="shared" si="27"/>
        <v>10.051569911258804</v>
      </c>
      <c r="L246">
        <f t="shared" si="32"/>
        <v>0.99974772148231295</v>
      </c>
      <c r="M246">
        <f t="shared" si="33"/>
        <v>1.039939308907778E-4</v>
      </c>
      <c r="N246">
        <f t="shared" si="34"/>
        <v>0.14398664850298962</v>
      </c>
      <c r="O246">
        <f t="shared" si="35"/>
        <v>0.27185843767339019</v>
      </c>
      <c r="P246">
        <f t="shared" si="28"/>
        <v>2966.5313664527375</v>
      </c>
      <c r="Q246">
        <f t="shared" si="31"/>
        <v>414.20947370757068</v>
      </c>
    </row>
    <row r="247" spans="6:17" x14ac:dyDescent="0.25">
      <c r="F247">
        <v>64</v>
      </c>
      <c r="G247">
        <f t="shared" si="25"/>
        <v>151.32275988847115</v>
      </c>
      <c r="H247">
        <f t="shared" si="26"/>
        <v>175.6968976946732</v>
      </c>
      <c r="I247">
        <f t="shared" si="29"/>
        <v>4.0003170946319191</v>
      </c>
      <c r="J247">
        <f t="shared" si="30"/>
        <v>31.395823668200752</v>
      </c>
      <c r="K247">
        <f t="shared" si="27"/>
        <v>9.8670511009829038</v>
      </c>
      <c r="L247">
        <f t="shared" si="32"/>
        <v>0.9998231130977574</v>
      </c>
      <c r="M247">
        <f t="shared" si="33"/>
        <v>7.5391615444453386E-5</v>
      </c>
      <c r="N247">
        <f t="shared" si="34"/>
        <v>0.10438480342159787</v>
      </c>
      <c r="O247">
        <f t="shared" si="35"/>
        <v>0.19708695125611131</v>
      </c>
      <c r="P247">
        <f t="shared" si="28"/>
        <v>2948.1031218674166</v>
      </c>
      <c r="Q247">
        <f t="shared" si="31"/>
        <v>411.60020607548239</v>
      </c>
    </row>
    <row r="248" spans="6:17" x14ac:dyDescent="0.25">
      <c r="F248">
        <v>65</v>
      </c>
      <c r="G248">
        <f t="shared" si="25"/>
        <v>154.4655508549578</v>
      </c>
      <c r="H248">
        <f t="shared" si="26"/>
        <v>179.25676372723336</v>
      </c>
      <c r="I248">
        <f t="shared" si="29"/>
        <v>3.8945365817125621</v>
      </c>
      <c r="J248">
        <f t="shared" si="30"/>
        <v>30.567562458901314</v>
      </c>
      <c r="K248">
        <f t="shared" si="27"/>
        <v>9.6852390151682393</v>
      </c>
      <c r="L248">
        <f t="shared" si="32"/>
        <v>0.99987720854730666</v>
      </c>
      <c r="M248">
        <f t="shared" si="33"/>
        <v>5.4095449549262931E-5</v>
      </c>
      <c r="N248">
        <f t="shared" si="34"/>
        <v>7.4898817778525403E-2</v>
      </c>
      <c r="O248">
        <f t="shared" si="35"/>
        <v>0.14141502560517671</v>
      </c>
      <c r="P248">
        <f t="shared" si="28"/>
        <v>2929.9417192180472</v>
      </c>
      <c r="Q248">
        <f t="shared" si="31"/>
        <v>409.03864118678166</v>
      </c>
    </row>
    <row r="249" spans="6:17" x14ac:dyDescent="0.25">
      <c r="F249">
        <v>66</v>
      </c>
      <c r="G249">
        <f t="shared" si="25"/>
        <v>157.63402038149928</v>
      </c>
      <c r="H249">
        <f t="shared" si="26"/>
        <v>182.83052501533055</v>
      </c>
      <c r="I249">
        <f t="shared" si="29"/>
        <v>3.7927948339028679</v>
      </c>
      <c r="J249">
        <f t="shared" si="30"/>
        <v>29.770358148732949</v>
      </c>
      <c r="K249">
        <f t="shared" si="27"/>
        <v>9.5062196526370251</v>
      </c>
      <c r="L249">
        <f t="shared" si="32"/>
        <v>0.9999156204247609</v>
      </c>
      <c r="M249">
        <f t="shared" si="33"/>
        <v>3.8411877454236354E-5</v>
      </c>
      <c r="N249">
        <f t="shared" si="34"/>
        <v>5.3183848807022198E-2</v>
      </c>
      <c r="O249">
        <f t="shared" si="35"/>
        <v>0.10041540793162254</v>
      </c>
      <c r="P249">
        <f t="shared" si="28"/>
        <v>2912.0615324044484</v>
      </c>
      <c r="Q249">
        <f t="shared" si="31"/>
        <v>406.52402309937406</v>
      </c>
    </row>
    <row r="250" spans="6:17" x14ac:dyDescent="0.25">
      <c r="F250">
        <v>67</v>
      </c>
      <c r="G250">
        <f t="shared" si="25"/>
        <v>160.82720321293982</v>
      </c>
      <c r="H250">
        <f t="shared" si="26"/>
        <v>186.41669986884551</v>
      </c>
      <c r="I250">
        <f t="shared" si="29"/>
        <v>3.6949171153764979</v>
      </c>
      <c r="J250">
        <f t="shared" si="30"/>
        <v>29.003026961668311</v>
      </c>
      <c r="K250">
        <f t="shared" si="27"/>
        <v>9.3300514846089673</v>
      </c>
      <c r="L250">
        <f t="shared" si="32"/>
        <v>0.99994260911126054</v>
      </c>
      <c r="M250">
        <f t="shared" si="33"/>
        <v>2.698868649964048E-5</v>
      </c>
      <c r="N250">
        <f t="shared" si="34"/>
        <v>3.7367666394517711E-2</v>
      </c>
      <c r="O250">
        <f t="shared" si="35"/>
        <v>7.0553176361370082E-2</v>
      </c>
      <c r="P250">
        <f t="shared" si="28"/>
        <v>2894.4721272817669</v>
      </c>
      <c r="Q250">
        <f t="shared" si="31"/>
        <v>404.05559257241305</v>
      </c>
    </row>
    <row r="251" spans="6:17" x14ac:dyDescent="0.25">
      <c r="F251">
        <v>68</v>
      </c>
      <c r="G251">
        <f t="shared" si="25"/>
        <v>164.04412656957427</v>
      </c>
      <c r="H251">
        <f t="shared" si="26"/>
        <v>190.0138138032321</v>
      </c>
      <c r="I251">
        <f t="shared" si="29"/>
        <v>3.6007365546354144</v>
      </c>
      <c r="J251">
        <f t="shared" si="30"/>
        <v>28.264395767478845</v>
      </c>
      <c r="K251">
        <f t="shared" si="27"/>
        <v>9.1567707176797626</v>
      </c>
      <c r="L251">
        <f t="shared" si="32"/>
        <v>0.99996137000387053</v>
      </c>
      <c r="M251">
        <f t="shared" si="33"/>
        <v>1.8760892609992474E-5</v>
      </c>
      <c r="N251">
        <f t="shared" si="34"/>
        <v>2.5975727878528299E-2</v>
      </c>
      <c r="O251">
        <f t="shared" si="35"/>
        <v>4.9044275090125496E-2</v>
      </c>
      <c r="P251">
        <f t="shared" si="28"/>
        <v>2877.179299567897</v>
      </c>
      <c r="Q251">
        <f t="shared" si="31"/>
        <v>401.63258930991498</v>
      </c>
    </row>
    <row r="252" spans="6:17" x14ac:dyDescent="0.25">
      <c r="F252">
        <v>69</v>
      </c>
      <c r="G252">
        <f t="shared" si="25"/>
        <v>167.28381044359347</v>
      </c>
      <c r="H252">
        <f t="shared" si="26"/>
        <v>193.62040056264459</v>
      </c>
      <c r="I252">
        <f t="shared" si="29"/>
        <v>3.5100938448607097</v>
      </c>
      <c r="J252">
        <f t="shared" si="30"/>
        <v>27.553312505960161</v>
      </c>
      <c r="K252">
        <f t="shared" si="27"/>
        <v>8.986395645869333</v>
      </c>
      <c r="L252">
        <f t="shared" si="32"/>
        <v>0.99997427104427838</v>
      </c>
      <c r="M252">
        <f t="shared" si="33"/>
        <v>1.2901040407853337E-5</v>
      </c>
      <c r="N252">
        <f t="shared" si="34"/>
        <v>1.7862365184362645E-2</v>
      </c>
      <c r="O252">
        <f t="shared" si="35"/>
        <v>3.3725590133946062E-2</v>
      </c>
      <c r="P252">
        <f t="shared" si="28"/>
        <v>2860.1859322350851</v>
      </c>
      <c r="Q252">
        <f t="shared" si="31"/>
        <v>399.25425394694662</v>
      </c>
    </row>
    <row r="253" spans="6:17" x14ac:dyDescent="0.25">
      <c r="F253">
        <v>70</v>
      </c>
      <c r="G253">
        <f t="shared" si="25"/>
        <v>170.54526789772916</v>
      </c>
      <c r="H253">
        <f t="shared" si="26"/>
        <v>197.23500312767865</v>
      </c>
      <c r="I253">
        <f t="shared" si="29"/>
        <v>3.4228369448732412</v>
      </c>
      <c r="J253">
        <f t="shared" si="30"/>
        <v>26.868653768391436</v>
      </c>
      <c r="K253">
        <f t="shared" si="27"/>
        <v>8.8189302120688708</v>
      </c>
      <c r="L253">
        <f t="shared" si="32"/>
        <v>0.99998304588532649</v>
      </c>
      <c r="M253">
        <f t="shared" si="33"/>
        <v>8.7748410481092165E-6</v>
      </c>
      <c r="N253">
        <f t="shared" si="34"/>
        <v>1.2149362398760433E-2</v>
      </c>
      <c r="O253">
        <f t="shared" si="35"/>
        <v>2.2938978820569358E-2</v>
      </c>
      <c r="P253">
        <f t="shared" si="28"/>
        <v>2843.4926924116935</v>
      </c>
      <c r="Q253">
        <f t="shared" si="31"/>
        <v>396.91982980278277</v>
      </c>
    </row>
    <row r="254" spans="6:17" x14ac:dyDescent="0.25">
      <c r="F254">
        <v>71</v>
      </c>
      <c r="G254">
        <f t="shared" si="25"/>
        <v>173.8275053660029</v>
      </c>
      <c r="H254">
        <f t="shared" si="26"/>
        <v>200.85617470615216</v>
      </c>
      <c r="I254">
        <f t="shared" si="29"/>
        <v>3.3388207827689502</v>
      </c>
      <c r="J254">
        <f t="shared" si="30"/>
        <v>26.209330082175015</v>
      </c>
      <c r="K254">
        <f t="shared" si="27"/>
        <v>8.6543668966284137</v>
      </c>
      <c r="L254">
        <f t="shared" si="32"/>
        <v>0.99998894844940844</v>
      </c>
      <c r="M254">
        <f t="shared" si="33"/>
        <v>5.9025640819498904E-6</v>
      </c>
      <c r="N254">
        <f t="shared" si="34"/>
        <v>8.1725001877918126E-3</v>
      </c>
      <c r="O254">
        <f t="shared" si="35"/>
        <v>1.54303413270463E-2</v>
      </c>
      <c r="P254">
        <f t="shared" si="28"/>
        <v>2827.0985890290503</v>
      </c>
      <c r="Q254">
        <f t="shared" si="31"/>
        <v>394.6285644233418</v>
      </c>
    </row>
    <row r="255" spans="6:17" x14ac:dyDescent="0.25">
      <c r="F255">
        <v>72</v>
      </c>
      <c r="G255">
        <f t="shared" si="25"/>
        <v>177.12952295649225</v>
      </c>
      <c r="H255">
        <f t="shared" si="26"/>
        <v>204.4824797053727</v>
      </c>
      <c r="I255">
        <f t="shared" si="29"/>
        <v>3.2579069639074807</v>
      </c>
      <c r="J255">
        <f t="shared" si="30"/>
        <v>25.574289374086504</v>
      </c>
      <c r="K255">
        <f t="shared" si="27"/>
        <v>8.4926890432145008</v>
      </c>
      <c r="L255">
        <f t="shared" si="32"/>
        <v>0.99999287465100928</v>
      </c>
      <c r="M255">
        <f t="shared" si="33"/>
        <v>3.9262016008345668E-6</v>
      </c>
      <c r="N255">
        <f t="shared" si="34"/>
        <v>5.4360923277819353E-3</v>
      </c>
      <c r="O255">
        <f t="shared" si="35"/>
        <v>1.0263781973148816E-2</v>
      </c>
      <c r="P255">
        <f t="shared" si="28"/>
        <v>2811.0014122938269</v>
      </c>
      <c r="Q255">
        <f t="shared" si="31"/>
        <v>392.37971093326018</v>
      </c>
    </row>
    <row r="256" spans="6:17" x14ac:dyDescent="0.25">
      <c r="F256">
        <v>73</v>
      </c>
      <c r="G256">
        <f t="shared" si="25"/>
        <v>180.45031475601724</v>
      </c>
      <c r="H256">
        <f t="shared" si="26"/>
        <v>208.11249468434536</v>
      </c>
      <c r="I256">
        <f t="shared" si="29"/>
        <v>3.1799634846019682</v>
      </c>
      <c r="J256">
        <f t="shared" si="30"/>
        <v>24.962519016565505</v>
      </c>
      <c r="K256">
        <f t="shared" si="27"/>
        <v>8.3338727214567481</v>
      </c>
      <c r="L256">
        <f t="shared" si="32"/>
        <v>0.9999954567820617</v>
      </c>
      <c r="M256">
        <f t="shared" si="33"/>
        <v>2.5821310524198893E-6</v>
      </c>
      <c r="N256">
        <f t="shared" si="34"/>
        <v>3.5751355203980256E-3</v>
      </c>
      <c r="O256">
        <f t="shared" si="35"/>
        <v>6.7501450110207242E-3</v>
      </c>
      <c r="P256">
        <f t="shared" si="28"/>
        <v>2795.1980749227209</v>
      </c>
      <c r="Q256">
        <f t="shared" si="31"/>
        <v>390.17252921618132</v>
      </c>
    </row>
    <row r="257" spans="6:17" x14ac:dyDescent="0.25">
      <c r="F257">
        <v>74</v>
      </c>
      <c r="G257">
        <f t="shared" si="25"/>
        <v>183.78886913665735</v>
      </c>
      <c r="H257">
        <f t="shared" si="26"/>
        <v>211.74480928441133</v>
      </c>
      <c r="I257">
        <f t="shared" si="29"/>
        <v>3.104864452574724</v>
      </c>
      <c r="J257">
        <f t="shared" si="30"/>
        <v>24.373046793680462</v>
      </c>
      <c r="K257">
        <f t="shared" si="27"/>
        <v>8.1778882136024933</v>
      </c>
      <c r="L257">
        <f t="shared" si="32"/>
        <v>0.9999971355899584</v>
      </c>
      <c r="M257">
        <f t="shared" si="33"/>
        <v>1.6788078966989417E-6</v>
      </c>
      <c r="N257">
        <f t="shared" si="34"/>
        <v>2.3244233625509592E-3</v>
      </c>
      <c r="O257">
        <f t="shared" si="35"/>
        <v>4.388699302362826E-3</v>
      </c>
      <c r="P257">
        <f t="shared" si="28"/>
        <v>2779.6848732811418</v>
      </c>
      <c r="Q257">
        <f t="shared" si="31"/>
        <v>388.00628694017593</v>
      </c>
    </row>
    <row r="258" spans="6:17" x14ac:dyDescent="0.25">
      <c r="F258">
        <v>75</v>
      </c>
      <c r="G258">
        <f t="shared" si="25"/>
        <v>187.14416906400288</v>
      </c>
      <c r="H258">
        <f t="shared" si="26"/>
        <v>215.37802713682908</v>
      </c>
      <c r="I258">
        <f t="shared" si="29"/>
        <v>3.0324898150027195</v>
      </c>
      <c r="J258">
        <f t="shared" si="30"/>
        <v>23.804941061289782</v>
      </c>
      <c r="K258">
        <f t="shared" si="27"/>
        <v>8.0247011997462252</v>
      </c>
      <c r="L258">
        <f t="shared" si="32"/>
        <v>0.99999821449663484</v>
      </c>
      <c r="M258">
        <f t="shared" si="33"/>
        <v>1.078906676443836E-6</v>
      </c>
      <c r="N258">
        <f t="shared" si="34"/>
        <v>1.4938194475195444E-3</v>
      </c>
      <c r="O258">
        <f t="shared" si="35"/>
        <v>2.8204519335024185E-3</v>
      </c>
      <c r="P258">
        <f t="shared" si="28"/>
        <v>2764.4576844081839</v>
      </c>
      <c r="Q258">
        <f t="shared" si="31"/>
        <v>385.88026044369661</v>
      </c>
    </row>
    <row r="259" spans="6:17" x14ac:dyDescent="0.25">
      <c r="F259">
        <v>76</v>
      </c>
      <c r="G259">
        <f t="shared" si="25"/>
        <v>190.51519240704974</v>
      </c>
      <c r="H259">
        <f t="shared" si="26"/>
        <v>219.01076674584525</v>
      </c>
      <c r="I259">
        <f t="shared" si="29"/>
        <v>2.962725094772118</v>
      </c>
      <c r="J259">
        <f t="shared" si="30"/>
        <v>23.257310320922333</v>
      </c>
      <c r="K259">
        <f t="shared" si="27"/>
        <v>7.8742737038844623</v>
      </c>
      <c r="L259">
        <f t="shared" si="32"/>
        <v>0.99999889977956191</v>
      </c>
      <c r="M259">
        <f t="shared" si="33"/>
        <v>6.852829270709293E-7</v>
      </c>
      <c r="N259">
        <f t="shared" si="34"/>
        <v>9.4882067732293012E-4</v>
      </c>
      <c r="O259">
        <f t="shared" si="35"/>
        <v>1.7914501771590572E-3</v>
      </c>
      <c r="P259">
        <f t="shared" si="28"/>
        <v>2749.5121126155432</v>
      </c>
      <c r="Q259">
        <f t="shared" si="31"/>
        <v>383.79373549606925</v>
      </c>
    </row>
    <row r="260" spans="6:17" x14ac:dyDescent="0.25">
      <c r="F260">
        <v>77</v>
      </c>
      <c r="G260">
        <f t="shared" ref="G260:G323" si="36">$C$6+((PI()*($C$4/10)^2)/4)*((($C$9/10)+($C$8/10))-(($C$9/10)*COS(RADIANS(F260)))-($C$8/10)*COS((ASIN(RADIANS(($C$9/$C$8)*SIN(RADIANS(F260)))))))</f>
        <v>193.90091224964078</v>
      </c>
      <c r="H260">
        <f t="shared" ref="H260:H323" si="37">$C$6+((PI()*($C$4/10)^2)/4)*(($C$9/10)*(1+($C$8/$C$9)-COS(RADIANS(F260))-SQRT(($C$8/$C$9)^2-SIN(RADIANS(F260))^2)))</f>
        <v>222.64166234585102</v>
      </c>
      <c r="I260">
        <f t="shared" si="29"/>
        <v>2.8954611353884667</v>
      </c>
      <c r="J260">
        <f t="shared" si="30"/>
        <v>22.729302379616598</v>
      </c>
      <c r="K260">
        <f t="shared" ref="K260:K323" si="38">(J260*100000)*((G261/1000000)-(G260/1000000))</f>
        <v>7.7265648517784715</v>
      </c>
      <c r="L260">
        <f t="shared" si="32"/>
        <v>0.9999993299117933</v>
      </c>
      <c r="M260">
        <f t="shared" si="33"/>
        <v>4.3013223138821388E-7</v>
      </c>
      <c r="N260">
        <f t="shared" si="34"/>
        <v>5.9554723896097675E-4</v>
      </c>
      <c r="O260">
        <f t="shared" si="35"/>
        <v>1.1244413536111346E-3</v>
      </c>
      <c r="P260">
        <f t="shared" ref="P260:P323" si="39">((J260*100000)*(G260/1000000))/(($C$23+$C$21)*$C$36)</f>
        <v>2734.8435970894302</v>
      </c>
      <c r="Q260">
        <f t="shared" si="31"/>
        <v>381.74600794524866</v>
      </c>
    </row>
    <row r="261" spans="6:17" x14ac:dyDescent="0.25">
      <c r="F261">
        <v>78</v>
      </c>
      <c r="G261">
        <f t="shared" si="36"/>
        <v>197.30029720335921</v>
      </c>
      <c r="H261">
        <f t="shared" si="37"/>
        <v>226.2693647312561</v>
      </c>
      <c r="I261">
        <f t="shared" ref="I261:I324" si="40">I260*(G260/G261)^$C$11</f>
        <v>2.8305938548437153</v>
      </c>
      <c r="J261">
        <f t="shared" ref="J261:J324" si="41">((J260*100000)*(G260/G261)^$C$11+(N261*($C$34-1))/(G261/1000000))/100000</f>
        <v>22.220103228353299</v>
      </c>
      <c r="K261">
        <f t="shared" si="38"/>
        <v>7.5815314815931867</v>
      </c>
      <c r="L261">
        <f t="shared" si="32"/>
        <v>0.99999959667313265</v>
      </c>
      <c r="M261">
        <f t="shared" si="33"/>
        <v>2.6676133935144009E-7</v>
      </c>
      <c r="N261">
        <f t="shared" si="34"/>
        <v>3.6934916176717723E-4</v>
      </c>
      <c r="O261">
        <f t="shared" si="35"/>
        <v>6.9736108950349106E-4</v>
      </c>
      <c r="P261">
        <f t="shared" si="39"/>
        <v>2720.4474898195226</v>
      </c>
      <c r="Q261">
        <f t="shared" ref="Q261:Q324" si="42">((G260/G261)^($C$11-1))*Q260</f>
        <v>379.73638426439317</v>
      </c>
    </row>
    <row r="262" spans="6:17" x14ac:dyDescent="0.25">
      <c r="F262">
        <v>79</v>
      </c>
      <c r="G262">
        <f t="shared" si="36"/>
        <v>200.71231172177917</v>
      </c>
      <c r="H262">
        <f t="shared" si="37"/>
        <v>229.89254205777073</v>
      </c>
      <c r="I262">
        <f t="shared" si="40"/>
        <v>2.7680240086196268</v>
      </c>
      <c r="J262">
        <f t="shared" si="41"/>
        <v>21.728931229338908</v>
      </c>
      <c r="K262">
        <f t="shared" si="38"/>
        <v>7.4391270956670015</v>
      </c>
      <c r="P262">
        <f t="shared" si="39"/>
        <v>2706.3185495839916</v>
      </c>
      <c r="Q262">
        <f t="shared" si="42"/>
        <v>377.76418200774015</v>
      </c>
    </row>
    <row r="263" spans="6:17" x14ac:dyDescent="0.25">
      <c r="F263">
        <v>80</v>
      </c>
      <c r="G263">
        <f t="shared" si="36"/>
        <v>204.13591641597716</v>
      </c>
      <c r="H263">
        <f t="shared" si="37"/>
        <v>233.50988061384285</v>
      </c>
      <c r="I263">
        <f t="shared" si="40"/>
        <v>2.7076569619060153</v>
      </c>
      <c r="J263">
        <f t="shared" si="41"/>
        <v>21.255051160931377</v>
      </c>
      <c r="K263">
        <f t="shared" si="38"/>
        <v>7.2993075502869873</v>
      </c>
      <c r="P263">
        <f t="shared" si="39"/>
        <v>2692.4528910107342</v>
      </c>
      <c r="Q263">
        <f t="shared" si="42"/>
        <v>375.8287301852892</v>
      </c>
    </row>
    <row r="264" spans="6:17" x14ac:dyDescent="0.25">
      <c r="F264">
        <v>81</v>
      </c>
      <c r="G264">
        <f t="shared" si="36"/>
        <v>207.5700683712092</v>
      </c>
      <c r="H264">
        <f t="shared" si="37"/>
        <v>237.12008556105607</v>
      </c>
      <c r="I264">
        <f t="shared" si="40"/>
        <v>2.649402471028651</v>
      </c>
      <c r="J264">
        <f t="shared" si="41"/>
        <v>20.797754612154097</v>
      </c>
      <c r="K264">
        <f t="shared" si="38"/>
        <v>7.1620252006866174</v>
      </c>
      <c r="P264">
        <f t="shared" si="39"/>
        <v>2678.8457913328921</v>
      </c>
      <c r="Q264">
        <f t="shared" si="42"/>
        <v>373.92936956490399</v>
      </c>
    </row>
    <row r="265" spans="6:17" x14ac:dyDescent="0.25">
      <c r="F265">
        <v>82</v>
      </c>
      <c r="G265">
        <f t="shared" si="36"/>
        <v>211.01372146465476</v>
      </c>
      <c r="H265">
        <f t="shared" si="37"/>
        <v>240.72188164236826</v>
      </c>
      <c r="I265">
        <f t="shared" si="40"/>
        <v>2.5931744740133071</v>
      </c>
      <c r="J265">
        <f t="shared" si="41"/>
        <v>20.356365998289014</v>
      </c>
      <c r="K265">
        <f t="shared" si="38"/>
        <v>7.0272317312308363</v>
      </c>
      <c r="P265">
        <f t="shared" si="39"/>
        <v>2665.4926137176199</v>
      </c>
      <c r="Q265">
        <f t="shared" si="42"/>
        <v>372.06545290963339</v>
      </c>
    </row>
    <row r="266" spans="6:17" x14ac:dyDescent="0.25">
      <c r="F266">
        <v>83</v>
      </c>
      <c r="G266">
        <f t="shared" si="36"/>
        <v>214.46582668413328</v>
      </c>
      <c r="H266">
        <f t="shared" si="37"/>
        <v>244.31401385713244</v>
      </c>
      <c r="I266">
        <f t="shared" si="40"/>
        <v>2.5388908901568246</v>
      </c>
      <c r="J266">
        <f t="shared" si="41"/>
        <v>19.930240987513628</v>
      </c>
      <c r="K266">
        <f t="shared" si="38"/>
        <v>6.8948783565484772</v>
      </c>
      <c r="P266">
        <f t="shared" si="39"/>
        <v>2652.3888085527196</v>
      </c>
      <c r="Q266">
        <f t="shared" si="42"/>
        <v>370.23634515730754</v>
      </c>
    </row>
    <row r="267" spans="6:17" x14ac:dyDescent="0.25">
      <c r="F267">
        <v>84</v>
      </c>
      <c r="G267">
        <f t="shared" si="36"/>
        <v>217.92533244769538</v>
      </c>
      <c r="H267">
        <f t="shared" si="37"/>
        <v>247.89524810193026</v>
      </c>
      <c r="I267">
        <f t="shared" si="40"/>
        <v>2.4864734284316641</v>
      </c>
      <c r="J267">
        <f t="shared" si="41"/>
        <v>19.518764996880687</v>
      </c>
      <c r="K267">
        <f t="shared" si="38"/>
        <v>6.7649159998632253</v>
      </c>
      <c r="P267">
        <f t="shared" si="39"/>
        <v>2639.5299143654543</v>
      </c>
      <c r="Q267">
        <f t="shared" si="42"/>
        <v>368.44142354879148</v>
      </c>
    </row>
    <row r="268" spans="6:17" x14ac:dyDescent="0.25">
      <c r="F268">
        <v>85</v>
      </c>
      <c r="G268">
        <f t="shared" si="36"/>
        <v>221.39118492398899</v>
      </c>
      <c r="H268">
        <f t="shared" si="37"/>
        <v>251.46437177631944</v>
      </c>
      <c r="I268">
        <f t="shared" si="40"/>
        <v>2.4358474045153904</v>
      </c>
      <c r="J268">
        <f t="shared" si="41"/>
        <v>19.121351756003431</v>
      </c>
      <c r="K268">
        <f t="shared" si="38"/>
        <v>6.6372954507536592</v>
      </c>
      <c r="P268">
        <f t="shared" si="39"/>
        <v>2626.9115584148881</v>
      </c>
      <c r="Q268">
        <f t="shared" si="42"/>
        <v>366.68007771066721</v>
      </c>
    </row>
    <row r="269" spans="6:17" x14ac:dyDescent="0.25">
      <c r="F269">
        <v>86</v>
      </c>
      <c r="G269">
        <f t="shared" si="36"/>
        <v>224.86232835330736</v>
      </c>
      <c r="H269">
        <f t="shared" si="37"/>
        <v>255.02019435268301</v>
      </c>
      <c r="I269">
        <f t="shared" si="40"/>
        <v>2.3869415662093294</v>
      </c>
      <c r="J269">
        <f t="shared" si="41"/>
        <v>18.737441936595648</v>
      </c>
      <c r="K269">
        <f t="shared" si="38"/>
        <v>6.5119675043379281</v>
      </c>
      <c r="P269">
        <f t="shared" si="39"/>
        <v>2614.5294569950515</v>
      </c>
      <c r="Q269">
        <f t="shared" si="42"/>
        <v>364.95170969755202</v>
      </c>
    </row>
    <row r="270" spans="6:17" x14ac:dyDescent="0.25">
      <c r="F270">
        <v>87</v>
      </c>
      <c r="G270">
        <f t="shared" si="36"/>
        <v>228.33770536921665</v>
      </c>
      <c r="H270">
        <f t="shared" si="37"/>
        <v>258.56154790946186</v>
      </c>
      <c r="I270">
        <f t="shared" si="40"/>
        <v>2.3396879269904547</v>
      </c>
      <c r="J270">
        <f t="shared" si="41"/>
        <v>18.366501845857435</v>
      </c>
      <c r="K270">
        <f t="shared" si="38"/>
        <v>6.3888830837223303</v>
      </c>
      <c r="P270">
        <f t="shared" si="39"/>
        <v>2602.379415482666</v>
      </c>
      <c r="Q270">
        <f t="shared" si="42"/>
        <v>363.2557339987593</v>
      </c>
    </row>
    <row r="271" spans="6:17" x14ac:dyDescent="0.25">
      <c r="F271">
        <v>88</v>
      </c>
      <c r="G271">
        <f t="shared" si="36"/>
        <v>231.81625732066698</v>
      </c>
      <c r="H271">
        <f t="shared" si="37"/>
        <v>262.08728762713275</v>
      </c>
      <c r="I271">
        <f t="shared" si="40"/>
        <v>2.2940216074258024</v>
      </c>
      <c r="J271">
        <f t="shared" si="41"/>
        <v>18.008022181581627</v>
      </c>
      <c r="K271">
        <f t="shared" si="38"/>
        <v>6.267993347370914</v>
      </c>
      <c r="P271">
        <f t="shared" si="39"/>
        <v>2590.4573281598059</v>
      </c>
      <c r="Q271">
        <f t="shared" si="42"/>
        <v>361.5915775135453</v>
      </c>
    </row>
    <row r="272" spans="6:17" x14ac:dyDescent="0.25">
      <c r="F272">
        <v>89</v>
      </c>
      <c r="G272">
        <f t="shared" si="36"/>
        <v>235.29692459448995</v>
      </c>
      <c r="H272">
        <f t="shared" si="37"/>
        <v>265.59629224639741</v>
      </c>
      <c r="I272">
        <f t="shared" si="40"/>
        <v>2.2498806841688435</v>
      </c>
      <c r="J272">
        <f t="shared" si="41"/>
        <v>17.661516846778447</v>
      </c>
      <c r="K272">
        <f t="shared" si="38"/>
        <v>6.1492497828920687</v>
      </c>
      <c r="P272">
        <f t="shared" si="39"/>
        <v>2578.7591778389124</v>
      </c>
      <c r="Q272">
        <f t="shared" si="42"/>
        <v>359.95867949876612</v>
      </c>
    </row>
    <row r="273" spans="6:17" x14ac:dyDescent="0.25">
      <c r="F273">
        <v>90</v>
      </c>
      <c r="G273">
        <f t="shared" si="36"/>
        <v>238.77864693818191</v>
      </c>
      <c r="H273">
        <f t="shared" si="37"/>
        <v>269.08746448813645</v>
      </c>
      <c r="I273">
        <f t="shared" si="40"/>
        <v>2.2072060462513807</v>
      </c>
      <c r="J273">
        <f t="shared" si="41"/>
        <v>17.326521821569866</v>
      </c>
      <c r="K273">
        <f t="shared" si="38"/>
        <v>6.0326042886127116</v>
      </c>
      <c r="P273">
        <f t="shared" si="39"/>
        <v>2567.2810353148629</v>
      </c>
      <c r="Q273">
        <f t="shared" si="42"/>
        <v>358.35649149239396</v>
      </c>
    </row>
    <row r="274" spans="6:17" x14ac:dyDescent="0.25">
      <c r="F274">
        <v>91</v>
      </c>
      <c r="G274">
        <f t="shared" si="36"/>
        <v>242.26036378287642</v>
      </c>
      <c r="H274">
        <f t="shared" si="37"/>
        <v>272.55973143478371</v>
      </c>
      <c r="I274">
        <f t="shared" si="40"/>
        <v>2.1659412583818569</v>
      </c>
      <c r="J274">
        <f t="shared" si="41"/>
        <v>17.002594090084155</v>
      </c>
      <c r="K274">
        <f t="shared" si="38"/>
        <v>5.9180092441697161</v>
      </c>
      <c r="P274">
        <f t="shared" si="39"/>
        <v>2556.0190586663134</v>
      </c>
      <c r="Q274">
        <f t="shared" si="42"/>
        <v>356.7844772159948</v>
      </c>
    </row>
    <row r="275" spans="6:17" x14ac:dyDescent="0.25">
      <c r="F275">
        <v>92</v>
      </c>
      <c r="G275">
        <f t="shared" si="36"/>
        <v>245.74101456640662</v>
      </c>
      <c r="H275">
        <f t="shared" si="37"/>
        <v>276.0120448728722</v>
      </c>
      <c r="I275">
        <f t="shared" si="40"/>
        <v>2.1260324309611169</v>
      </c>
      <c r="J275">
        <f t="shared" si="41"/>
        <v>16.689310620082299</v>
      </c>
      <c r="K275">
        <f t="shared" si="38"/>
        <v>5.8054175712399783</v>
      </c>
      <c r="P275">
        <f t="shared" si="39"/>
        <v>2544.9694924263272</v>
      </c>
      <c r="Q275">
        <f t="shared" si="42"/>
        <v>355.24211245895958</v>
      </c>
    </row>
    <row r="276" spans="6:17" x14ac:dyDescent="0.25">
      <c r="F276">
        <v>93</v>
      </c>
      <c r="G276">
        <f t="shared" si="36"/>
        <v>249.21953905636025</v>
      </c>
      <c r="H276">
        <f t="shared" si="37"/>
        <v>279.44338159660543</v>
      </c>
      <c r="I276">
        <f t="shared" si="40"/>
        <v>2.0874280965289467</v>
      </c>
      <c r="J276">
        <f t="shared" si="41"/>
        <v>16.386267393065879</v>
      </c>
      <c r="K276">
        <f t="shared" si="38"/>
        <v>5.6947827854150539</v>
      </c>
      <c r="P276">
        <f t="shared" si="39"/>
        <v>2534.1286666402611</v>
      </c>
      <c r="Q276">
        <f t="shared" si="42"/>
        <v>353.72888494699822</v>
      </c>
    </row>
    <row r="277" spans="6:17" x14ac:dyDescent="0.25">
      <c r="F277">
        <v>94</v>
      </c>
      <c r="G277">
        <f t="shared" si="36"/>
        <v>252.69487767302709</v>
      </c>
      <c r="H277">
        <f t="shared" si="37"/>
        <v>282.85274367240282</v>
      </c>
      <c r="I277">
        <f t="shared" si="40"/>
        <v>2.050079092358875</v>
      </c>
      <c r="J277">
        <f t="shared" si="41"/>
        <v>16.0930784826487</v>
      </c>
      <c r="K277">
        <f t="shared" si="38"/>
        <v>5.5860590401438239</v>
      </c>
      <c r="P277">
        <f t="shared" si="39"/>
        <v>2523.4929958270632</v>
      </c>
      <c r="Q277">
        <f t="shared" si="42"/>
        <v>352.24429419715142</v>
      </c>
    </row>
    <row r="278" spans="6:17" x14ac:dyDescent="0.25">
      <c r="F278">
        <v>95</v>
      </c>
      <c r="G278">
        <f t="shared" si="36"/>
        <v>256.165971812142</v>
      </c>
      <c r="H278">
        <f t="shared" si="37"/>
        <v>286.23915866447237</v>
      </c>
      <c r="I278">
        <f t="shared" si="40"/>
        <v>2.0139384489242338</v>
      </c>
      <c r="J278">
        <f t="shared" si="41"/>
        <v>15.809375179017678</v>
      </c>
      <c r="K278">
        <f t="shared" si="38"/>
        <v>5.4792011635651736</v>
      </c>
      <c r="P278">
        <f t="shared" si="39"/>
        <v>2513.058977858469</v>
      </c>
      <c r="Q278">
        <f t="shared" si="42"/>
        <v>350.78785136134189</v>
      </c>
    </row>
    <row r="279" spans="6:17" x14ac:dyDescent="0.25">
      <c r="F279">
        <v>96</v>
      </c>
      <c r="G279">
        <f t="shared" si="36"/>
        <v>259.63176416732455</v>
      </c>
      <c r="H279">
        <f t="shared" si="37"/>
        <v>289.60167982155957</v>
      </c>
      <c r="I279">
        <f t="shared" si="40"/>
        <v>1.978961283965184</v>
      </c>
      <c r="J279">
        <f t="shared" si="41"/>
        <v>15.534805157361166</v>
      </c>
      <c r="K279">
        <f t="shared" si="38"/>
        <v>5.3741646889840498</v>
      </c>
      <c r="P279">
        <f t="shared" si="39"/>
        <v>2502.8231927690854</v>
      </c>
      <c r="Q279">
        <f t="shared" si="42"/>
        <v>349.3590790602791</v>
      </c>
    </row>
    <row r="280" spans="6:17" x14ac:dyDescent="0.25">
      <c r="F280">
        <v>97</v>
      </c>
      <c r="G280">
        <f t="shared" si="36"/>
        <v>263.09119905211776</v>
      </c>
      <c r="H280">
        <f t="shared" si="37"/>
        <v>292.93938622511672</v>
      </c>
      <c r="I280">
        <f t="shared" si="40"/>
        <v>1.9451047018939338</v>
      </c>
      <c r="J280">
        <f t="shared" si="41"/>
        <v>15.269031688202013</v>
      </c>
      <c r="K280">
        <f t="shared" si="38"/>
        <v>5.2709058796627275</v>
      </c>
      <c r="P280">
        <f t="shared" si="39"/>
        <v>2492.7823015089948</v>
      </c>
      <c r="Q280">
        <f t="shared" si="42"/>
        <v>347.95751120934011</v>
      </c>
    </row>
    <row r="281" spans="6:17" x14ac:dyDescent="0.25">
      <c r="F281">
        <v>98</v>
      </c>
      <c r="G281">
        <f t="shared" si="36"/>
        <v>266.5432227215266</v>
      </c>
      <c r="H281">
        <f t="shared" si="37"/>
        <v>296.25138289924001</v>
      </c>
      <c r="I281">
        <f t="shared" si="40"/>
        <v>1.912327698283611</v>
      </c>
      <c r="J281">
        <f t="shared" si="41"/>
        <v>15.011732887637178</v>
      </c>
      <c r="K281">
        <f t="shared" si="38"/>
        <v>5.1693817485437918</v>
      </c>
      <c r="P281">
        <f t="shared" si="39"/>
        <v>2482.9330446492913</v>
      </c>
      <c r="Q281">
        <f t="shared" si="42"/>
        <v>346.58269283788053</v>
      </c>
    </row>
    <row r="282" spans="6:17" x14ac:dyDescent="0.25">
      <c r="F282">
        <v>99</v>
      </c>
      <c r="G282">
        <f t="shared" si="36"/>
        <v>269.98678369295914</v>
      </c>
      <c r="H282">
        <f t="shared" si="37"/>
        <v>299.53680088280601</v>
      </c>
      <c r="I282">
        <f t="shared" si="40"/>
        <v>1.8805910691948766</v>
      </c>
      <c r="J282">
        <f t="shared" si="41"/>
        <v>14.762601005553524</v>
      </c>
      <c r="K282">
        <f t="shared" si="38"/>
        <v>5.0695500734569929</v>
      </c>
      <c r="P282">
        <f t="shared" si="39"/>
        <v>2473.2722410498345</v>
      </c>
      <c r="Q282">
        <f t="shared" si="42"/>
        <v>345.23417990327158</v>
      </c>
    </row>
    <row r="283" spans="6:17" x14ac:dyDescent="0.25">
      <c r="F283">
        <v>100</v>
      </c>
      <c r="G283">
        <f t="shared" si="36"/>
        <v>273.42083306647396</v>
      </c>
      <c r="H283">
        <f t="shared" si="37"/>
        <v>302.79479726433937</v>
      </c>
      <c r="I283">
        <f t="shared" si="40"/>
        <v>1.8498573251033441</v>
      </c>
      <c r="J283">
        <f t="shared" si="41"/>
        <v>14.521341749959841</v>
      </c>
      <c r="K283">
        <f t="shared" si="38"/>
        <v>4.9713694083012694</v>
      </c>
      <c r="P283">
        <f t="shared" si="39"/>
        <v>2463.7967864975167</v>
      </c>
      <c r="Q283">
        <f t="shared" si="42"/>
        <v>343.91153910082136</v>
      </c>
    </row>
    <row r="284" spans="6:17" x14ac:dyDescent="0.25">
      <c r="F284">
        <v>101</v>
      </c>
      <c r="G284">
        <f t="shared" si="36"/>
        <v>276.84432484423274</v>
      </c>
      <c r="H284">
        <f t="shared" si="37"/>
        <v>306.02455518022441</v>
      </c>
      <c r="I284">
        <f t="shared" si="40"/>
        <v>1.8200906092000724</v>
      </c>
      <c r="J284">
        <f t="shared" si="41"/>
        <v>14.287673645647406</v>
      </c>
      <c r="K284">
        <f t="shared" si="38"/>
        <v>4.874799090664049</v>
      </c>
      <c r="P284">
        <f t="shared" si="39"/>
        <v>2454.5036523224371</v>
      </c>
      <c r="Q284">
        <f t="shared" si="42"/>
        <v>342.61434767061195</v>
      </c>
    </row>
    <row r="285" spans="6:17" x14ac:dyDescent="0.25">
      <c r="F285">
        <v>102</v>
      </c>
      <c r="G285">
        <f t="shared" si="36"/>
        <v>280.25621624906552</v>
      </c>
      <c r="H285">
        <f t="shared" si="37"/>
        <v>309.22528377696239</v>
      </c>
      <c r="I285">
        <f t="shared" si="40"/>
        <v>1.7912566198465485</v>
      </c>
      <c r="J285">
        <f t="shared" si="41"/>
        <v>14.06132742546319</v>
      </c>
      <c r="K285">
        <f t="shared" si="38"/>
        <v>4.7797992462694214</v>
      </c>
      <c r="P285">
        <f t="shared" si="39"/>
        <v>2445.3898839985359</v>
      </c>
      <c r="Q285">
        <f t="shared" si="42"/>
        <v>341.34219320216778</v>
      </c>
    </row>
    <row r="286" spans="6:17" x14ac:dyDescent="0.25">
      <c r="F286">
        <v>103</v>
      </c>
      <c r="G286">
        <f t="shared" si="36"/>
        <v>283.65546804204621</v>
      </c>
      <c r="H286">
        <f t="shared" si="37"/>
        <v>312.39621813825653</v>
      </c>
      <c r="I286">
        <f t="shared" si="40"/>
        <v>1.7633225369749026</v>
      </c>
      <c r="J286">
        <f t="shared" si="41"/>
        <v>13.842045452553087</v>
      </c>
      <c r="K286">
        <f t="shared" si="38"/>
        <v>4.6863307906379204</v>
      </c>
      <c r="P286">
        <f t="shared" si="39"/>
        <v>2436.4525997345381</v>
      </c>
      <c r="Q286">
        <f t="shared" si="42"/>
        <v>340.09467343777095</v>
      </c>
    </row>
    <row r="287" spans="6:17" x14ac:dyDescent="0.25">
      <c r="F287">
        <v>104</v>
      </c>
      <c r="G287">
        <f t="shared" si="36"/>
        <v>287.04104483898811</v>
      </c>
      <c r="H287">
        <f t="shared" si="37"/>
        <v>315.53661917778362</v>
      </c>
      <c r="I287">
        <f t="shared" si="40"/>
        <v>1.7362569522331281</v>
      </c>
      <c r="J287">
        <f t="shared" si="41"/>
        <v>13.629581172003318</v>
      </c>
      <c r="K287">
        <f t="shared" si="38"/>
        <v>4.5943554282677015</v>
      </c>
      <c r="P287">
        <f t="shared" si="39"/>
        <v>2427.6889890603525</v>
      </c>
      <c r="Q287">
        <f t="shared" si="42"/>
        <v>338.87139607514229</v>
      </c>
    </row>
    <row r="288" spans="6:17" x14ac:dyDescent="0.25">
      <c r="F288">
        <v>105</v>
      </c>
      <c r="G288">
        <f t="shared" si="36"/>
        <v>290.41191542575643</v>
      </c>
      <c r="H288">
        <f t="shared" si="37"/>
        <v>318.64577349858263</v>
      </c>
      <c r="I288">
        <f t="shared" si="40"/>
        <v>1.7100298026841989</v>
      </c>
      <c r="J288">
        <f t="shared" si="41"/>
        <v>13.423698590379878</v>
      </c>
      <c r="K288">
        <f t="shared" si="38"/>
        <v>4.5038356496534595</v>
      </c>
      <c r="P288">
        <f t="shared" si="39"/>
        <v>2419.0963114135011</v>
      </c>
      <c r="Q288">
        <f t="shared" si="42"/>
        <v>337.6719785701269</v>
      </c>
    </row>
    <row r="289" spans="6:17" x14ac:dyDescent="0.25">
      <c r="F289">
        <v>106</v>
      </c>
      <c r="G289">
        <f t="shared" si="36"/>
        <v>293.76705307230725</v>
      </c>
      <c r="H289">
        <f t="shared" si="37"/>
        <v>321.7229932200612</v>
      </c>
      <c r="I289">
        <f t="shared" si="40"/>
        <v>1.6846123078766944</v>
      </c>
      <c r="J289">
        <f t="shared" si="41"/>
        <v>13.224171781734254</v>
      </c>
      <c r="K289">
        <f t="shared" si="38"/>
        <v>4.4147347263955306</v>
      </c>
      <c r="P289">
        <f t="shared" si="39"/>
        <v>2410.6718947295985</v>
      </c>
      <c r="Q289">
        <f t="shared" si="42"/>
        <v>336.49604793994439</v>
      </c>
    </row>
    <row r="290" spans="6:17" x14ac:dyDescent="0.25">
      <c r="F290">
        <v>107</v>
      </c>
      <c r="G290">
        <f t="shared" si="36"/>
        <v>297.10543584535418</v>
      </c>
      <c r="H290">
        <f t="shared" si="37"/>
        <v>324.767615773682</v>
      </c>
      <c r="I290">
        <f t="shared" si="40"/>
        <v>1.6599769101132169</v>
      </c>
      <c r="J290">
        <f t="shared" si="41"/>
        <v>13.03078441871172</v>
      </c>
      <c r="K290">
        <f t="shared" si="38"/>
        <v>4.3270167046475443</v>
      </c>
      <c r="P290">
        <f t="shared" si="39"/>
        <v>2402.4131340404106</v>
      </c>
      <c r="Q290">
        <f t="shared" si="42"/>
        <v>335.34324056749807</v>
      </c>
    </row>
    <row r="291" spans="6:17" x14ac:dyDescent="0.25">
      <c r="F291">
        <v>108</v>
      </c>
      <c r="G291">
        <f t="shared" si="36"/>
        <v>300.42604691956865</v>
      </c>
      <c r="H291">
        <f t="shared" si="37"/>
        <v>327.77900366844909</v>
      </c>
      <c r="I291">
        <f t="shared" si="40"/>
        <v>1.6360972177512014</v>
      </c>
      <c r="J291">
        <f t="shared" si="41"/>
        <v>12.843329327463881</v>
      </c>
      <c r="K291">
        <f t="shared" si="38"/>
        <v>4.2406463971170085</v>
      </c>
      <c r="P291">
        <f t="shared" si="39"/>
        <v>2394.3174900825957</v>
      </c>
      <c r="Q291">
        <f t="shared" si="42"/>
        <v>334.21320200717412</v>
      </c>
    </row>
    <row r="292" spans="6:17" x14ac:dyDescent="0.25">
      <c r="F292">
        <v>109</v>
      </c>
      <c r="G292">
        <f t="shared" si="36"/>
        <v>303.72787488721946</v>
      </c>
      <c r="H292">
        <f t="shared" si="37"/>
        <v>330.75654422736886</v>
      </c>
      <c r="I292">
        <f t="shared" si="40"/>
        <v>1.6129479513788143</v>
      </c>
      <c r="J292">
        <f t="shared" si="41"/>
        <v>12.661608065130578</v>
      </c>
      <c r="K292">
        <f t="shared" si="38"/>
        <v>4.1555893738103489</v>
      </c>
      <c r="P292">
        <f t="shared" si="39"/>
        <v>2386.3824879198223</v>
      </c>
      <c r="Q292">
        <f t="shared" si="42"/>
        <v>333.10558679250892</v>
      </c>
    </row>
    <row r="293" spans="6:17" x14ac:dyDescent="0.25">
      <c r="F293">
        <v>110</v>
      </c>
      <c r="G293">
        <f t="shared" si="36"/>
        <v>307.00991406615651</v>
      </c>
      <c r="H293">
        <f t="shared" si="37"/>
        <v>333.69964929610597</v>
      </c>
      <c r="I293">
        <f t="shared" si="40"/>
        <v>1.5905048927164491</v>
      </c>
      <c r="J293">
        <f t="shared" si="41"/>
        <v>12.485430518717699</v>
      </c>
      <c r="K293">
        <f t="shared" si="38"/>
        <v>4.0718119517010063</v>
      </c>
      <c r="P293">
        <f t="shared" si="39"/>
        <v>2378.6057155806125</v>
      </c>
      <c r="Q293">
        <f t="shared" si="42"/>
        <v>332.02005824605101</v>
      </c>
    </row>
    <row r="294" spans="6:17" x14ac:dyDescent="0.25">
      <c r="F294">
        <v>111</v>
      </c>
      <c r="G294">
        <f t="shared" si="36"/>
        <v>310.27116480604622</v>
      </c>
      <c r="H294">
        <f t="shared" si="37"/>
        <v>336.60775492509737</v>
      </c>
      <c r="I294">
        <f t="shared" si="40"/>
        <v>1.5687448361018326</v>
      </c>
      <c r="J294">
        <f t="shared" si="41"/>
        <v>12.314614524256251</v>
      </c>
      <c r="K294">
        <f t="shared" si="38"/>
        <v>3.9892811834709723</v>
      </c>
      <c r="P294">
        <f t="shared" si="39"/>
        <v>2370.9848227139382</v>
      </c>
      <c r="Q294">
        <f t="shared" si="42"/>
        <v>330.95628829170084</v>
      </c>
    </row>
    <row r="295" spans="6:17" x14ac:dyDescent="0.25">
      <c r="F295">
        <v>112</v>
      </c>
      <c r="G295">
        <f t="shared" si="36"/>
        <v>313.51063379276377</v>
      </c>
      <c r="H295">
        <f t="shared" si="37"/>
        <v>339.48032102642162</v>
      </c>
      <c r="I295">
        <f t="shared" si="40"/>
        <v>1.5476455424239819</v>
      </c>
      <c r="J295">
        <f t="shared" si="41"/>
        <v>12.148985505184893</v>
      </c>
      <c r="K295">
        <f t="shared" si="38"/>
        <v>3.9079648454727298</v>
      </c>
      <c r="P295">
        <f t="shared" si="39"/>
        <v>2363.5175192643037</v>
      </c>
      <c r="Q295">
        <f t="shared" si="42"/>
        <v>329.91395726977129</v>
      </c>
    </row>
    <row r="296" spans="6:17" x14ac:dyDescent="0.25">
      <c r="F296">
        <v>113</v>
      </c>
      <c r="G296">
        <f t="shared" si="36"/>
        <v>316.72733435085149</v>
      </c>
      <c r="H296">
        <f t="shared" si="37"/>
        <v>342.31683100675713</v>
      </c>
      <c r="I296">
        <f t="shared" si="40"/>
        <v>1.5271856953781628</v>
      </c>
      <c r="J296">
        <f t="shared" si="41"/>
        <v>11.988376128952243</v>
      </c>
      <c r="K296">
        <f t="shared" si="38"/>
        <v>3.8278314250302028</v>
      </c>
      <c r="P296">
        <f t="shared" si="39"/>
        <v>2356.2015741678097</v>
      </c>
      <c r="Q296">
        <f t="shared" si="42"/>
        <v>328.89275375497618</v>
      </c>
    </row>
    <row r="297" spans="6:17" x14ac:dyDescent="0.25">
      <c r="F297">
        <v>114</v>
      </c>
      <c r="G297">
        <f t="shared" si="36"/>
        <v>319.92028674394987</v>
      </c>
      <c r="H297">
        <f t="shared" si="37"/>
        <v>345.11679137778123</v>
      </c>
      <c r="I297">
        <f t="shared" si="40"/>
        <v>1.5073448599206323</v>
      </c>
      <c r="J297">
        <f t="shared" si="41"/>
        <v>11.832625980887485</v>
      </c>
      <c r="K297">
        <f t="shared" si="38"/>
        <v>3.7488501071944942</v>
      </c>
      <c r="P297">
        <f t="shared" si="39"/>
        <v>2349.0348140704441</v>
      </c>
      <c r="Q297">
        <f t="shared" si="42"/>
        <v>327.89237437752143</v>
      </c>
    </row>
    <row r="298" spans="6:17" x14ac:dyDescent="0.25">
      <c r="F298">
        <v>115</v>
      </c>
      <c r="G298">
        <f t="shared" si="36"/>
        <v>323.08851847311109</v>
      </c>
      <c r="H298">
        <f t="shared" si="37"/>
        <v>347.87973134538663</v>
      </c>
      <c r="I298">
        <f t="shared" si="40"/>
        <v>1.4881034428082647</v>
      </c>
      <c r="J298">
        <f t="shared" si="41"/>
        <v>11.681581254437242</v>
      </c>
      <c r="K298">
        <f t="shared" si="38"/>
        <v>3.6709907610536905</v>
      </c>
      <c r="P298">
        <f t="shared" si="39"/>
        <v>2342.0151220696439</v>
      </c>
      <c r="Q298">
        <f t="shared" si="42"/>
        <v>326.9125236474452</v>
      </c>
    </row>
    <row r="299" spans="6:17" x14ac:dyDescent="0.25">
      <c r="F299">
        <v>116</v>
      </c>
      <c r="G299">
        <f t="shared" si="36"/>
        <v>326.23106457290322</v>
      </c>
      <c r="H299">
        <f t="shared" si="37"/>
        <v>350.60520237910538</v>
      </c>
      <c r="I299">
        <f t="shared" si="40"/>
        <v>1.4694426551142128</v>
      </c>
      <c r="J299">
        <f t="shared" si="41"/>
        <v>11.535094456914287</v>
      </c>
      <c r="K299">
        <f t="shared" si="38"/>
        <v>3.594223925683151</v>
      </c>
      <c r="P299">
        <f t="shared" si="39"/>
        <v>2335.1404364800046</v>
      </c>
      <c r="Q299">
        <f t="shared" si="42"/>
        <v>325.95291378232793</v>
      </c>
    </row>
    <row r="300" spans="6:17" x14ac:dyDescent="0.25">
      <c r="F300">
        <v>117</v>
      </c>
      <c r="G300">
        <f t="shared" si="36"/>
        <v>329.34696790521514</v>
      </c>
      <c r="H300">
        <f t="shared" si="37"/>
        <v>353.2927777631366</v>
      </c>
      <c r="I300">
        <f t="shared" si="40"/>
        <v>1.4513444766165009</v>
      </c>
      <c r="J300">
        <f t="shared" si="41"/>
        <v>11.393024129948737</v>
      </c>
      <c r="K300">
        <f t="shared" si="38"/>
        <v>3.5185207958220706</v>
      </c>
      <c r="P300">
        <f t="shared" si="39"/>
        <v>2328.4087496238271</v>
      </c>
      <c r="Q300">
        <f t="shared" si="42"/>
        <v>325.01326453846974</v>
      </c>
    </row>
    <row r="301" spans="6:17" x14ac:dyDescent="0.25">
      <c r="F301">
        <v>118</v>
      </c>
      <c r="G301">
        <f t="shared" si="36"/>
        <v>332.43527945067473</v>
      </c>
      <c r="H301">
        <f t="shared" si="37"/>
        <v>355.94205213038396</v>
      </c>
      <c r="I301">
        <f t="shared" si="40"/>
        <v>1.4337916219619151</v>
      </c>
      <c r="J301">
        <f t="shared" si="41"/>
        <v>11.2552345838753</v>
      </c>
      <c r="K301">
        <f t="shared" si="38"/>
        <v>3.4438532073363315</v>
      </c>
      <c r="P301">
        <f t="shared" si="39"/>
        <v>2321.8181066470588</v>
      </c>
      <c r="Q301">
        <f t="shared" si="42"/>
        <v>324.09330304561195</v>
      </c>
    </row>
    <row r="302" spans="6:17" x14ac:dyDescent="0.25">
      <c r="F302">
        <v>119</v>
      </c>
      <c r="G302">
        <f t="shared" si="36"/>
        <v>335.49505859758841</v>
      </c>
      <c r="H302">
        <f t="shared" si="37"/>
        <v>358.55264098090078</v>
      </c>
      <c r="I302">
        <f t="shared" si="40"/>
        <v>1.4167675085128004</v>
      </c>
      <c r="J302">
        <f t="shared" si="41"/>
        <v>11.121595645331285</v>
      </c>
      <c r="K302">
        <f t="shared" si="38"/>
        <v>3.3701936225416436</v>
      </c>
      <c r="P302">
        <f t="shared" si="39"/>
        <v>2315.3666043610483</v>
      </c>
      <c r="Q302">
        <f t="shared" si="42"/>
        <v>323.1927636452628</v>
      </c>
    </row>
    <row r="303" spans="6:17" x14ac:dyDescent="0.25">
      <c r="F303">
        <v>120</v>
      </c>
      <c r="G303">
        <f t="shared" si="36"/>
        <v>338.52537342831727</v>
      </c>
      <c r="H303">
        <f t="shared" si="37"/>
        <v>361.12418018614193</v>
      </c>
      <c r="I303">
        <f t="shared" si="40"/>
        <v>1.4002562257892837</v>
      </c>
      <c r="J303">
        <f t="shared" si="41"/>
        <v>10.991982417378688</v>
      </c>
      <c r="K303">
        <f t="shared" si="38"/>
        <v>3.297515115433665</v>
      </c>
      <c r="P303">
        <f t="shared" si="39"/>
        <v>2309.0523901104275</v>
      </c>
      <c r="Q303">
        <f t="shared" si="42"/>
        <v>322.31138773266974</v>
      </c>
    </row>
    <row r="304" spans="6:17" x14ac:dyDescent="0.25">
      <c r="F304">
        <v>121</v>
      </c>
      <c r="G304">
        <f t="shared" si="36"/>
        <v>341.52530100300129</v>
      </c>
      <c r="H304">
        <f t="shared" si="37"/>
        <v>363.65632548040492</v>
      </c>
      <c r="I304">
        <f t="shared" si="40"/>
        <v>1.3842425064241766</v>
      </c>
      <c r="J304">
        <f t="shared" si="41"/>
        <v>10.866275051500793</v>
      </c>
      <c r="K304">
        <f t="shared" si="38"/>
        <v>3.2257913568764409</v>
      </c>
      <c r="P304">
        <f t="shared" si="39"/>
        <v>2302.8736606673283</v>
      </c>
      <c r="Q304">
        <f t="shared" si="42"/>
        <v>321.44892360246661</v>
      </c>
    </row>
    <row r="305" spans="6:17" x14ac:dyDescent="0.25">
      <c r="F305">
        <v>122</v>
      </c>
      <c r="G305">
        <f t="shared" si="36"/>
        <v>344.49392764054522</v>
      </c>
      <c r="H305">
        <f t="shared" si="37"/>
        <v>366.14875194083368</v>
      </c>
      <c r="I305">
        <f t="shared" si="40"/>
        <v>1.3687116985522596</v>
      </c>
      <c r="J305">
        <f t="shared" si="41"/>
        <v>10.7443585308586</v>
      </c>
      <c r="K305">
        <f t="shared" si="38"/>
        <v>3.1549965997939364</v>
      </c>
      <c r="P305">
        <f t="shared" si="39"/>
        <v>2296.8286611520316</v>
      </c>
      <c r="Q305">
        <f t="shared" si="42"/>
        <v>320.60512629801246</v>
      </c>
    </row>
    <row r="306" spans="6:17" x14ac:dyDescent="0.25">
      <c r="F306">
        <v>123</v>
      </c>
      <c r="G306">
        <f t="shared" si="36"/>
        <v>347.43034919678104</v>
      </c>
      <c r="H306">
        <f t="shared" si="37"/>
        <v>368.60115345733431</v>
      </c>
      <c r="I306">
        <f t="shared" si="40"/>
        <v>1.353649739559887</v>
      </c>
      <c r="J306">
        <f t="shared" si="41"/>
        <v>10.626122464225784</v>
      </c>
      <c r="K306">
        <f t="shared" si="38"/>
        <v>3.0851056644003552</v>
      </c>
      <c r="P306">
        <f t="shared" si="39"/>
        <v>2290.9156839801099</v>
      </c>
      <c r="Q306">
        <f t="shared" si="42"/>
        <v>319.77975746442672</v>
      </c>
    </row>
    <row r="307" spans="6:17" x14ac:dyDescent="0.25">
      <c r="F307">
        <v>124</v>
      </c>
      <c r="G307">
        <f t="shared" si="36"/>
        <v>350.33367133972337</v>
      </c>
      <c r="H307">
        <f t="shared" si="37"/>
        <v>371.01324219373436</v>
      </c>
      <c r="I307">
        <f t="shared" si="40"/>
        <v>1.3390431311248507</v>
      </c>
      <c r="J307">
        <f t="shared" si="41"/>
        <v>10.511460890052133</v>
      </c>
      <c r="K307">
        <f t="shared" si="38"/>
        <v>3.0160939235006912</v>
      </c>
      <c r="P307">
        <f t="shared" si="39"/>
        <v>2285.1330678360018</v>
      </c>
      <c r="Q307">
        <f t="shared" si="42"/>
        <v>318.97258520531506</v>
      </c>
    </row>
    <row r="308" spans="6:17" x14ac:dyDescent="0.25">
      <c r="F308">
        <v>125</v>
      </c>
      <c r="G308">
        <f t="shared" si="36"/>
        <v>353.20300982183204</v>
      </c>
      <c r="H308">
        <f t="shared" si="37"/>
        <v>373.38474804148876</v>
      </c>
      <c r="I308">
        <f t="shared" si="40"/>
        <v>1.3248789154802671</v>
      </c>
      <c r="J308">
        <f t="shared" si="41"/>
        <v>10.400272090135557</v>
      </c>
      <c r="K308">
        <f t="shared" si="38"/>
        <v>2.9479372878938568</v>
      </c>
      <c r="P308">
        <f t="shared" si="39"/>
        <v>2279.4791966729463</v>
      </c>
      <c r="Q308">
        <f t="shared" si="42"/>
        <v>318.18338394317345</v>
      </c>
    </row>
    <row r="309" spans="6:17" x14ac:dyDescent="0.25">
      <c r="F309">
        <v>126</v>
      </c>
      <c r="G309">
        <f t="shared" si="36"/>
        <v>356.0374907492012</v>
      </c>
      <c r="H309">
        <f t="shared" si="37"/>
        <v>375.71541806720359</v>
      </c>
      <c r="I309">
        <f t="shared" si="40"/>
        <v>1.3111446528398221</v>
      </c>
      <c r="J309">
        <f t="shared" si="41"/>
        <v>10.292458412410728</v>
      </c>
      <c r="K309">
        <f t="shared" si="38"/>
        <v>2.8806121919010095</v>
      </c>
      <c r="P309">
        <f t="shared" si="39"/>
        <v>2273.9524987391028</v>
      </c>
      <c r="Q309">
        <f t="shared" si="42"/>
        <v>317.41193428344917</v>
      </c>
    </row>
    <row r="310" spans="6:17" x14ac:dyDescent="0.25">
      <c r="F310">
        <v>127</v>
      </c>
      <c r="G310">
        <f t="shared" si="36"/>
        <v>358.83625084759279</v>
      </c>
      <c r="H310">
        <f t="shared" si="37"/>
        <v>378.0050159552232</v>
      </c>
      <c r="I310">
        <f t="shared" si="40"/>
        <v>1.2978283999251343</v>
      </c>
      <c r="J310">
        <f t="shared" si="41"/>
        <v>10.187926102389316</v>
      </c>
      <c r="K310">
        <f t="shared" si="38"/>
        <v>2.8140955790370357</v>
      </c>
      <c r="P310">
        <f t="shared" si="39"/>
        <v>2268.5514456296801</v>
      </c>
      <c r="Q310">
        <f t="shared" si="42"/>
        <v>316.65802288223028</v>
      </c>
    </row>
    <row r="311" spans="6:17" x14ac:dyDescent="0.25">
      <c r="F311">
        <v>128</v>
      </c>
      <c r="G311">
        <f t="shared" si="36"/>
        <v>361.59843772523124</v>
      </c>
      <c r="H311">
        <f t="shared" si="37"/>
        <v>380.25332144648377</v>
      </c>
      <c r="I311">
        <f t="shared" si="40"/>
        <v>1.2849186895392275</v>
      </c>
      <c r="J311">
        <f t="shared" si="41"/>
        <v>10.086585142812185</v>
      </c>
      <c r="K311">
        <f t="shared" si="38"/>
        <v>2.7483648878515958</v>
      </c>
      <c r="P311">
        <f t="shared" si="39"/>
        <v>2263.2745513648242</v>
      </c>
      <c r="Q311">
        <f t="shared" si="42"/>
        <v>315.92144231753247</v>
      </c>
    </row>
    <row r="312" spans="6:17" x14ac:dyDescent="0.25">
      <c r="F312">
        <v>129</v>
      </c>
      <c r="G312">
        <f t="shared" si="36"/>
        <v>364.32321013228329</v>
      </c>
      <c r="H312">
        <f t="shared" si="37"/>
        <v>382.46012977480535</v>
      </c>
      <c r="I312">
        <f t="shared" si="40"/>
        <v>1.2724045111331299</v>
      </c>
      <c r="J312">
        <f t="shared" si="41"/>
        <v>9.9883491010975831</v>
      </c>
      <c r="K312">
        <f t="shared" si="38"/>
        <v>2.6833980379472431</v>
      </c>
      <c r="P312">
        <f t="shared" si="39"/>
        <v>2258.1203714929998</v>
      </c>
      <c r="Q312">
        <f t="shared" si="42"/>
        <v>315.20199096414331</v>
      </c>
    </row>
    <row r="313" spans="6:17" x14ac:dyDescent="0.25">
      <c r="F313">
        <v>130</v>
      </c>
      <c r="G313">
        <f t="shared" si="36"/>
        <v>367.00973821694186</v>
      </c>
      <c r="H313">
        <f t="shared" si="37"/>
        <v>384.62525110174812</v>
      </c>
      <c r="I313">
        <f t="shared" si="40"/>
        <v>1.2602752923155309</v>
      </c>
      <c r="J313">
        <f t="shared" si="41"/>
        <v>9.8931349841923453</v>
      </c>
      <c r="K313">
        <f t="shared" si="38"/>
        <v>2.6191734161889588</v>
      </c>
      <c r="P313">
        <f t="shared" si="39"/>
        <v>2253.0875022195637</v>
      </c>
      <c r="Q313">
        <f t="shared" si="42"/>
        <v>314.49947287198307</v>
      </c>
    </row>
    <row r="314" spans="6:17" x14ac:dyDescent="0.25">
      <c r="F314">
        <v>131</v>
      </c>
      <c r="G314">
        <f t="shared" si="36"/>
        <v>369.65720377803444</v>
      </c>
      <c r="H314">
        <f t="shared" si="37"/>
        <v>386.74850995112621</v>
      </c>
      <c r="I314">
        <f t="shared" si="40"/>
        <v>1.2485208812581547</v>
      </c>
      <c r="J314">
        <f t="shared" si="41"/>
        <v>9.8008631004544302</v>
      </c>
      <c r="K314">
        <f t="shared" si="38"/>
        <v>2.55566986312212</v>
      </c>
      <c r="P314">
        <f t="shared" si="39"/>
        <v>2248.1745795602023</v>
      </c>
      <c r="Q314">
        <f t="shared" si="42"/>
        <v>313.81369764793703</v>
      </c>
    </row>
    <row r="315" spans="6:17" x14ac:dyDescent="0.25">
      <c r="F315">
        <v>132</v>
      </c>
      <c r="G315">
        <f t="shared" si="36"/>
        <v>372.26480051408481</v>
      </c>
      <c r="H315">
        <f t="shared" si="37"/>
        <v>388.82974464422063</v>
      </c>
      <c r="I315">
        <f t="shared" si="40"/>
        <v>1.2371315299520615</v>
      </c>
      <c r="J315">
        <f t="shared" si="41"/>
        <v>9.7114569282152328</v>
      </c>
      <c r="K315">
        <f t="shared" si="38"/>
        <v>2.4928666595972211</v>
      </c>
      <c r="P315">
        <f t="shared" si="39"/>
        <v>2243.3802785188882</v>
      </c>
      <c r="Q315">
        <f t="shared" si="42"/>
        <v>313.14448034110922</v>
      </c>
    </row>
    <row r="316" spans="6:17" x14ac:dyDescent="0.25">
      <c r="F316">
        <v>133</v>
      </c>
      <c r="G316">
        <f t="shared" si="36"/>
        <v>374.83173426874578</v>
      </c>
      <c r="H316">
        <f t="shared" si="37"/>
        <v>390.86880673669333</v>
      </c>
      <c r="I316">
        <f t="shared" si="40"/>
        <v>1.2260978782725811</v>
      </c>
      <c r="J316">
        <f t="shared" si="41"/>
        <v>9.6248429906896451</v>
      </c>
      <c r="K316">
        <f t="shared" si="38"/>
        <v>2.4307435136169615</v>
      </c>
      <c r="P316">
        <f t="shared" si="39"/>
        <v>2238.7033122899957</v>
      </c>
      <c r="Q316">
        <f t="shared" si="42"/>
        <v>312.49164133144899</v>
      </c>
    </row>
    <row r="317" spans="6:17" x14ac:dyDescent="0.25">
      <c r="F317">
        <v>134</v>
      </c>
      <c r="G317">
        <f t="shared" si="36"/>
        <v>377.35722327253347</v>
      </c>
      <c r="H317">
        <f t="shared" si="37"/>
        <v>392.86556045816207</v>
      </c>
      <c r="I317">
        <f t="shared" si="40"/>
        <v>1.2154109388128427</v>
      </c>
      <c r="J317">
        <f t="shared" si="41"/>
        <v>9.5409507369195747</v>
      </c>
      <c r="K317">
        <f t="shared" si="38"/>
        <v>2.3692805474062841</v>
      </c>
      <c r="P317">
        <f t="shared" si="39"/>
        <v>2234.1424314841929</v>
      </c>
      <c r="Q317">
        <f t="shared" si="42"/>
        <v>311.85500622169673</v>
      </c>
    </row>
    <row r="318" spans="6:17" x14ac:dyDescent="0.25">
      <c r="F318">
        <v>135</v>
      </c>
      <c r="G318">
        <f t="shared" si="36"/>
        <v>379.8404983807867</v>
      </c>
      <c r="H318">
        <f t="shared" si="37"/>
        <v>394.81988215534273</v>
      </c>
      <c r="I318">
        <f t="shared" si="40"/>
        <v>1.205062082448084</v>
      </c>
      <c r="J318">
        <f t="shared" si="41"/>
        <v>9.4597124284540772</v>
      </c>
      <c r="K318">
        <f t="shared" si="38"/>
        <v>2.3084582847106043</v>
      </c>
      <c r="P318">
        <f t="shared" si="39"/>
        <v>2229.6964233777308</v>
      </c>
      <c r="Q318">
        <f t="shared" si="42"/>
        <v>311.23440573259478</v>
      </c>
    </row>
    <row r="319" spans="6:17" x14ac:dyDescent="0.25">
      <c r="F319">
        <v>136</v>
      </c>
      <c r="G319">
        <f t="shared" si="36"/>
        <v>382.28080330778107</v>
      </c>
      <c r="H319">
        <f t="shared" si="37"/>
        <v>396.73165973962728</v>
      </c>
      <c r="I319">
        <f t="shared" si="40"/>
        <v>1.1950430245949644</v>
      </c>
      <c r="J319">
        <f t="shared" si="41"/>
        <v>9.3810630314852368</v>
      </c>
      <c r="K319">
        <f t="shared" si="38"/>
        <v>2.2482576383251081</v>
      </c>
      <c r="P319">
        <f t="shared" si="39"/>
        <v>2225.3641111847251</v>
      </c>
      <c r="Q319">
        <f t="shared" si="42"/>
        <v>310.62967560130835</v>
      </c>
    </row>
    <row r="320" spans="6:17" x14ac:dyDescent="0.25">
      <c r="F320">
        <v>137</v>
      </c>
      <c r="G320">
        <f t="shared" si="36"/>
        <v>384.67739485692573</v>
      </c>
      <c r="H320">
        <f t="shared" si="37"/>
        <v>398.6007921399148</v>
      </c>
      <c r="I320">
        <f t="shared" si="40"/>
        <v>1.1853458121320706</v>
      </c>
      <c r="J320">
        <f t="shared" si="41"/>
        <v>9.3049401141744195</v>
      </c>
      <c r="K320">
        <f t="shared" si="38"/>
        <v>2.1886598978540786</v>
      </c>
      <c r="P320">
        <f t="shared" si="39"/>
        <v>2221.1443533520414</v>
      </c>
      <c r="Q320">
        <f t="shared" si="42"/>
        <v>310.0406564830011</v>
      </c>
    </row>
    <row r="321" spans="6:17" x14ac:dyDescent="0.25">
      <c r="F321">
        <v>138</v>
      </c>
      <c r="G321">
        <f t="shared" si="36"/>
        <v>387.02954314697229</v>
      </c>
      <c r="H321">
        <f t="shared" si="37"/>
        <v>400.42718876146716</v>
      </c>
      <c r="I321">
        <f t="shared" si="40"/>
        <v>1.1759628109496501</v>
      </c>
      <c r="J321">
        <f t="shared" si="41"/>
        <v>9.231283748917928</v>
      </c>
      <c r="K321">
        <f t="shared" si="38"/>
        <v>2.1296467177058052</v>
      </c>
      <c r="P321">
        <f t="shared" si="39"/>
        <v>2217.0360428763679</v>
      </c>
      <c r="Q321">
        <f t="shared" si="42"/>
        <v>309.46719385550847</v>
      </c>
    </row>
    <row r="322" spans="6:17" x14ac:dyDescent="0.25">
      <c r="F322">
        <v>139</v>
      </c>
      <c r="G322">
        <f t="shared" si="36"/>
        <v>389.33653183416914</v>
      </c>
      <c r="H322">
        <f t="shared" si="37"/>
        <v>402.21076895151657</v>
      </c>
      <c r="I322">
        <f t="shared" si="40"/>
        <v>1.166886694098338</v>
      </c>
      <c r="J322">
        <f t="shared" si="41"/>
        <v>9.1600364193147605</v>
      </c>
      <c r="K322">
        <f t="shared" si="38"/>
        <v>2.071200105316148</v>
      </c>
      <c r="P322">
        <f t="shared" si="39"/>
        <v>2213.03810664308</v>
      </c>
      <c r="Q322">
        <f t="shared" si="42"/>
        <v>308.90913792705197</v>
      </c>
    </row>
    <row r="323" spans="6:17" x14ac:dyDescent="0.25">
      <c r="F323">
        <v>140</v>
      </c>
      <c r="G323">
        <f t="shared" si="36"/>
        <v>391.59765833029184</v>
      </c>
      <c r="H323">
        <f t="shared" si="37"/>
        <v>403.95146147230571</v>
      </c>
      <c r="I323">
        <f t="shared" si="40"/>
        <v>1.1581104305083143</v>
      </c>
      <c r="J323">
        <f t="shared" si="41"/>
        <v>9.0911429316122199</v>
      </c>
      <c r="K323">
        <f t="shared" si="38"/>
        <v>2.0133024096047865</v>
      </c>
      <c r="P323">
        <f t="shared" si="39"/>
        <v>2209.1495047864846</v>
      </c>
      <c r="Q323">
        <f t="shared" si="42"/>
        <v>308.36634354693871</v>
      </c>
    </row>
    <row r="324" spans="6:17" x14ac:dyDescent="0.25">
      <c r="F324">
        <v>141</v>
      </c>
      <c r="G324">
        <f t="shared" ref="G324:G363" si="43">$C$6+((PI()*($C$4/10)^2)/4)*((($C$9/10)+($C$8/10))-(($C$9/10)*COS(RADIANS(F324)))-($C$8/10)*COS((ASIN(RADIANS(($C$9/$C$8)*SIN(RADIANS(F324)))))))</f>
        <v>393.81223401648418</v>
      </c>
      <c r="H324">
        <f t="shared" ref="H324:H363" si="44">$C$6+((PI()*($C$4/10)^2)/4)*(($C$9/10)*(1+($C$8/$C$9)-COS(RADIANS(F324))-SQRT(($C$8/$C$9)^2-SIN(RADIANS(F324))^2)))</f>
        <v>405.64920398219692</v>
      </c>
      <c r="I324">
        <f t="shared" si="40"/>
        <v>1.1496272742518721</v>
      </c>
      <c r="J324">
        <f t="shared" si="41"/>
        <v>9.0245503304173003</v>
      </c>
      <c r="K324">
        <f t="shared" ref="K324:K363" si="45">(J324*100000)*((G325/1000000)-(G324/1000000))</f>
        <v>1.9559363096585829</v>
      </c>
      <c r="P324">
        <f t="shared" ref="P324:P363" si="46">((J324*100000)*(G324/1000000))/(($C$23+$C$21)*$C$36)</f>
        <v>2205.3692300710445</v>
      </c>
      <c r="Q324">
        <f t="shared" si="42"/>
        <v>307.83867011918858</v>
      </c>
    </row>
    <row r="325" spans="6:17" x14ac:dyDescent="0.25">
      <c r="F325">
        <v>142</v>
      </c>
      <c r="G325">
        <f t="shared" si="43"/>
        <v>395.97958445284456</v>
      </c>
      <c r="H325">
        <f t="shared" si="44"/>
        <v>407.30394252543925</v>
      </c>
      <c r="I325">
        <f t="shared" ref="I325:I363" si="47">I324*(G324/G325)^$C$11</f>
        <v>1.1414307543238649</v>
      </c>
      <c r="J325">
        <f t="shared" ref="J325:J363" si="48">((J324*100000)*(G324/G325)^$C$11+(N325*($C$34-1))/(G325/1000000))/100000</f>
        <v>8.960207818473414</v>
      </c>
      <c r="K325">
        <f t="shared" si="45"/>
        <v>1.89908480364345</v>
      </c>
      <c r="P325">
        <f t="shared" si="46"/>
        <v>2201.6963072931808</v>
      </c>
      <c r="Q325">
        <f t="shared" ref="Q325:Q363" si="49">((G324/G325)^($C$11-1))*Q324</f>
        <v>307.32598151903449</v>
      </c>
    </row>
    <row r="326" spans="6:17" x14ac:dyDescent="0.25">
      <c r="F326">
        <v>143</v>
      </c>
      <c r="G326">
        <f t="shared" si="43"/>
        <v>398.09904958369572</v>
      </c>
      <c r="H326">
        <f t="shared" si="44"/>
        <v>408.9156310311464</v>
      </c>
      <c r="I326">
        <f t="shared" si="47"/>
        <v>1.1335146649158876</v>
      </c>
      <c r="J326">
        <f t="shared" si="48"/>
        <v>8.8980666803129065</v>
      </c>
      <c r="K326">
        <f t="shared" si="45"/>
        <v>1.8427311979353087</v>
      </c>
      <c r="P326">
        <f t="shared" si="46"/>
        <v>2198.129792703252</v>
      </c>
      <c r="Q326">
        <f t="shared" si="49"/>
        <v>306.82814601223862</v>
      </c>
    </row>
    <row r="327" spans="6:17" x14ac:dyDescent="0.25">
      <c r="F327">
        <v>144</v>
      </c>
      <c r="G327">
        <f t="shared" si="43"/>
        <v>400.16998393847234</v>
      </c>
      <c r="H327">
        <f t="shared" si="44"/>
        <v>410.48423082198707</v>
      </c>
      <c r="I327">
        <f t="shared" si="47"/>
        <v>1.1258730561613854</v>
      </c>
      <c r="J327">
        <f t="shared" si="48"/>
        <v>8.8380802096063551</v>
      </c>
      <c r="K327">
        <f t="shared" si="45"/>
        <v>1.7868590964740716</v>
      </c>
      <c r="P327">
        <f t="shared" si="46"/>
        <v>2194.668773447328</v>
      </c>
      <c r="Q327">
        <f t="shared" si="49"/>
        <v>306.34503617717195</v>
      </c>
    </row>
    <row r="328" spans="6:17" x14ac:dyDescent="0.25">
      <c r="F328">
        <v>145</v>
      </c>
      <c r="G328">
        <f t="shared" si="43"/>
        <v>402.19175682816831</v>
      </c>
      <c r="H328">
        <f t="shared" si="44"/>
        <v>412.00971013305866</v>
      </c>
      <c r="I328">
        <f t="shared" si="47"/>
        <v>1.1185002253301142</v>
      </c>
      <c r="J328">
        <f t="shared" si="48"/>
        <v>8.780203640039268</v>
      </c>
      <c r="K328">
        <f t="shared" si="45"/>
        <v>1.7314523903315342</v>
      </c>
      <c r="P328">
        <f t="shared" si="46"/>
        <v>2191.3123670283608</v>
      </c>
      <c r="Q328">
        <f t="shared" si="49"/>
        <v>305.8765288296014</v>
      </c>
    </row>
    <row r="329" spans="6:17" x14ac:dyDescent="0.25">
      <c r="F329">
        <v>146</v>
      </c>
      <c r="G329">
        <f t="shared" si="43"/>
        <v>404.16375253728353</v>
      </c>
      <c r="H329">
        <f t="shared" si="44"/>
        <v>413.49204364136386</v>
      </c>
      <c r="I329">
        <f t="shared" si="47"/>
        <v>1.1113907084515755</v>
      </c>
      <c r="J329">
        <f t="shared" si="48"/>
        <v>8.7243940795562178</v>
      </c>
      <c r="K329">
        <f t="shared" si="45"/>
        <v>1.6764952474896757</v>
      </c>
      <c r="P329">
        <f t="shared" si="46"/>
        <v>2188.0597207863848</v>
      </c>
      <c r="Q329">
        <f t="shared" si="49"/>
        <v>305.42250495013252</v>
      </c>
    </row>
    <row r="330" spans="6:17" x14ac:dyDescent="0.25">
      <c r="F330">
        <v>147</v>
      </c>
      <c r="G330">
        <f t="shared" si="43"/>
        <v>406.08537051121044</v>
      </c>
      <c r="H330">
        <f t="shared" si="44"/>
        <v>414.93121200628508</v>
      </c>
      <c r="I330">
        <f t="shared" si="47"/>
        <v>1.1045392723481702</v>
      </c>
      <c r="J330">
        <f t="shared" si="48"/>
        <v>8.6706104478212662</v>
      </c>
      <c r="K330">
        <f t="shared" si="45"/>
        <v>1.6219721028268055</v>
      </c>
      <c r="P330">
        <f t="shared" si="46"/>
        <v>2184.9100113973623</v>
      </c>
      <c r="Q330">
        <f t="shared" si="49"/>
        <v>304.98284961425594</v>
      </c>
    </row>
    <row r="331" spans="6:17" x14ac:dyDescent="0.25">
      <c r="F331">
        <v>148</v>
      </c>
      <c r="G331">
        <f t="shared" si="43"/>
        <v>407.9560255390054</v>
      </c>
      <c r="H331">
        <f t="shared" si="44"/>
        <v>416.32720142140124</v>
      </c>
      <c r="I331">
        <f t="shared" si="47"/>
        <v>1.0979409070598696</v>
      </c>
      <c r="J331">
        <f t="shared" si="48"/>
        <v>8.6188134167517845</v>
      </c>
      <c r="K331">
        <f t="shared" si="45"/>
        <v>1.5678676483042293</v>
      </c>
      <c r="P331">
        <f t="shared" si="46"/>
        <v>2181.8624443903218</v>
      </c>
      <c r="Q331">
        <f t="shared" si="49"/>
        <v>304.55745192494646</v>
      </c>
    </row>
    <row r="332" spans="6:17" x14ac:dyDescent="0.25">
      <c r="F332">
        <v>149</v>
      </c>
      <c r="G332">
        <f t="shared" si="43"/>
        <v>409.77514793148794</v>
      </c>
      <c r="H332">
        <f t="shared" si="44"/>
        <v>417.68000317796896</v>
      </c>
      <c r="I332">
        <f t="shared" si="47"/>
        <v>1.0915908186432202</v>
      </c>
      <c r="J332">
        <f t="shared" si="48"/>
        <v>8.5689653539907962</v>
      </c>
      <c r="K332">
        <f t="shared" si="45"/>
        <v>1.5141668233498964</v>
      </c>
      <c r="P332">
        <f t="shared" si="46"/>
        <v>2178.9162536824292</v>
      </c>
      <c r="Q332">
        <f t="shared" si="49"/>
        <v>304.14620494776517</v>
      </c>
    </row>
    <row r="333" spans="6:17" x14ac:dyDescent="0.25">
      <c r="F333">
        <v>150</v>
      </c>
      <c r="G333">
        <f t="shared" si="43"/>
        <v>411.54218369461506</v>
      </c>
      <c r="H333">
        <f t="shared" si="44"/>
        <v>418.98961324034769</v>
      </c>
      <c r="I333">
        <f t="shared" si="47"/>
        <v>1.0854844223284434</v>
      </c>
      <c r="J333">
        <f t="shared" si="48"/>
        <v>8.5210302691903426</v>
      </c>
      <c r="K333">
        <f t="shared" si="45"/>
        <v>1.4608548054324333</v>
      </c>
      <c r="P333">
        <f t="shared" si="46"/>
        <v>2176.0707011316399</v>
      </c>
      <c r="Q333">
        <f t="shared" si="49"/>
        <v>303.74900564841653</v>
      </c>
    </row>
    <row r="334" spans="6:17" x14ac:dyDescent="0.25">
      <c r="F334">
        <v>151</v>
      </c>
      <c r="G334">
        <f t="shared" si="43"/>
        <v>413.25659469807607</v>
      </c>
      <c r="H334">
        <f t="shared" si="44"/>
        <v>420.25603183362148</v>
      </c>
      <c r="I334">
        <f t="shared" si="47"/>
        <v>1.0796173360193095</v>
      </c>
      <c r="J334">
        <f t="shared" si="48"/>
        <v>8.4749737629856359</v>
      </c>
      <c r="K334">
        <f t="shared" si="45"/>
        <v>1.4079170008229285</v>
      </c>
      <c r="P334">
        <f t="shared" si="46"/>
        <v>2173.3250761066083</v>
      </c>
      <c r="Q334">
        <f t="shared" si="49"/>
        <v>303.36575483271321</v>
      </c>
    </row>
    <row r="335" spans="6:17" x14ac:dyDescent="0.25">
      <c r="F335">
        <v>152</v>
      </c>
      <c r="G335">
        <f t="shared" si="43"/>
        <v>414.91785883906022</v>
      </c>
      <c r="H335">
        <f t="shared" si="44"/>
        <v>421.47926304363688</v>
      </c>
      <c r="I335">
        <f t="shared" si="47"/>
        <v>1.0739853741213043</v>
      </c>
      <c r="J335">
        <f t="shared" si="48"/>
        <v>8.4307629785462908</v>
      </c>
      <c r="K335">
        <f t="shared" si="45"/>
        <v>1.3553390355331634</v>
      </c>
      <c r="P335">
        <f t="shared" si="46"/>
        <v>2170.67869507351</v>
      </c>
      <c r="Q335">
        <f t="shared" si="49"/>
        <v>302.99635708890264</v>
      </c>
    </row>
    <row r="336" spans="6:17" x14ac:dyDescent="0.25">
      <c r="F336">
        <v>153</v>
      </c>
      <c r="G336">
        <f t="shared" si="43"/>
        <v>416.52547020114224</v>
      </c>
      <c r="H336">
        <f t="shared" si="44"/>
        <v>422.65931442965382</v>
      </c>
      <c r="I336">
        <f t="shared" si="47"/>
        <v>1.0685845416844539</v>
      </c>
      <c r="J336">
        <f t="shared" si="48"/>
        <v>8.3883665555976226</v>
      </c>
      <c r="K336">
        <f t="shared" si="45"/>
        <v>1.303106746433401</v>
      </c>
      <c r="P336">
        <f t="shared" si="46"/>
        <v>2168.1309011994776</v>
      </c>
      <c r="Q336">
        <f t="shared" si="49"/>
        <v>302.64072073231182</v>
      </c>
    </row>
    <row r="337" spans="6:17" x14ac:dyDescent="0.25">
      <c r="F337">
        <v>154</v>
      </c>
      <c r="G337">
        <f t="shared" si="43"/>
        <v>418.07893920824449</v>
      </c>
      <c r="H337">
        <f t="shared" si="44"/>
        <v>423.79619664977236</v>
      </c>
      <c r="I337">
        <f t="shared" si="47"/>
        <v>1.0634110288479062</v>
      </c>
      <c r="J337">
        <f t="shared" si="48"/>
        <v>8.3477545868107228</v>
      </c>
      <c r="K337">
        <f t="shared" si="45"/>
        <v>1.251206172532549</v>
      </c>
      <c r="P337">
        <f t="shared" si="46"/>
        <v>2165.6810639723212</v>
      </c>
      <c r="Q337">
        <f t="shared" si="49"/>
        <v>302.29875775226611</v>
      </c>
    </row>
    <row r="338" spans="6:17" x14ac:dyDescent="0.25">
      <c r="F338">
        <v>155</v>
      </c>
      <c r="G338">
        <f t="shared" si="43"/>
        <v>419.57779277362056</v>
      </c>
      <c r="H338">
        <f t="shared" si="44"/>
        <v>424.88992309927994</v>
      </c>
      <c r="I338">
        <f t="shared" si="47"/>
        <v>1.0584612055741542</v>
      </c>
      <c r="J338">
        <f t="shared" si="48"/>
        <v>8.3088985764662251</v>
      </c>
      <c r="K338">
        <f t="shared" si="45"/>
        <v>1.1996235464280587</v>
      </c>
      <c r="P338">
        <f t="shared" si="46"/>
        <v>2163.3285788362618</v>
      </c>
      <c r="Q338">
        <f t="shared" si="49"/>
        <v>301.97038376124232</v>
      </c>
    </row>
    <row r="339" spans="6:17" x14ac:dyDescent="0.25">
      <c r="F339">
        <v>156</v>
      </c>
      <c r="G339">
        <f t="shared" si="43"/>
        <v>421.02157444382391</v>
      </c>
      <c r="H339">
        <f t="shared" si="44"/>
        <v>425.9405095620358</v>
      </c>
      <c r="I339">
        <f t="shared" si="47"/>
        <v>1.053731616661431</v>
      </c>
      <c r="J339">
        <f t="shared" si="48"/>
        <v>8.2717714013017094</v>
      </c>
      <c r="K339">
        <f t="shared" si="45"/>
        <v>1.1483452859068159</v>
      </c>
      <c r="P339">
        <f t="shared" si="46"/>
        <v>2161.0728668433671</v>
      </c>
      <c r="Q339">
        <f t="shared" si="49"/>
        <v>301.65551794621388</v>
      </c>
    </row>
    <row r="340" spans="6:17" x14ac:dyDescent="0.25">
      <c r="F340">
        <v>157</v>
      </c>
      <c r="G340">
        <f t="shared" si="43"/>
        <v>422.4098445376107</v>
      </c>
      <c r="H340">
        <f t="shared" si="44"/>
        <v>426.947973874995</v>
      </c>
      <c r="I340">
        <f t="shared" si="47"/>
        <v>1.0492189770235258</v>
      </c>
      <c r="J340">
        <f t="shared" si="48"/>
        <v>8.2363472734583496</v>
      </c>
      <c r="K340">
        <f t="shared" si="45"/>
        <v>1.0973579857009246</v>
      </c>
      <c r="P340">
        <f t="shared" si="46"/>
        <v>2158.913374320422</v>
      </c>
      <c r="Q340">
        <f t="shared" si="49"/>
        <v>301.3540830221516</v>
      </c>
    </row>
    <row r="341" spans="6:17" x14ac:dyDescent="0.25">
      <c r="F341">
        <v>158</v>
      </c>
      <c r="G341">
        <f t="shared" si="43"/>
        <v>423.74218027973893</v>
      </c>
      <c r="H341">
        <f t="shared" si="44"/>
        <v>427.91233560594327</v>
      </c>
      <c r="I341">
        <f t="shared" si="47"/>
        <v>1.0449201672268646</v>
      </c>
      <c r="J341">
        <f t="shared" si="48"/>
        <v>8.2026017054470959</v>
      </c>
      <c r="K341">
        <f t="shared" si="45"/>
        <v>1.0466484093870081</v>
      </c>
      <c r="P341">
        <f t="shared" si="46"/>
        <v>2156.8495725509815</v>
      </c>
      <c r="Q341">
        <f t="shared" si="49"/>
        <v>301.06600518764145</v>
      </c>
    </row>
    <row r="342" spans="6:17" x14ac:dyDescent="0.25">
      <c r="F342">
        <v>159</v>
      </c>
      <c r="G342">
        <f t="shared" si="43"/>
        <v>425.01817592962158</v>
      </c>
      <c r="H342">
        <f t="shared" si="44"/>
        <v>428.83361574451254</v>
      </c>
      <c r="I342">
        <f t="shared" si="47"/>
        <v>1.0408322292753269</v>
      </c>
      <c r="J342">
        <f t="shared" si="48"/>
        <v>8.1705114770595664</v>
      </c>
      <c r="K342">
        <f t="shared" si="45"/>
        <v>0.99620348142563186</v>
      </c>
      <c r="P342">
        <f t="shared" si="46"/>
        <v>2154.8809574723259</v>
      </c>
      <c r="Q342">
        <f t="shared" si="49"/>
        <v>300.79121408258447</v>
      </c>
    </row>
    <row r="343" spans="6:17" x14ac:dyDescent="0.25">
      <c r="F343">
        <v>160</v>
      </c>
      <c r="G343">
        <f t="shared" si="43"/>
        <v>426.23744290479522</v>
      </c>
      <c r="H343">
        <f t="shared" si="44"/>
        <v>429.71183640651321</v>
      </c>
      <c r="I343">
        <f t="shared" si="47"/>
        <v>1.0369523626338353</v>
      </c>
      <c r="J343">
        <f t="shared" si="48"/>
        <v>8.1400546041533151</v>
      </c>
      <c r="K343">
        <f t="shared" si="45"/>
        <v>0.94601027933211101</v>
      </c>
      <c r="P343">
        <f t="shared" si="46"/>
        <v>2153.0070493870935</v>
      </c>
      <c r="Q343">
        <f t="shared" si="49"/>
        <v>300.52964274794448</v>
      </c>
    </row>
    <row r="344" spans="6:17" x14ac:dyDescent="0.25">
      <c r="F344">
        <v>161</v>
      </c>
      <c r="G344">
        <f t="shared" si="43"/>
        <v>427.3996098991658</v>
      </c>
      <c r="H344">
        <f t="shared" si="44"/>
        <v>430.54702055162068</v>
      </c>
      <c r="I344">
        <f t="shared" si="47"/>
        <v>1.0332779204823155</v>
      </c>
      <c r="J344">
        <f t="shared" si="48"/>
        <v>8.1112103092454912</v>
      </c>
      <c r="K344">
        <f t="shared" si="45"/>
        <v>0.89605602597870582</v>
      </c>
      <c r="P344">
        <f t="shared" si="46"/>
        <v>2151.2273926893454</v>
      </c>
      <c r="Q344">
        <f t="shared" si="49"/>
        <v>300.28122758751095</v>
      </c>
    </row>
    <row r="345" spans="6:17" x14ac:dyDescent="0.25">
      <c r="F345">
        <v>162</v>
      </c>
      <c r="G345">
        <f t="shared" si="43"/>
        <v>428.50432299599839</v>
      </c>
      <c r="H345">
        <f t="shared" si="44"/>
        <v>431.33919171442625</v>
      </c>
      <c r="I345">
        <f t="shared" si="47"/>
        <v>1.0298064061921344</v>
      </c>
      <c r="J345">
        <f t="shared" si="48"/>
        <v>8.0839589938529528</v>
      </c>
      <c r="K345">
        <f t="shared" si="45"/>
        <v>0.84632808201243925</v>
      </c>
      <c r="P345">
        <f t="shared" si="46"/>
        <v>2149.5415556048529</v>
      </c>
      <c r="Q345">
        <f t="shared" si="49"/>
        <v>300.04590833164605</v>
      </c>
    </row>
    <row r="346" spans="6:17" x14ac:dyDescent="0.25">
      <c r="F346">
        <v>163</v>
      </c>
      <c r="G346">
        <f t="shared" si="43"/>
        <v>429.55124577561168</v>
      </c>
      <c r="H346">
        <f t="shared" si="44"/>
        <v>432.08837374886537</v>
      </c>
      <c r="I346">
        <f t="shared" si="47"/>
        <v>1.0265354700176541</v>
      </c>
      <c r="J346">
        <f t="shared" si="48"/>
        <v>8.0582822125210303</v>
      </c>
      <c r="K346">
        <f t="shared" si="45"/>
        <v>0.79681393839425774</v>
      </c>
      <c r="P346">
        <f t="shared" si="46"/>
        <v>2147.949129945378</v>
      </c>
      <c r="Q346">
        <f t="shared" si="49"/>
        <v>299.82362800298608</v>
      </c>
    </row>
    <row r="347" spans="6:17" x14ac:dyDescent="0.25">
      <c r="F347">
        <v>164</v>
      </c>
      <c r="G347">
        <f t="shared" si="43"/>
        <v>430.54005941775017</v>
      </c>
      <c r="H347">
        <f t="shared" si="44"/>
        <v>432.79459058601446</v>
      </c>
      <c r="I347">
        <f t="shared" si="47"/>
        <v>1.0234629059959877</v>
      </c>
      <c r="J347">
        <f t="shared" si="48"/>
        <v>8.0341626484866762</v>
      </c>
      <c r="K347">
        <f t="shared" si="45"/>
        <v>0.74750120904411821</v>
      </c>
      <c r="P347">
        <f t="shared" si="46"/>
        <v>2146.449730876755</v>
      </c>
      <c r="Q347">
        <f t="shared" si="49"/>
        <v>299.61433288406943</v>
      </c>
    </row>
    <row r="348" spans="6:17" x14ac:dyDescent="0.25">
      <c r="F348">
        <v>165</v>
      </c>
      <c r="G348">
        <f t="shared" si="43"/>
        <v>431.47046279859899</v>
      </c>
      <c r="H348">
        <f t="shared" si="44"/>
        <v>433.45786600524525</v>
      </c>
      <c r="I348">
        <f t="shared" si="47"/>
        <v>1.0205866490485369</v>
      </c>
      <c r="J348">
        <f t="shared" si="48"/>
        <v>8.0115840909255986</v>
      </c>
      <c r="K348">
        <f t="shared" si="45"/>
        <v>0.69837762359155842</v>
      </c>
      <c r="P348">
        <f t="shared" si="46"/>
        <v>2145.0429967005903</v>
      </c>
      <c r="Q348">
        <f t="shared" si="49"/>
        <v>299.4179724868639</v>
      </c>
    </row>
    <row r="349" spans="6:17" x14ac:dyDescent="0.25">
      <c r="F349">
        <v>166</v>
      </c>
      <c r="G349">
        <f t="shared" si="43"/>
        <v>432.34217258241387</v>
      </c>
      <c r="H349">
        <f t="shared" si="44"/>
        <v>434.07822341871787</v>
      </c>
      <c r="I349">
        <f t="shared" si="47"/>
        <v>1.0179047722783163</v>
      </c>
      <c r="J349">
        <f t="shared" si="48"/>
        <v>7.9905314137363046</v>
      </c>
      <c r="K349">
        <f t="shared" si="45"/>
        <v>0.64943102022316157</v>
      </c>
      <c r="P349">
        <f t="shared" si="46"/>
        <v>2143.7285886493823</v>
      </c>
      <c r="Q349">
        <f t="shared" si="49"/>
        <v>299.23449952416877</v>
      </c>
    </row>
    <row r="350" spans="6:17" x14ac:dyDescent="0.25">
      <c r="F350">
        <v>167</v>
      </c>
      <c r="G350">
        <f t="shared" si="43"/>
        <v>433.15492330773702</v>
      </c>
      <c r="H350">
        <f t="shared" si="44"/>
        <v>434.65568566918404</v>
      </c>
      <c r="I350">
        <f t="shared" si="47"/>
        <v>1.0154154844575041</v>
      </c>
      <c r="J350">
        <f t="shared" si="48"/>
        <v>7.9709905558174352</v>
      </c>
      <c r="K350">
        <f t="shared" si="45"/>
        <v>0.60064933862413294</v>
      </c>
      <c r="P350">
        <f t="shared" si="46"/>
        <v>2142.506190694904</v>
      </c>
      <c r="Q350">
        <f t="shared" si="49"/>
        <v>299.06386988286789</v>
      </c>
    </row>
    <row r="351" spans="6:17" x14ac:dyDescent="0.25">
      <c r="F351">
        <v>168</v>
      </c>
      <c r="G351">
        <f t="shared" si="43"/>
        <v>433.90846746817482</v>
      </c>
      <c r="H351">
        <f t="shared" si="44"/>
        <v>435.19027484107613</v>
      </c>
      <c r="I351">
        <f t="shared" si="47"/>
        <v>1.0131171277000652</v>
      </c>
      <c r="J351">
        <f t="shared" si="48"/>
        <v>7.952948502797895</v>
      </c>
      <c r="K351">
        <f t="shared" si="45"/>
        <v>0.55202061300461125</v>
      </c>
      <c r="P351">
        <f t="shared" si="46"/>
        <v>2141.3755093696877</v>
      </c>
      <c r="Q351">
        <f t="shared" si="49"/>
        <v>298.90604259901119</v>
      </c>
    </row>
    <row r="352" spans="6:17" x14ac:dyDescent="0.25">
      <c r="F352">
        <v>169</v>
      </c>
      <c r="G352">
        <f t="shared" si="43"/>
        <v>434.60257558771116</v>
      </c>
      <c r="H352">
        <f t="shared" si="44"/>
        <v>435.68201208484135</v>
      </c>
      <c r="I352">
        <f t="shared" si="47"/>
        <v>1.0110081753146953</v>
      </c>
      <c r="J352">
        <f t="shared" si="48"/>
        <v>7.9363932701825162</v>
      </c>
      <c r="K352">
        <f t="shared" si="45"/>
        <v>0.5035329652072511</v>
      </c>
      <c r="P352">
        <f t="shared" si="46"/>
        <v>2140.3362736014601</v>
      </c>
      <c r="Q352">
        <f t="shared" si="49"/>
        <v>298.76097983470424</v>
      </c>
    </row>
    <row r="353" spans="6:17" x14ac:dyDescent="0.25">
      <c r="F353">
        <v>170</v>
      </c>
      <c r="G353">
        <f t="shared" si="43"/>
        <v>435.23703629053324</v>
      </c>
      <c r="H353">
        <f t="shared" si="44"/>
        <v>436.1309174544902</v>
      </c>
      <c r="I353">
        <f t="shared" si="47"/>
        <v>1.009087229833717</v>
      </c>
      <c r="J353">
        <f t="shared" si="48"/>
        <v>7.9213138878789273</v>
      </c>
      <c r="K353">
        <f t="shared" si="45"/>
        <v>0.45517459789079279</v>
      </c>
      <c r="P353">
        <f t="shared" si="46"/>
        <v>2139.3882345603943</v>
      </c>
      <c r="Q353">
        <f t="shared" si="49"/>
        <v>298.62864685678682</v>
      </c>
    </row>
    <row r="354" spans="6:17" x14ac:dyDescent="0.25">
      <c r="F354">
        <v>171</v>
      </c>
      <c r="G354">
        <f t="shared" si="43"/>
        <v>435.81165636535098</v>
      </c>
      <c r="H354">
        <f t="shared" si="44"/>
        <v>436.53700975831788</v>
      </c>
      <c r="I354">
        <f t="shared" si="47"/>
        <v>1.0073530212139201</v>
      </c>
      <c r="J354">
        <f t="shared" si="48"/>
        <v>7.9077003860741923</v>
      </c>
      <c r="K354">
        <f t="shared" si="45"/>
        <v>0.40693378778165845</v>
      </c>
      <c r="P354">
        <f t="shared" si="46"/>
        <v>2138.5311655190462</v>
      </c>
      <c r="Q354">
        <f t="shared" si="49"/>
        <v>298.50901201728175</v>
      </c>
    </row>
    <row r="355" spans="6:17" x14ac:dyDescent="0.25">
      <c r="F355">
        <v>172</v>
      </c>
      <c r="G355">
        <f t="shared" si="43"/>
        <v>436.32626082418744</v>
      </c>
      <c r="H355">
        <f t="shared" si="44"/>
        <v>436.90030642276628</v>
      </c>
      <c r="I355">
        <f t="shared" si="47"/>
        <v>1.0058044052057158</v>
      </c>
      <c r="J355">
        <f t="shared" si="48"/>
        <v>7.8955437824326999</v>
      </c>
      <c r="K355">
        <f t="shared" si="45"/>
        <v>0.3587988789912458</v>
      </c>
      <c r="P355">
        <f t="shared" si="46"/>
        <v>2137.764861724861</v>
      </c>
      <c r="Q355">
        <f t="shared" si="49"/>
        <v>298.4020467355989</v>
      </c>
    </row>
    <row r="356" spans="6:17" x14ac:dyDescent="0.25">
      <c r="F356">
        <v>173</v>
      </c>
      <c r="G356">
        <f t="shared" si="43"/>
        <v>436.7806929556254</v>
      </c>
      <c r="H356">
        <f t="shared" si="44"/>
        <v>437.22082336938047</v>
      </c>
      <c r="I356">
        <f t="shared" si="47"/>
        <v>1.004440361887305</v>
      </c>
      <c r="J356">
        <f t="shared" si="48"/>
        <v>7.884836070589416</v>
      </c>
      <c r="K356">
        <f t="shared" si="45"/>
        <v>0.31075827639011633</v>
      </c>
      <c r="P356">
        <f t="shared" si="46"/>
        <v>2137.0891402851444</v>
      </c>
      <c r="Q356">
        <f t="shared" si="49"/>
        <v>298.30772548247859</v>
      </c>
    </row>
    <row r="357" spans="6:17" x14ac:dyDescent="0.25">
      <c r="F357">
        <v>174</v>
      </c>
      <c r="G357">
        <f t="shared" si="43"/>
        <v>437.17481437249194</v>
      </c>
      <c r="H357">
        <f t="shared" si="44"/>
        <v>437.49857490483259</v>
      </c>
      <c r="I357">
        <f t="shared" si="47"/>
        <v>1.0032599943609146</v>
      </c>
      <c r="J357">
        <f t="shared" si="48"/>
        <v>7.875570209915371</v>
      </c>
      <c r="K357">
        <f t="shared" si="45"/>
        <v>0.26280043903440131</v>
      </c>
      <c r="P357">
        <f t="shared" si="46"/>
        <v>2136.5038400643984</v>
      </c>
      <c r="Q357">
        <f t="shared" si="49"/>
        <v>298.22602576566101</v>
      </c>
    </row>
    <row r="358" spans="6:17" x14ac:dyDescent="0.25">
      <c r="F358">
        <v>175</v>
      </c>
      <c r="G358">
        <f t="shared" si="43"/>
        <v>437.50850505396608</v>
      </c>
      <c r="H358">
        <f t="shared" si="44"/>
        <v>437.73357362397007</v>
      </c>
      <c r="I358">
        <f t="shared" si="47"/>
        <v>1.0022625276084882</v>
      </c>
      <c r="J358">
        <f t="shared" si="48"/>
        <v>7.8677401165348462</v>
      </c>
      <c r="K358">
        <f t="shared" si="45"/>
        <v>0.21491387364274769</v>
      </c>
      <c r="P358">
        <f t="shared" si="46"/>
        <v>2136.0088215939386</v>
      </c>
      <c r="Q358">
        <f t="shared" si="49"/>
        <v>298.15692811727047</v>
      </c>
    </row>
    <row r="359" spans="6:17" x14ac:dyDescent="0.25">
      <c r="F359">
        <v>176</v>
      </c>
      <c r="G359">
        <f t="shared" si="43"/>
        <v>437.78166338210031</v>
      </c>
      <c r="H359">
        <f t="shared" si="44"/>
        <v>437.9258303258643</v>
      </c>
      <c r="I359">
        <f t="shared" si="47"/>
        <v>1.0014473075045229</v>
      </c>
      <c r="J359">
        <f t="shared" si="48"/>
        <v>7.8613406555761722</v>
      </c>
      <c r="K359">
        <f t="shared" si="45"/>
        <v>0.16708712811043905</v>
      </c>
      <c r="P359">
        <f t="shared" si="46"/>
        <v>2135.6039669937149</v>
      </c>
      <c r="Q359">
        <f t="shared" si="49"/>
        <v>298.1004160829022</v>
      </c>
    </row>
    <row r="360" spans="6:17" x14ac:dyDescent="0.25">
      <c r="F360">
        <v>177</v>
      </c>
      <c r="G360">
        <f t="shared" si="43"/>
        <v>437.99420617273989</v>
      </c>
      <c r="H360">
        <f t="shared" si="44"/>
        <v>438.07535394282337</v>
      </c>
      <c r="I360">
        <f t="shared" si="47"/>
        <v>1.0008137999840967</v>
      </c>
      <c r="J360">
        <f t="shared" si="48"/>
        <v>7.8563676346407521</v>
      </c>
      <c r="K360">
        <f t="shared" si="45"/>
        <v>0.11930878506368763</v>
      </c>
      <c r="P360">
        <f t="shared" si="46"/>
        <v>2135.2891799062713</v>
      </c>
      <c r="Q360">
        <f t="shared" si="49"/>
        <v>298.05647621240433</v>
      </c>
    </row>
    <row r="361" spans="6:17" x14ac:dyDescent="0.25">
      <c r="F361">
        <v>178</v>
      </c>
      <c r="G361">
        <f t="shared" si="43"/>
        <v>438.14606870083446</v>
      </c>
      <c r="H361">
        <f t="shared" si="44"/>
        <v>438.18215148234947</v>
      </c>
      <c r="I361">
        <f t="shared" si="47"/>
        <v>1.0003615903644083</v>
      </c>
      <c r="J361">
        <f t="shared" si="48"/>
        <v>7.8528177984771714</v>
      </c>
      <c r="K361">
        <f t="shared" si="45"/>
        <v>7.1567455442958394E-2</v>
      </c>
      <c r="P361">
        <f t="shared" si="46"/>
        <v>2135.0643854427899</v>
      </c>
      <c r="Q361">
        <f t="shared" si="49"/>
        <v>298.02509805234627</v>
      </c>
    </row>
    <row r="362" spans="6:17" x14ac:dyDescent="0.25">
      <c r="F362">
        <v>179</v>
      </c>
      <c r="G362">
        <f t="shared" si="43"/>
        <v>438.23720472013292</v>
      </c>
      <c r="H362">
        <f t="shared" si="44"/>
        <v>438.24622798201699</v>
      </c>
      <c r="I362">
        <f t="shared" si="47"/>
        <v>1.0000903828184835</v>
      </c>
      <c r="J362">
        <f t="shared" si="48"/>
        <v>7.8506888248498026</v>
      </c>
      <c r="K362">
        <f t="shared" si="45"/>
        <v>2.3851772110926768E-2</v>
      </c>
      <c r="P362">
        <f t="shared" si="46"/>
        <v>2134.9295301411694</v>
      </c>
      <c r="Q362">
        <f t="shared" si="49"/>
        <v>298.00627414016714</v>
      </c>
    </row>
    <row r="363" spans="6:17" x14ac:dyDescent="0.25">
      <c r="F363">
        <v>180</v>
      </c>
      <c r="G363">
        <f t="shared" si="43"/>
        <v>438.26758647725399</v>
      </c>
      <c r="H363">
        <f t="shared" si="44"/>
        <v>438.26758647725404</v>
      </c>
      <c r="I363">
        <f t="shared" si="47"/>
        <v>1.000000000000002</v>
      </c>
      <c r="J363">
        <f t="shared" si="48"/>
        <v>7.8499793215936959</v>
      </c>
      <c r="K363">
        <f t="shared" si="45"/>
        <v>-344.03914911712207</v>
      </c>
      <c r="P363">
        <f t="shared" si="46"/>
        <v>2134.8845819361095</v>
      </c>
      <c r="Q363">
        <f t="shared" si="49"/>
        <v>298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5000</vt:lpstr>
      <vt:lpstr>4000</vt:lpstr>
      <vt:lpstr>3000</vt:lpstr>
      <vt:lpstr>TASK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Heys (1702352)</dc:creator>
  <cp:lastModifiedBy>Michael Heys (1702352)</cp:lastModifiedBy>
  <dcterms:created xsi:type="dcterms:W3CDTF">2019-11-14T14:23:11Z</dcterms:created>
  <dcterms:modified xsi:type="dcterms:W3CDTF">2020-01-20T06:05:20Z</dcterms:modified>
</cp:coreProperties>
</file>