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https://uowtsd-my.sharepoint.com/personal/i_rozic_uwtsd_ac_uk/Documents/Accounting Fundamentals/Teaching/"/>
    </mc:Choice>
  </mc:AlternateContent>
  <xr:revisionPtr revIDLastSave="483" documentId="11_F25DC773A252ABDACC104823199B58F05BDE58E8" xr6:coauthVersionLast="47" xr6:coauthVersionMax="47" xr10:uidLastSave="{0CF8B76B-DAE1-42FB-9F14-317F6175FA4C}"/>
  <bookViews>
    <workbookView xWindow="-120" yWindow="-16320" windowWidth="29040" windowHeight="15720" activeTab="1" xr2:uid="{00000000-000D-0000-FFFF-FFFF00000000}"/>
  </bookViews>
  <sheets>
    <sheet name="Question" sheetId="2" r:id="rId1"/>
    <sheet name="Solution" sheetId="1" r:id="rId2"/>
  </sheets>
  <definedNames>
    <definedName name="_xlnm.Print_Area" localSheetId="0">Question!$A$1:$W$69</definedName>
    <definedName name="_xlnm.Print_Area" localSheetId="1">Solution!$A$1:$O$61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9" i="1" l="1"/>
  <c r="H10" i="1"/>
  <c r="H49" i="1"/>
  <c r="J44" i="1"/>
  <c r="H44" i="1"/>
  <c r="H45" i="1"/>
  <c r="H40" i="1"/>
  <c r="H48" i="1"/>
  <c r="N35" i="1"/>
  <c r="L49" i="1"/>
  <c r="L48" i="1"/>
  <c r="L59" i="1"/>
  <c r="L58" i="1"/>
  <c r="H58" i="1"/>
  <c r="L54" i="1"/>
  <c r="L55" i="1" s="1"/>
  <c r="N54" i="1" s="1"/>
  <c r="H54" i="1"/>
  <c r="H55" i="1" s="1"/>
  <c r="L45" i="1" a="1"/>
  <c r="L45" i="1" s="1"/>
  <c r="L44" i="1"/>
  <c r="H39" i="1"/>
  <c r="J39" i="1" s="1"/>
  <c r="H32" i="1"/>
  <c r="L40" i="1"/>
  <c r="L39" i="1"/>
  <c r="N39" i="1" s="1"/>
  <c r="L36" i="1"/>
  <c r="H36" i="1"/>
  <c r="L35" i="1"/>
  <c r="H35" i="1"/>
  <c r="L32" i="1"/>
  <c r="L31" i="1"/>
  <c r="N31" i="1" s="1"/>
  <c r="H31" i="1"/>
  <c r="L28" i="1"/>
  <c r="H28" i="1"/>
  <c r="L27" i="1"/>
  <c r="H27" i="1"/>
  <c r="L22" i="1"/>
  <c r="H22" i="1"/>
  <c r="L21" i="1"/>
  <c r="H21" i="1"/>
  <c r="L18" i="1"/>
  <c r="H18" i="1"/>
  <c r="L17" i="1"/>
  <c r="H17" i="1"/>
  <c r="L14" i="1"/>
  <c r="H14" i="1"/>
  <c r="L13" i="1"/>
  <c r="H13" i="1"/>
  <c r="L10" i="1"/>
  <c r="L9" i="1"/>
  <c r="H9" i="1"/>
  <c r="L4" i="1"/>
  <c r="L3" i="1"/>
  <c r="H4" i="1"/>
  <c r="H3" i="1"/>
  <c r="J48" i="1" l="1"/>
  <c r="N3" i="1"/>
  <c r="N21" i="1"/>
  <c r="N48" i="1"/>
  <c r="N27" i="1"/>
  <c r="N13" i="1"/>
  <c r="N44" i="1"/>
  <c r="N17" i="1"/>
  <c r="N58" i="1"/>
  <c r="N9" i="1"/>
  <c r="J58" i="1"/>
  <c r="J31" i="1"/>
  <c r="J17" i="1"/>
  <c r="J13" i="1"/>
  <c r="J3" i="1"/>
  <c r="J27" i="1" l="1"/>
  <c r="J21" i="1"/>
  <c r="J54" i="1"/>
  <c r="J9" i="1"/>
  <c r="J35"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<sst xmlns="http://schemas.openxmlformats.org/spreadsheetml/2006/main" count="173" uniqueCount="85">
  <si>
    <t>INVESTMENT RATIOS</t>
  </si>
  <si>
    <t>Calculations and Ratios for Year 2019</t>
  </si>
  <si>
    <t>Calculations and Ratios for Year 2018</t>
  </si>
  <si>
    <t>EPS (Earnings per Share)</t>
  </si>
  <si>
    <t>=</t>
  </si>
  <si>
    <t>Earnings</t>
  </si>
  <si>
    <t>£</t>
  </si>
  <si>
    <t>Number of ordinary shares</t>
  </si>
  <si>
    <t>PROFITABILITY RATIOS</t>
  </si>
  <si>
    <t>ROCE (Return on Capital Employed)</t>
  </si>
  <si>
    <t>Profit Before Interest</t>
  </si>
  <si>
    <t>x 100%</t>
  </si>
  <si>
    <t>Capital Employed</t>
  </si>
  <si>
    <t>ROE (Return on Equity)</t>
  </si>
  <si>
    <t>Equity</t>
  </si>
  <si>
    <t>Gross Profit Margin</t>
  </si>
  <si>
    <t>Gross profit</t>
  </si>
  <si>
    <t>Sales</t>
  </si>
  <si>
    <t>Net Profit Margin</t>
  </si>
  <si>
    <t>Operating profit</t>
  </si>
  <si>
    <t>EFFICIENCY RATIOS</t>
  </si>
  <si>
    <t>Assets Turnover</t>
  </si>
  <si>
    <t>Revenue</t>
  </si>
  <si>
    <t>(times)</t>
  </si>
  <si>
    <t>times</t>
  </si>
  <si>
    <t>Capital employed</t>
  </si>
  <si>
    <t>Stock Holding Days</t>
  </si>
  <si>
    <t>Inventory</t>
  </si>
  <si>
    <t>x 365 (days)</t>
  </si>
  <si>
    <t>days</t>
  </si>
  <si>
    <t>Cost of sales</t>
  </si>
  <si>
    <t>Debtors' Collection Period</t>
  </si>
  <si>
    <t>Trade Receivables</t>
  </si>
  <si>
    <t>Credit sales (or Revenue)</t>
  </si>
  <si>
    <t>Creditors' Collection Period</t>
  </si>
  <si>
    <t>Trade Payables</t>
  </si>
  <si>
    <t>Purchases (or COGS)</t>
  </si>
  <si>
    <t>LIQUIDITY RATIOS</t>
  </si>
  <si>
    <t>Current Ratio</t>
  </si>
  <si>
    <t>Current Assets</t>
  </si>
  <si>
    <t>(x:1)</t>
  </si>
  <si>
    <t>:1</t>
  </si>
  <si>
    <t>Current Liabilities</t>
  </si>
  <si>
    <t>Quick Ratio</t>
  </si>
  <si>
    <t>Current Assets - Inventory</t>
  </si>
  <si>
    <t>FINANCING STRUCTURE</t>
  </si>
  <si>
    <t>Gearing Ratio</t>
  </si>
  <si>
    <t>Long Term Debt</t>
  </si>
  <si>
    <t>Long Term Debt + Equity</t>
  </si>
  <si>
    <t>Interest Cover</t>
  </si>
  <si>
    <t xml:space="preserve">Interest Charges </t>
  </si>
  <si>
    <t>LCBB4001 – ACCOUNTING FUNDAMENTALS</t>
  </si>
  <si>
    <t>SEMINAR WEEK 5 QUESTION – RATIO ANALYSIS</t>
  </si>
  <si>
    <t>Jerry plc supplies own label household and personal care products to supermarkets and other large retailers in the UK and Europe. In order to expand markets they have recently marketed their product in America.</t>
  </si>
  <si>
    <t>Extracts from their latest financial statements are given below:</t>
  </si>
  <si>
    <r>
      <t>Income statement for the year ended 31</t>
    </r>
    <r>
      <rPr>
        <b/>
        <vertAlign val="superscript"/>
        <sz val="15"/>
        <color theme="1"/>
        <rFont val="Arial"/>
        <family val="2"/>
      </rPr>
      <t>st</t>
    </r>
    <r>
      <rPr>
        <b/>
        <sz val="15"/>
        <color theme="1"/>
        <rFont val="Arial"/>
        <family val="2"/>
      </rPr>
      <t xml:space="preserve">  October </t>
    </r>
  </si>
  <si>
    <t>£m</t>
  </si>
  <si>
    <t>Distribution costs</t>
  </si>
  <si>
    <t>Administration expenses</t>
  </si>
  <si>
    <t>Finance costs</t>
  </si>
  <si>
    <t>Profit before taxation</t>
  </si>
  <si>
    <t>Taxation</t>
  </si>
  <si>
    <t>Profit for the year</t>
  </si>
  <si>
    <t>TURN OVER</t>
  </si>
  <si>
    <r>
      <t>Statement of Financial Position  as at 31</t>
    </r>
    <r>
      <rPr>
        <b/>
        <vertAlign val="superscript"/>
        <sz val="15"/>
        <color theme="1"/>
        <rFont val="Arial"/>
        <family val="2"/>
      </rPr>
      <t>st</t>
    </r>
    <r>
      <rPr>
        <b/>
        <sz val="15"/>
        <color theme="1"/>
        <rFont val="Arial"/>
        <family val="2"/>
      </rPr>
      <t xml:space="preserve">  October</t>
    </r>
  </si>
  <si>
    <t>Property, plant &amp; equipment</t>
  </si>
  <si>
    <t>Current assets</t>
  </si>
  <si>
    <t>Trade receivables</t>
  </si>
  <si>
    <t>Cash</t>
  </si>
  <si>
    <t>Total assets</t>
  </si>
  <si>
    <t>Current liabilities</t>
  </si>
  <si>
    <t>Trade payables</t>
  </si>
  <si>
    <t>Other creditors</t>
  </si>
  <si>
    <t>Long term loans</t>
  </si>
  <si>
    <t>Net assets</t>
  </si>
  <si>
    <t>£1 Ordinary shares</t>
  </si>
  <si>
    <t>Share premium</t>
  </si>
  <si>
    <t>Retained profits</t>
  </si>
  <si>
    <t>Required:</t>
  </si>
  <si>
    <r>
      <t>(a)</t>
    </r>
    <r>
      <rPr>
        <sz val="7"/>
        <color theme="1"/>
        <rFont val="Times New Roman"/>
        <family val="1"/>
      </rPr>
      <t xml:space="preserve">     </t>
    </r>
    <r>
      <rPr>
        <sz val="15"/>
        <color theme="1"/>
        <rFont val="Arial"/>
        <family val="2"/>
      </rPr>
      <t>Calculate eight ratios for Jerry plc which will assist in assessing the profitability, liquidity and management of the company.</t>
    </r>
  </si>
  <si>
    <t>[60 marks]</t>
  </si>
  <si>
    <r>
      <t>(b)</t>
    </r>
    <r>
      <rPr>
        <sz val="7"/>
        <color theme="1"/>
        <rFont val="Times New Roman"/>
        <family val="1"/>
      </rPr>
      <t xml:space="preserve">     </t>
    </r>
    <r>
      <rPr>
        <sz val="15"/>
        <color theme="1"/>
        <rFont val="Arial"/>
        <family val="2"/>
      </rPr>
      <t>Comment on the situation revealed by the ratios you have calculated.</t>
    </r>
  </si>
  <si>
    <t>[40 marks]</t>
  </si>
  <si>
    <t>NOTE:The highlighted cells contain a formula where we multiplied with -1 because of the negative amounts on the Financial Statements. 
Another way is to change all the negative numbers in the statements first. Then do calculations as you would normally do.</t>
  </si>
  <si>
    <r>
      <rPr>
        <b/>
        <sz val="15"/>
        <color theme="1"/>
        <rFont val="Arial"/>
        <family val="2"/>
      </rPr>
      <t xml:space="preserve">NOTE: </t>
    </r>
    <r>
      <rPr>
        <sz val="15"/>
        <color theme="1"/>
        <rFont val="Arial"/>
        <family val="2"/>
      </rPr>
      <t>For suggested comments, see the Word file.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</si>
</sst>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00"/>
    <numFmt numFmtId="165" formatCode="0.0"/>
    <numFmt numFmtId="166" formatCode="#,##0.0"/>
  </numFmts>
  <fonts count="10" x14ac:knownFonts="1">
    <font>
      <sz val="11"/>
      <color theme="1"/>
      <name val="Calibri"/>
      <family val="2"/>
      <scheme val="minor"/>
    </font>
    <font>
      <sz val="11"/>
      <color theme="1"/>
      <name val="Calibri"/>
      <family val="2"/>
      <scheme val="minor"/>
    </font>
    <font>
      <b/>
      <u/>
      <sz val="14"/>
      <color theme="1"/>
      <name val="Arial"/>
      <family val="2"/>
    </font>
    <font>
      <sz val="11"/>
      <color theme="1"/>
      <name val="Arial"/>
      <family val="2"/>
    </font>
    <font>
      <b/>
      <sz val="15"/>
      <color theme="1"/>
      <name val="Arial"/>
      <family val="2"/>
    </font>
    <font>
      <sz val="15"/>
      <color theme="1"/>
      <name val="Arial"/>
      <family val="2"/>
    </font>
    <font>
      <b/>
      <vertAlign val="superscript"/>
      <sz val="15"/>
      <color theme="1"/>
      <name val="Arial"/>
      <family val="2"/>
    </font>
    <font>
      <sz val="7"/>
      <color theme="1"/>
      <name val="Times New Roman"/>
      <family val="1"/>
    </font>
    <font>
      <b/>
      <sz val="12"/>
      <color theme="1"/>
      <name val="Arial"/>
      <family val="2"/>
    </font>
    <font>
      <b/>
      <sz val="16"/>
      <color theme="1"/>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6" tint="0.39997558519241921"/>
        <bgColor indexed="64"/>
      </patternFill>
    </fill>
    <fill>
      <patternFill patternType="solid">
        <fgColor rgb="FF92D050"/>
        <bgColor indexed="64"/>
      </patternFill>
    </fill>
  </fills>
  <borders count="26">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bottom/>
      <diagonal/>
    </border>
    <border>
      <left style="thick">
        <color indexed="64"/>
      </left>
      <right/>
      <top/>
      <bottom/>
      <diagonal/>
    </border>
    <border>
      <left/>
      <right style="thick">
        <color indexed="64"/>
      </right>
      <top/>
      <bottom/>
      <diagonal/>
    </border>
    <border>
      <left style="thick">
        <color indexed="64"/>
      </left>
      <right/>
      <top/>
      <bottom style="thin">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ck">
        <color indexed="64"/>
      </right>
      <top style="thin">
        <color indexed="64"/>
      </top>
      <bottom/>
      <diagonal/>
    </border>
    <border>
      <left/>
      <right style="thick">
        <color indexed="64"/>
      </right>
      <top/>
      <bottom style="thin">
        <color indexed="64"/>
      </bottom>
      <diagonal/>
    </border>
    <border>
      <left style="thick">
        <color indexed="64"/>
      </left>
      <right/>
      <top style="thin">
        <color indexed="64"/>
      </top>
      <bottom/>
      <diagonal/>
    </border>
    <border>
      <left style="thick">
        <color indexed="64"/>
      </left>
      <right/>
      <top style="thin">
        <color indexed="64"/>
      </top>
      <bottom style="thick">
        <color indexed="64"/>
      </bottom>
      <diagonal/>
    </border>
    <border>
      <left/>
      <right style="thick">
        <color indexed="64"/>
      </right>
      <top style="thin">
        <color indexed="64"/>
      </top>
      <bottom style="thick">
        <color indexed="64"/>
      </bottom>
      <diagonal/>
    </border>
  </borders>
  <cellStyleXfs count="2">
    <xf numFmtId="0" fontId="0" fillId="0" borderId="0"/>
    <xf numFmtId="9" fontId="1" fillId="0" borderId="0" applyFont="0" applyFill="0" applyBorder="0" applyAlignment="0" applyProtection="0"/>
  </cellStyleXfs>
  <cellXfs count="119">
    <xf numFmtId="0" fontId="0" fillId="0" borderId="0" xfId="0"/>
    <xf numFmtId="0" fontId="3" fillId="0" borderId="0" xfId="0" applyFont="1"/>
    <xf numFmtId="0" fontId="0" fillId="0" borderId="0" xfId="0" applyAlignment="1">
      <alignment horizontal="center" vertical="center"/>
    </xf>
    <xf numFmtId="0" fontId="3" fillId="0" borderId="0" xfId="0" applyFont="1" applyAlignment="1">
      <alignment horizontal="left"/>
    </xf>
    <xf numFmtId="2" fontId="0" fillId="0" borderId="0" xfId="0" applyNumberForma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3" fontId="0" fillId="0" borderId="1" xfId="0" applyNumberFormat="1" applyBorder="1" applyAlignment="1">
      <alignment horizontal="center" vertical="center"/>
    </xf>
    <xf numFmtId="0" fontId="3" fillId="0" borderId="1" xfId="0" applyFont="1" applyBorder="1" applyAlignment="1">
      <alignment horizontal="center" vertical="center"/>
    </xf>
    <xf numFmtId="0" fontId="5" fillId="0" borderId="0" xfId="0" applyFont="1" applyAlignment="1">
      <alignment horizontal="left" vertical="center" indent="5"/>
    </xf>
    <xf numFmtId="0" fontId="5" fillId="0" borderId="6" xfId="0" applyFont="1" applyBorder="1" applyAlignment="1">
      <alignment vertical="center" wrapText="1"/>
    </xf>
    <xf numFmtId="0" fontId="4" fillId="0" borderId="7" xfId="0" applyFont="1" applyBorder="1" applyAlignment="1">
      <alignment horizontal="center" vertical="center" wrapText="1"/>
    </xf>
    <xf numFmtId="0" fontId="5" fillId="0" borderId="7" xfId="0" applyFont="1" applyBorder="1" applyAlignment="1">
      <alignment horizontal="center" vertical="center" wrapText="1"/>
    </xf>
    <xf numFmtId="0" fontId="5" fillId="0" borderId="0" xfId="0" applyFont="1" applyAlignment="1">
      <alignment vertical="center"/>
    </xf>
    <xf numFmtId="0" fontId="4" fillId="0" borderId="0" xfId="0" applyFont="1" applyAlignment="1">
      <alignment horizontal="right" vertical="center" indent="5"/>
    </xf>
    <xf numFmtId="0" fontId="4" fillId="0" borderId="6" xfId="0" applyFont="1" applyBorder="1" applyAlignment="1">
      <alignment vertical="center" wrapText="1"/>
    </xf>
    <xf numFmtId="0" fontId="4" fillId="0" borderId="0" xfId="0" applyFont="1" applyAlignment="1">
      <alignment horizontal="left" vertical="center" indent="5"/>
    </xf>
    <xf numFmtId="0" fontId="4" fillId="0" borderId="0" xfId="0" applyFont="1" applyAlignment="1">
      <alignment horizontal="right" vertical="center" indent="9"/>
    </xf>
    <xf numFmtId="0" fontId="5" fillId="0" borderId="0" xfId="0" applyFont="1" applyAlignment="1">
      <alignment horizontal="left" vertical="center" readingOrder="1"/>
    </xf>
    <xf numFmtId="0" fontId="4" fillId="0" borderId="0" xfId="0" applyFont="1" applyAlignment="1">
      <alignment horizontal="right" vertical="center" readingOrder="1"/>
    </xf>
    <xf numFmtId="165" fontId="5" fillId="0" borderId="7" xfId="0" applyNumberFormat="1" applyFont="1" applyBorder="1" applyAlignment="1">
      <alignment horizontal="center" vertical="center" wrapText="1"/>
    </xf>
    <xf numFmtId="165" fontId="4" fillId="0" borderId="7" xfId="0" applyNumberFormat="1" applyFont="1" applyBorder="1" applyAlignment="1">
      <alignment horizontal="center" vertical="center" wrapText="1"/>
    </xf>
    <xf numFmtId="0" fontId="4" fillId="0" borderId="0" xfId="0" applyFont="1" applyAlignment="1">
      <alignment horizontal="left" vertical="center" indent="8" readingOrder="1"/>
    </xf>
    <xf numFmtId="0" fontId="5" fillId="0" borderId="0" xfId="0" applyFont="1" applyAlignment="1">
      <alignment horizontal="left" vertical="center" indent="8" readingOrder="1"/>
    </xf>
    <xf numFmtId="0" fontId="5" fillId="0" borderId="0" xfId="0" applyFont="1" applyAlignment="1">
      <alignment horizontal="left" vertical="center" indent="5" readingOrder="1"/>
    </xf>
    <xf numFmtId="3" fontId="0" fillId="0" borderId="0" xfId="0" applyNumberFormat="1" applyAlignment="1">
      <alignment horizontal="center" vertical="center"/>
    </xf>
    <xf numFmtId="3" fontId="0" fillId="3" borderId="1" xfId="0" applyNumberFormat="1" applyFill="1" applyBorder="1" applyAlignment="1">
      <alignment horizontal="center" vertical="center"/>
    </xf>
    <xf numFmtId="0" fontId="0" fillId="0" borderId="9" xfId="0" applyBorder="1"/>
    <xf numFmtId="2" fontId="0" fillId="0" borderId="10" xfId="0" applyNumberFormat="1" applyBorder="1" applyAlignment="1">
      <alignment horizontal="center" vertical="center"/>
    </xf>
    <xf numFmtId="0" fontId="0" fillId="0" borderId="11" xfId="0" applyBorder="1"/>
    <xf numFmtId="3" fontId="0" fillId="0" borderId="12" xfId="0" applyNumberFormat="1" applyBorder="1" applyAlignment="1">
      <alignment horizontal="center" vertical="center"/>
    </xf>
    <xf numFmtId="3" fontId="0" fillId="0" borderId="10" xfId="0" applyNumberFormat="1" applyBorder="1" applyAlignment="1">
      <alignment horizontal="center" vertical="center"/>
    </xf>
    <xf numFmtId="3" fontId="0" fillId="3" borderId="10" xfId="0" applyNumberFormat="1" applyFill="1" applyBorder="1" applyAlignment="1">
      <alignment horizontal="center" vertical="center"/>
    </xf>
    <xf numFmtId="1" fontId="0" fillId="0" borderId="0" xfId="0" applyNumberFormat="1" applyAlignment="1">
      <alignment horizontal="center" vertical="center"/>
    </xf>
    <xf numFmtId="3" fontId="0" fillId="3" borderId="12" xfId="0" applyNumberFormat="1" applyFill="1" applyBorder="1" applyAlignment="1">
      <alignment horizontal="center" vertical="center"/>
    </xf>
    <xf numFmtId="165" fontId="0" fillId="0" borderId="0" xfId="0" applyNumberFormat="1" applyAlignment="1">
      <alignment horizontal="center" vertical="center"/>
    </xf>
    <xf numFmtId="9" fontId="0" fillId="0" borderId="0" xfId="0" applyNumberFormat="1" applyAlignment="1">
      <alignment horizontal="center" vertical="center"/>
    </xf>
    <xf numFmtId="3" fontId="0" fillId="3" borderId="0" xfId="0" applyNumberFormat="1" applyFill="1" applyAlignment="1">
      <alignment horizontal="center" vertical="center"/>
    </xf>
    <xf numFmtId="0" fontId="3" fillId="0" borderId="11" xfId="0" applyFont="1" applyBorder="1"/>
    <xf numFmtId="0" fontId="3" fillId="0" borderId="11" xfId="0" applyFont="1" applyBorder="1" applyAlignment="1">
      <alignment horizontal="center" vertical="center"/>
    </xf>
    <xf numFmtId="0" fontId="3" fillId="0" borderId="20" xfId="0" applyFont="1" applyBorder="1" applyAlignment="1">
      <alignment horizontal="left"/>
    </xf>
    <xf numFmtId="0" fontId="0" fillId="0" borderId="2" xfId="0" applyBorder="1"/>
    <xf numFmtId="0" fontId="2" fillId="4" borderId="18" xfId="0" applyFont="1" applyFill="1" applyBorder="1" applyAlignment="1">
      <alignment horizontal="left"/>
    </xf>
    <xf numFmtId="0" fontId="3" fillId="4" borderId="2" xfId="0" applyFont="1" applyFill="1" applyBorder="1"/>
    <xf numFmtId="0" fontId="3" fillId="4" borderId="0" xfId="0" applyFont="1" applyFill="1" applyAlignment="1">
      <alignment horizontal="center" vertical="center"/>
    </xf>
    <xf numFmtId="0" fontId="3" fillId="4" borderId="0" xfId="0" applyFont="1" applyFill="1"/>
    <xf numFmtId="2" fontId="0" fillId="4" borderId="0" xfId="0" applyNumberFormat="1" applyFill="1" applyAlignment="1">
      <alignment horizontal="center" vertical="center"/>
    </xf>
    <xf numFmtId="0" fontId="0" fillId="4" borderId="0" xfId="0" applyFill="1" applyAlignment="1">
      <alignment horizontal="center" vertical="center"/>
    </xf>
    <xf numFmtId="0" fontId="0" fillId="4" borderId="11" xfId="0" applyFill="1" applyBorder="1"/>
    <xf numFmtId="2" fontId="0" fillId="4" borderId="10" xfId="0" applyNumberFormat="1" applyFill="1" applyBorder="1" applyAlignment="1">
      <alignment horizontal="center" vertical="center"/>
    </xf>
    <xf numFmtId="0" fontId="0" fillId="4" borderId="9" xfId="0" applyFill="1" applyBorder="1"/>
    <xf numFmtId="0" fontId="3" fillId="4" borderId="2" xfId="0" applyFont="1" applyFill="1" applyBorder="1" applyAlignment="1">
      <alignment horizontal="center" vertical="center"/>
    </xf>
    <xf numFmtId="2" fontId="0" fillId="4" borderId="2" xfId="0" applyNumberFormat="1" applyFill="1" applyBorder="1" applyAlignment="1">
      <alignment horizontal="center" vertical="center"/>
    </xf>
    <xf numFmtId="0" fontId="0" fillId="4" borderId="2" xfId="0" applyFill="1" applyBorder="1" applyAlignment="1">
      <alignment horizontal="center" vertical="center"/>
    </xf>
    <xf numFmtId="0" fontId="0" fillId="4" borderId="21" xfId="0" applyFill="1" applyBorder="1"/>
    <xf numFmtId="2" fontId="0" fillId="4" borderId="23" xfId="0" applyNumberFormat="1" applyFill="1" applyBorder="1" applyAlignment="1">
      <alignment horizontal="center" vertical="center"/>
    </xf>
    <xf numFmtId="0" fontId="0" fillId="4" borderId="19" xfId="0" applyFill="1" applyBorder="1"/>
    <xf numFmtId="0" fontId="3" fillId="0" borderId="1" xfId="0" applyFont="1" applyBorder="1"/>
    <xf numFmtId="2" fontId="0" fillId="0" borderId="1" xfId="0" applyNumberFormat="1" applyBorder="1" applyAlignment="1">
      <alignment horizontal="center" vertical="center"/>
    </xf>
    <xf numFmtId="0" fontId="0" fillId="0" borderId="1" xfId="0" applyBorder="1" applyAlignment="1">
      <alignment horizontal="center" vertical="center"/>
    </xf>
    <xf numFmtId="0" fontId="0" fillId="0" borderId="22" xfId="0" applyBorder="1"/>
    <xf numFmtId="2" fontId="0" fillId="0" borderId="12" xfId="0" applyNumberFormat="1" applyBorder="1" applyAlignment="1">
      <alignment horizontal="center" vertical="center"/>
    </xf>
    <xf numFmtId="0" fontId="0" fillId="0" borderId="16" xfId="0" applyBorder="1"/>
    <xf numFmtId="0" fontId="3" fillId="0" borderId="20" xfId="0" applyFont="1" applyBorder="1" applyAlignment="1">
      <alignment horizontal="center" vertical="center"/>
    </xf>
    <xf numFmtId="0" fontId="3" fillId="0" borderId="20" xfId="0" applyFont="1" applyBorder="1" applyAlignment="1">
      <alignment horizontal="center"/>
    </xf>
    <xf numFmtId="0" fontId="3" fillId="0" borderId="15" xfId="0" applyFont="1" applyBorder="1" applyAlignment="1">
      <alignment horizontal="center"/>
    </xf>
    <xf numFmtId="0" fontId="2" fillId="0" borderId="20" xfId="0" applyFont="1" applyBorder="1" applyAlignment="1">
      <alignment horizontal="center"/>
    </xf>
    <xf numFmtId="0" fontId="3" fillId="0" borderId="15" xfId="0" applyFont="1" applyBorder="1" applyAlignment="1">
      <alignment horizontal="center" vertical="center"/>
    </xf>
    <xf numFmtId="0" fontId="2" fillId="4" borderId="20" xfId="0" applyFont="1" applyFill="1" applyBorder="1" applyAlignment="1">
      <alignment horizontal="left" vertical="center"/>
    </xf>
    <xf numFmtId="0" fontId="2" fillId="4" borderId="18" xfId="0" applyFont="1" applyFill="1" applyBorder="1" applyAlignment="1">
      <alignment horizontal="left" vertical="center"/>
    </xf>
    <xf numFmtId="0" fontId="3" fillId="4" borderId="2" xfId="0" applyFont="1" applyFill="1" applyBorder="1" applyAlignment="1">
      <alignment horizontal="left" vertical="center"/>
    </xf>
    <xf numFmtId="0" fontId="3" fillId="4" borderId="11" xfId="0" applyFont="1" applyFill="1" applyBorder="1"/>
    <xf numFmtId="0" fontId="3" fillId="4" borderId="11" xfId="0" applyFont="1" applyFill="1" applyBorder="1" applyAlignment="1">
      <alignment horizontal="center" vertical="center"/>
    </xf>
    <xf numFmtId="0" fontId="3" fillId="0" borderId="22" xfId="0" applyFont="1" applyBorder="1" applyAlignment="1">
      <alignment horizontal="center" vertical="center"/>
    </xf>
    <xf numFmtId="0" fontId="3" fillId="0" borderId="22" xfId="0" applyFont="1" applyBorder="1"/>
    <xf numFmtId="0" fontId="5" fillId="3" borderId="0" xfId="0" applyFont="1" applyFill="1" applyAlignment="1">
      <alignment horizontal="left" vertical="center" readingOrder="1"/>
    </xf>
    <xf numFmtId="166" fontId="0" fillId="3" borderId="0" xfId="0" applyNumberFormat="1" applyFill="1" applyAlignment="1">
      <alignment horizontal="center" vertical="center"/>
    </xf>
    <xf numFmtId="4" fontId="0" fillId="3" borderId="10" xfId="0" applyNumberFormat="1" applyFill="1" applyBorder="1" applyAlignment="1">
      <alignment horizontal="center" vertical="center"/>
    </xf>
    <xf numFmtId="166" fontId="0" fillId="0" borderId="1" xfId="0" applyNumberFormat="1" applyBorder="1" applyAlignment="1">
      <alignment horizontal="center" vertical="center"/>
    </xf>
    <xf numFmtId="4" fontId="0" fillId="3" borderId="1" xfId="0" applyNumberFormat="1" applyFill="1" applyBorder="1" applyAlignment="1">
      <alignment horizontal="center" vertical="center"/>
    </xf>
    <xf numFmtId="0" fontId="5" fillId="5" borderId="0" xfId="0" applyFont="1" applyFill="1" applyAlignment="1">
      <alignment horizontal="left" vertical="center" readingOrder="1"/>
    </xf>
    <xf numFmtId="0" fontId="0" fillId="5" borderId="0" xfId="0" applyFill="1"/>
    <xf numFmtId="0" fontId="4" fillId="0" borderId="3" xfId="0" applyFont="1" applyBorder="1" applyAlignment="1">
      <alignment vertical="center" wrapText="1"/>
    </xf>
    <xf numFmtId="0" fontId="4" fillId="0" borderId="4" xfId="0" applyFont="1" applyBorder="1" applyAlignment="1">
      <alignment vertical="center" wrapText="1"/>
    </xf>
    <xf numFmtId="0" fontId="4" fillId="0" borderId="5" xfId="0" applyFont="1" applyBorder="1" applyAlignment="1">
      <alignment vertical="center" wrapText="1"/>
    </xf>
    <xf numFmtId="0" fontId="4" fillId="0" borderId="8" xfId="0" applyFont="1" applyBorder="1" applyAlignment="1">
      <alignment vertical="center" wrapText="1"/>
    </xf>
    <xf numFmtId="0" fontId="4" fillId="0" borderId="6" xfId="0" applyFont="1" applyBorder="1" applyAlignment="1">
      <alignment vertical="center" wrapText="1"/>
    </xf>
    <xf numFmtId="165" fontId="5" fillId="0" borderId="8" xfId="0" applyNumberFormat="1" applyFont="1" applyBorder="1" applyAlignment="1">
      <alignment horizontal="center" vertical="center" wrapText="1"/>
    </xf>
    <xf numFmtId="165" fontId="5" fillId="0" borderId="6" xfId="0" applyNumberFormat="1" applyFont="1" applyBorder="1" applyAlignment="1">
      <alignment horizontal="center" vertical="center" wrapText="1"/>
    </xf>
    <xf numFmtId="0" fontId="0" fillId="0" borderId="9" xfId="0" applyBorder="1" applyAlignment="1">
      <alignment horizontal="center" vertical="center"/>
    </xf>
    <xf numFmtId="0" fontId="0" fillId="0" borderId="16" xfId="0" applyBorder="1" applyAlignment="1">
      <alignment horizontal="center" vertical="center"/>
    </xf>
    <xf numFmtId="0" fontId="8" fillId="4" borderId="13" xfId="0" applyFont="1" applyFill="1" applyBorder="1" applyAlignment="1">
      <alignment horizontal="center"/>
    </xf>
    <xf numFmtId="0" fontId="8" fillId="4" borderId="25" xfId="0" applyFont="1" applyFill="1" applyBorder="1" applyAlignment="1">
      <alignment horizontal="center"/>
    </xf>
    <xf numFmtId="0" fontId="8" fillId="4" borderId="24" xfId="0" applyFont="1" applyFill="1" applyBorder="1" applyAlignment="1">
      <alignment horizontal="center"/>
    </xf>
    <xf numFmtId="0" fontId="8" fillId="4" borderId="14" xfId="0" applyFont="1" applyFill="1" applyBorder="1" applyAlignment="1">
      <alignment horizontal="center"/>
    </xf>
    <xf numFmtId="0" fontId="0" fillId="0" borderId="11" xfId="0" applyBorder="1" applyAlignment="1">
      <alignment horizontal="center" vertical="center"/>
    </xf>
    <xf numFmtId="0" fontId="0" fillId="0" borderId="22" xfId="0" applyBorder="1" applyAlignment="1">
      <alignment horizontal="center" vertical="center"/>
    </xf>
    <xf numFmtId="164" fontId="0" fillId="0" borderId="0" xfId="1" applyNumberFormat="1" applyFont="1" applyFill="1" applyBorder="1" applyAlignment="1">
      <alignment horizontal="center" vertical="center"/>
    </xf>
    <xf numFmtId="10" fontId="0" fillId="0" borderId="0" xfId="1" applyNumberFormat="1" applyFont="1" applyFill="1" applyBorder="1" applyAlignment="1">
      <alignment horizontal="center" vertical="center"/>
    </xf>
    <xf numFmtId="165" fontId="0" fillId="0" borderId="0" xfId="0" applyNumberFormat="1" applyAlignment="1">
      <alignment horizontal="center" vertical="center"/>
    </xf>
    <xf numFmtId="165" fontId="0" fillId="0" borderId="1" xfId="0" applyNumberFormat="1" applyBorder="1" applyAlignment="1">
      <alignment horizontal="center" vertical="center"/>
    </xf>
    <xf numFmtId="9" fontId="0" fillId="0" borderId="0" xfId="1" applyFont="1" applyFill="1" applyBorder="1" applyAlignment="1">
      <alignment horizontal="center" vertical="center"/>
    </xf>
    <xf numFmtId="1" fontId="0" fillId="0" borderId="0" xfId="0" applyNumberFormat="1" applyAlignment="1">
      <alignment horizontal="center" vertical="center"/>
    </xf>
    <xf numFmtId="0" fontId="3" fillId="0" borderId="0" xfId="0" applyFont="1" applyAlignment="1">
      <alignment horizontal="center" vertical="center"/>
    </xf>
    <xf numFmtId="0" fontId="3" fillId="2" borderId="0" xfId="0" applyFont="1" applyFill="1" applyAlignment="1">
      <alignment horizontal="center" vertical="center"/>
    </xf>
    <xf numFmtId="0" fontId="3" fillId="0" borderId="1" xfId="0" applyFont="1" applyBorder="1" applyAlignment="1">
      <alignment horizontal="center" vertical="center"/>
    </xf>
    <xf numFmtId="2" fontId="0" fillId="0" borderId="0" xfId="0" applyNumberFormat="1" applyAlignment="1">
      <alignment horizontal="center" vertical="center"/>
    </xf>
    <xf numFmtId="0" fontId="3" fillId="0" borderId="17" xfId="0" applyFont="1" applyBorder="1" applyAlignment="1">
      <alignment horizontal="center" vertical="center"/>
    </xf>
    <xf numFmtId="0" fontId="3" fillId="0" borderId="2" xfId="0" applyFont="1" applyBorder="1" applyAlignment="1">
      <alignment horizontal="center" vertical="center"/>
    </xf>
    <xf numFmtId="0" fontId="3" fillId="0" borderId="20" xfId="0" applyFont="1" applyBorder="1" applyAlignment="1">
      <alignment horizontal="center" vertical="center"/>
    </xf>
    <xf numFmtId="0" fontId="3" fillId="0" borderId="15" xfId="0" applyFont="1" applyBorder="1" applyAlignment="1">
      <alignment horizontal="center" vertical="center"/>
    </xf>
    <xf numFmtId="0" fontId="3" fillId="0" borderId="11" xfId="0" applyFont="1" applyBorder="1" applyAlignment="1">
      <alignment horizontal="center" vertical="center"/>
    </xf>
    <xf numFmtId="0" fontId="3" fillId="0" borderId="22" xfId="0" applyFont="1" applyBorder="1" applyAlignment="1">
      <alignment horizontal="center" vertical="center"/>
    </xf>
    <xf numFmtId="0" fontId="9" fillId="3" borderId="0" xfId="0" applyFont="1" applyFill="1" applyAlignment="1">
      <alignment horizontal="left" vertical="center" wrapText="1"/>
    </xf>
    <xf numFmtId="0" fontId="3" fillId="2" borderId="2" xfId="0" applyFont="1" applyFill="1" applyBorder="1" applyAlignment="1">
      <alignment horizontal="center" vertical="center"/>
    </xf>
    <xf numFmtId="0" fontId="3" fillId="2" borderId="20" xfId="0" applyFont="1" applyFill="1" applyBorder="1" applyAlignment="1">
      <alignment horizontal="center" vertical="center"/>
    </xf>
    <xf numFmtId="0" fontId="3" fillId="2" borderId="11" xfId="0" applyFont="1" applyFill="1" applyBorder="1" applyAlignment="1">
      <alignment horizontal="center" vertical="center"/>
    </xf>
    <xf numFmtId="0" fontId="3" fillId="0" borderId="1" xfId="0" applyFont="1" applyBorder="1" applyAlignment="1">
      <alignment horizontal="center"/>
    </xf>
    <xf numFmtId="0" fontId="3" fillId="0" borderId="2" xfId="0" applyFont="1" applyBorder="1" applyAlignment="1">
      <alignment horizontal="center"/>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theme" Target="theme/theme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B85504-7B44-416E-9260-F197CC650259}">
  <dimension ref="A1:I69"/>
  <sheetViews>
    <sheetView topLeftCell="A11" zoomScale="70" zoomScaleNormal="70" workbookViewId="0">
      <selection activeCell="L56" sqref="L56"/>
    </sheetView>
  </sheetViews>
  <sheetFormatPr defaultRowHeight="14.5" x14ac:dyDescent="0.35"/>
  <cols>
    <col min="1" max="1" width="74.81640625" customWidth="1"/>
    <col min="2" max="3" width="12.1796875" bestFit="1" customWidth="1"/>
    <col min="4" max="4" width="10.54296875" bestFit="1" customWidth="1"/>
    <col min="5" max="5" width="9.54296875" bestFit="1" customWidth="1"/>
  </cols>
  <sheetData>
    <row r="1" spans="1:3" ht="19" x14ac:dyDescent="0.35">
      <c r="A1" s="22" t="s">
        <v>51</v>
      </c>
    </row>
    <row r="2" spans="1:3" ht="19" x14ac:dyDescent="0.35">
      <c r="A2" s="22"/>
    </row>
    <row r="3" spans="1:3" ht="19" x14ac:dyDescent="0.35">
      <c r="A3" s="22" t="s">
        <v>52</v>
      </c>
    </row>
    <row r="4" spans="1:3" ht="19" x14ac:dyDescent="0.35">
      <c r="A4" s="23"/>
    </row>
    <row r="5" spans="1:3" ht="19" x14ac:dyDescent="0.35">
      <c r="A5" s="23" t="s">
        <v>53</v>
      </c>
    </row>
    <row r="6" spans="1:3" ht="19" x14ac:dyDescent="0.35">
      <c r="A6" s="24"/>
    </row>
    <row r="7" spans="1:3" ht="19" x14ac:dyDescent="0.35">
      <c r="A7" s="24" t="s">
        <v>54</v>
      </c>
    </row>
    <row r="8" spans="1:3" ht="19.5" thickBot="1" x14ac:dyDescent="0.4">
      <c r="A8" s="9"/>
    </row>
    <row r="9" spans="1:3" ht="60" customHeight="1" thickBot="1" x14ac:dyDescent="0.4">
      <c r="A9" s="82" t="s">
        <v>55</v>
      </c>
      <c r="B9" s="83"/>
      <c r="C9" s="84"/>
    </row>
    <row r="10" spans="1:3" ht="19.5" thickBot="1" x14ac:dyDescent="0.4">
      <c r="A10" s="10"/>
      <c r="B10" s="11">
        <v>2019</v>
      </c>
      <c r="C10" s="11">
        <v>2018</v>
      </c>
    </row>
    <row r="11" spans="1:3" ht="19.5" thickBot="1" x14ac:dyDescent="0.4">
      <c r="A11" s="10"/>
      <c r="B11" s="12" t="s">
        <v>56</v>
      </c>
      <c r="C11" s="12" t="s">
        <v>56</v>
      </c>
    </row>
    <row r="12" spans="1:3" ht="19.5" thickBot="1" x14ac:dyDescent="0.4">
      <c r="A12" s="10" t="s">
        <v>22</v>
      </c>
      <c r="B12" s="20">
        <v>501.3</v>
      </c>
      <c r="C12" s="20">
        <v>486.8</v>
      </c>
    </row>
    <row r="13" spans="1:3" ht="19.5" thickBot="1" x14ac:dyDescent="0.4">
      <c r="A13" s="10" t="s">
        <v>30</v>
      </c>
      <c r="B13" s="20">
        <v>-309.5</v>
      </c>
      <c r="C13" s="20">
        <v>-299.89999999999998</v>
      </c>
    </row>
    <row r="14" spans="1:3" ht="19.5" thickBot="1" x14ac:dyDescent="0.4">
      <c r="A14" s="10" t="s">
        <v>16</v>
      </c>
      <c r="B14" s="20">
        <v>191.8</v>
      </c>
      <c r="C14" s="20">
        <v>186.9</v>
      </c>
    </row>
    <row r="15" spans="1:3" ht="19.5" thickBot="1" x14ac:dyDescent="0.4">
      <c r="A15" s="10" t="s">
        <v>57</v>
      </c>
      <c r="B15" s="20">
        <v>-39.700000000000003</v>
      </c>
      <c r="C15" s="20">
        <v>-31.2</v>
      </c>
    </row>
    <row r="16" spans="1:3" ht="19.5" thickBot="1" x14ac:dyDescent="0.4">
      <c r="A16" s="10" t="s">
        <v>58</v>
      </c>
      <c r="B16" s="20">
        <v>-129.1</v>
      </c>
      <c r="C16" s="20">
        <v>-126</v>
      </c>
    </row>
    <row r="17" spans="1:3" ht="19.5" thickBot="1" x14ac:dyDescent="0.4">
      <c r="A17" s="10" t="s">
        <v>19</v>
      </c>
      <c r="B17" s="20">
        <v>23</v>
      </c>
      <c r="C17" s="20">
        <v>29.7</v>
      </c>
    </row>
    <row r="18" spans="1:3" ht="19.5" thickBot="1" x14ac:dyDescent="0.4">
      <c r="A18" s="10" t="s">
        <v>59</v>
      </c>
      <c r="B18" s="20">
        <v>-0.2</v>
      </c>
      <c r="C18" s="20">
        <v>-3.5</v>
      </c>
    </row>
    <row r="19" spans="1:3" ht="19.5" thickBot="1" x14ac:dyDescent="0.4">
      <c r="A19" s="10" t="s">
        <v>60</v>
      </c>
      <c r="B19" s="20">
        <v>22.8</v>
      </c>
      <c r="C19" s="20">
        <v>26.2</v>
      </c>
    </row>
    <row r="20" spans="1:3" ht="19.5" thickBot="1" x14ac:dyDescent="0.4">
      <c r="A20" s="10" t="s">
        <v>61</v>
      </c>
      <c r="B20" s="20">
        <v>-9.9</v>
      </c>
      <c r="C20" s="20">
        <v>-7.9</v>
      </c>
    </row>
    <row r="21" spans="1:3" ht="19.5" thickBot="1" x14ac:dyDescent="0.4">
      <c r="A21" s="10" t="s">
        <v>62</v>
      </c>
      <c r="B21" s="20">
        <v>12.9</v>
      </c>
      <c r="C21" s="20">
        <v>18.3</v>
      </c>
    </row>
    <row r="22" spans="1:3" ht="19" x14ac:dyDescent="0.35">
      <c r="A22" s="9"/>
    </row>
    <row r="23" spans="1:3" ht="19" x14ac:dyDescent="0.35">
      <c r="A23" s="9"/>
    </row>
    <row r="24" spans="1:3" ht="19" x14ac:dyDescent="0.35">
      <c r="A24" s="9"/>
    </row>
    <row r="25" spans="1:3" ht="19" x14ac:dyDescent="0.35">
      <c r="A25" s="9"/>
    </row>
    <row r="26" spans="1:3" ht="19" x14ac:dyDescent="0.35">
      <c r="A26" s="9"/>
    </row>
    <row r="27" spans="1:3" ht="19" x14ac:dyDescent="0.35">
      <c r="A27" s="9"/>
    </row>
    <row r="28" spans="1:3" ht="19" x14ac:dyDescent="0.35">
      <c r="A28" s="13"/>
    </row>
    <row r="29" spans="1:3" ht="19" x14ac:dyDescent="0.35">
      <c r="A29" s="13"/>
    </row>
    <row r="30" spans="1:3" ht="19" x14ac:dyDescent="0.35">
      <c r="A30" s="13"/>
    </row>
    <row r="31" spans="1:3" ht="19" x14ac:dyDescent="0.35">
      <c r="A31" s="13"/>
    </row>
    <row r="32" spans="1:3" ht="19" x14ac:dyDescent="0.35">
      <c r="A32" s="13"/>
    </row>
    <row r="33" spans="1:5" ht="19" x14ac:dyDescent="0.35">
      <c r="A33" s="13"/>
    </row>
    <row r="34" spans="1:5" ht="19" x14ac:dyDescent="0.35">
      <c r="A34" s="13"/>
    </row>
    <row r="35" spans="1:5" ht="19" x14ac:dyDescent="0.35">
      <c r="A35" s="14" t="s">
        <v>63</v>
      </c>
    </row>
    <row r="36" spans="1:5" ht="19.5" thickBot="1" x14ac:dyDescent="0.4">
      <c r="A36" s="9"/>
    </row>
    <row r="37" spans="1:5" ht="41.15" customHeight="1" thickBot="1" x14ac:dyDescent="0.4">
      <c r="A37" s="82" t="s">
        <v>64</v>
      </c>
      <c r="B37" s="83"/>
      <c r="C37" s="83"/>
      <c r="D37" s="83"/>
      <c r="E37" s="84"/>
    </row>
    <row r="38" spans="1:5" ht="19.5" thickBot="1" x14ac:dyDescent="0.4">
      <c r="A38" s="10"/>
      <c r="B38" s="11">
        <v>2019</v>
      </c>
      <c r="C38" s="12"/>
      <c r="D38" s="11">
        <v>2018</v>
      </c>
      <c r="E38" s="12"/>
    </row>
    <row r="39" spans="1:5" ht="19.5" thickBot="1" x14ac:dyDescent="0.4">
      <c r="A39" s="10"/>
      <c r="B39" s="12" t="s">
        <v>56</v>
      </c>
      <c r="C39" s="12" t="s">
        <v>56</v>
      </c>
      <c r="D39" s="12" t="s">
        <v>56</v>
      </c>
      <c r="E39" s="12" t="s">
        <v>56</v>
      </c>
    </row>
    <row r="40" spans="1:5" ht="19.5" thickBot="1" x14ac:dyDescent="0.4">
      <c r="A40" s="15" t="s">
        <v>65</v>
      </c>
      <c r="B40" s="20">
        <v>132.19999999999999</v>
      </c>
      <c r="C40" s="20"/>
      <c r="D40" s="20">
        <v>137.30000000000001</v>
      </c>
      <c r="E40" s="20"/>
    </row>
    <row r="41" spans="1:5" ht="61" customHeight="1" x14ac:dyDescent="0.35">
      <c r="A41" s="85" t="s">
        <v>66</v>
      </c>
      <c r="B41" s="87"/>
      <c r="C41" s="87"/>
      <c r="D41" s="87"/>
      <c r="E41" s="87"/>
    </row>
    <row r="42" spans="1:5" ht="15" thickBot="1" x14ac:dyDescent="0.4">
      <c r="A42" s="86"/>
      <c r="B42" s="88"/>
      <c r="C42" s="88"/>
      <c r="D42" s="88"/>
      <c r="E42" s="88"/>
    </row>
    <row r="43" spans="1:5" ht="19.5" thickBot="1" x14ac:dyDescent="0.4">
      <c r="A43" s="10" t="s">
        <v>27</v>
      </c>
      <c r="B43" s="20">
        <v>38.799999999999997</v>
      </c>
      <c r="C43" s="20"/>
      <c r="D43" s="20">
        <v>41.1</v>
      </c>
      <c r="E43" s="20"/>
    </row>
    <row r="44" spans="1:5" ht="19.5" thickBot="1" x14ac:dyDescent="0.4">
      <c r="A44" s="10" t="s">
        <v>67</v>
      </c>
      <c r="B44" s="20">
        <v>114.9</v>
      </c>
      <c r="C44" s="20"/>
      <c r="D44" s="20">
        <v>114.7</v>
      </c>
      <c r="E44" s="20"/>
    </row>
    <row r="45" spans="1:5" ht="19.5" thickBot="1" x14ac:dyDescent="0.4">
      <c r="A45" s="10" t="s">
        <v>68</v>
      </c>
      <c r="B45" s="20">
        <v>0.2</v>
      </c>
      <c r="C45" s="20"/>
      <c r="D45" s="20">
        <v>0.7</v>
      </c>
      <c r="E45" s="20"/>
    </row>
    <row r="46" spans="1:5" ht="19.5" thickBot="1" x14ac:dyDescent="0.4">
      <c r="A46" s="10"/>
      <c r="B46" s="20">
        <v>153.9</v>
      </c>
      <c r="C46" s="20"/>
      <c r="D46" s="20">
        <v>156.5</v>
      </c>
      <c r="E46" s="20"/>
    </row>
    <row r="47" spans="1:5" ht="19.5" thickBot="1" x14ac:dyDescent="0.4">
      <c r="A47" s="15" t="s">
        <v>69</v>
      </c>
      <c r="B47" s="20"/>
      <c r="C47" s="20">
        <v>286.10000000000002</v>
      </c>
      <c r="D47" s="20"/>
      <c r="E47" s="20">
        <v>293.8</v>
      </c>
    </row>
    <row r="48" spans="1:5" ht="19.5" thickBot="1" x14ac:dyDescent="0.4">
      <c r="A48" s="15" t="s">
        <v>70</v>
      </c>
      <c r="B48" s="20"/>
      <c r="C48" s="20"/>
      <c r="D48" s="20"/>
      <c r="E48" s="20"/>
    </row>
    <row r="49" spans="1:9" ht="19.5" thickBot="1" x14ac:dyDescent="0.4">
      <c r="A49" s="10" t="s">
        <v>71</v>
      </c>
      <c r="B49" s="20">
        <v>-84.1</v>
      </c>
      <c r="C49" s="20"/>
      <c r="D49" s="20">
        <v>-75.8</v>
      </c>
      <c r="E49" s="20"/>
    </row>
    <row r="50" spans="1:9" ht="19.5" thickBot="1" x14ac:dyDescent="0.4">
      <c r="A50" s="10" t="s">
        <v>72</v>
      </c>
      <c r="B50" s="20">
        <v>-66.900000000000006</v>
      </c>
      <c r="C50" s="20"/>
      <c r="D50" s="20">
        <v>-72.599999999999994</v>
      </c>
      <c r="E50" s="20"/>
    </row>
    <row r="51" spans="1:9" ht="19" x14ac:dyDescent="0.35">
      <c r="A51" s="10"/>
      <c r="B51" s="20">
        <v>-151</v>
      </c>
      <c r="C51" s="20"/>
      <c r="D51" s="20">
        <v>-148.4</v>
      </c>
      <c r="E51" s="20"/>
    </row>
    <row r="52" spans="1:9" ht="19.5" thickBot="1" x14ac:dyDescent="0.4">
      <c r="A52" s="15" t="s">
        <v>73</v>
      </c>
      <c r="B52" s="20">
        <v>-41.9</v>
      </c>
      <c r="C52" s="20"/>
      <c r="D52" s="20">
        <v>-65.099999999999994</v>
      </c>
      <c r="E52" s="20"/>
    </row>
    <row r="53" spans="1:9" ht="19.5" thickBot="1" x14ac:dyDescent="0.4">
      <c r="A53" s="15" t="s">
        <v>74</v>
      </c>
      <c r="B53" s="20"/>
      <c r="C53" s="21">
        <v>93.2</v>
      </c>
      <c r="D53" s="20"/>
      <c r="E53" s="21">
        <v>80.3</v>
      </c>
    </row>
    <row r="54" spans="1:9" ht="19.5" thickBot="1" x14ac:dyDescent="0.4">
      <c r="A54" s="15" t="s">
        <v>14</v>
      </c>
      <c r="B54" s="20"/>
      <c r="C54" s="20"/>
      <c r="D54" s="20"/>
      <c r="E54" s="20"/>
    </row>
    <row r="55" spans="1:9" ht="19.5" thickBot="1" x14ac:dyDescent="0.4">
      <c r="A55" s="10" t="s">
        <v>75</v>
      </c>
      <c r="B55" s="20">
        <v>17.8</v>
      </c>
      <c r="C55" s="20"/>
      <c r="D55" s="20">
        <v>17.8</v>
      </c>
      <c r="E55" s="20"/>
    </row>
    <row r="56" spans="1:9" ht="19.5" thickBot="1" x14ac:dyDescent="0.4">
      <c r="A56" s="10" t="s">
        <v>76</v>
      </c>
      <c r="B56" s="20">
        <v>57.2</v>
      </c>
      <c r="C56" s="20"/>
      <c r="D56" s="20">
        <v>57.2</v>
      </c>
      <c r="E56" s="20"/>
    </row>
    <row r="57" spans="1:9" ht="19.5" thickBot="1" x14ac:dyDescent="0.4">
      <c r="A57" s="10" t="s">
        <v>77</v>
      </c>
      <c r="B57" s="20">
        <v>18.2</v>
      </c>
      <c r="C57" s="20"/>
      <c r="D57" s="20">
        <v>5.3</v>
      </c>
      <c r="E57" s="20"/>
    </row>
    <row r="58" spans="1:9" ht="19.5" thickBot="1" x14ac:dyDescent="0.4">
      <c r="A58" s="10"/>
      <c r="B58" s="20"/>
      <c r="C58" s="21">
        <v>93.2</v>
      </c>
      <c r="D58" s="20"/>
      <c r="E58" s="21">
        <v>80.3</v>
      </c>
    </row>
    <row r="59" spans="1:9" ht="19.5" thickBot="1" x14ac:dyDescent="0.4">
      <c r="A59" s="10"/>
      <c r="B59" s="12"/>
      <c r="C59" s="12"/>
      <c r="D59" s="12"/>
      <c r="E59" s="12"/>
    </row>
    <row r="60" spans="1:9" ht="19" x14ac:dyDescent="0.35">
      <c r="A60" s="9"/>
    </row>
    <row r="61" spans="1:9" ht="19" x14ac:dyDescent="0.35">
      <c r="A61" s="16" t="s">
        <v>78</v>
      </c>
    </row>
    <row r="62" spans="1:9" ht="19" x14ac:dyDescent="0.35">
      <c r="A62" s="16"/>
    </row>
    <row r="63" spans="1:9" ht="19" x14ac:dyDescent="0.35">
      <c r="A63" s="80" t="s">
        <v>79</v>
      </c>
      <c r="B63" s="81"/>
      <c r="C63" s="81"/>
      <c r="D63" s="81"/>
      <c r="E63" s="81"/>
      <c r="F63" s="81"/>
      <c r="G63" s="81"/>
      <c r="H63" s="81"/>
      <c r="I63" s="81"/>
    </row>
    <row r="64" spans="1:9" ht="19" x14ac:dyDescent="0.35">
      <c r="A64" s="19" t="s">
        <v>80</v>
      </c>
    </row>
    <row r="65" spans="1:1" ht="19" x14ac:dyDescent="0.35">
      <c r="A65" s="18"/>
    </row>
    <row r="66" spans="1:1" ht="19" x14ac:dyDescent="0.35">
      <c r="A66" s="18" t="s">
        <v>81</v>
      </c>
    </row>
    <row r="67" spans="1:1" ht="19" x14ac:dyDescent="0.35">
      <c r="A67" s="17" t="s">
        <v>82</v>
      </c>
    </row>
    <row r="69" spans="1:1" ht="19" x14ac:dyDescent="0.35">
      <c r="A69" s="75" t="s">
        <v>84</v>
      </c>
    </row>
  </sheetData>
  <mergeCells count="7">
    <mergeCell ref="A9:C9"/>
    <mergeCell ref="A37:E37"/>
    <mergeCell ref="A41:A42"/>
    <mergeCell ref="B41:B42"/>
    <mergeCell ref="C41:C42"/>
    <mergeCell ref="D41:D42"/>
    <mergeCell ref="E41:E4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O64"/>
  <sheetViews>
    <sheetView tabSelected="1" topLeftCell="A17" zoomScale="70" zoomScaleNormal="70" workbookViewId="0">
      <selection activeCell="H60" sqref="H60"/>
    </sheetView>
  </sheetViews>
  <sheetFormatPr defaultRowHeight="14.5" x14ac:dyDescent="0.35"/>
  <cols>
    <col min="1" max="1" width="33.453125" bestFit="1" customWidth="1"/>
    <col min="7" max="7" width="4.81640625" customWidth="1"/>
    <col min="8" max="8" width="25.453125" bestFit="1" customWidth="1"/>
    <col min="9" max="9" width="4.81640625" customWidth="1"/>
    <col min="10" max="10" width="10.81640625" bestFit="1" customWidth="1"/>
    <col min="12" max="12" width="25.453125" bestFit="1" customWidth="1"/>
    <col min="13" max="13" width="4.81640625" customWidth="1"/>
  </cols>
  <sheetData>
    <row r="1" spans="1:15" ht="18.5" thickBot="1" x14ac:dyDescent="0.4">
      <c r="A1" s="69" t="s">
        <v>0</v>
      </c>
      <c r="B1" s="43"/>
      <c r="C1" s="43"/>
      <c r="D1" s="43"/>
      <c r="E1" s="43"/>
      <c r="F1" s="43"/>
      <c r="G1" s="71"/>
      <c r="H1" s="91" t="s">
        <v>1</v>
      </c>
      <c r="I1" s="91"/>
      <c r="J1" s="91"/>
      <c r="K1" s="92"/>
      <c r="L1" s="93" t="s">
        <v>2</v>
      </c>
      <c r="M1" s="91"/>
      <c r="N1" s="91"/>
      <c r="O1" s="94"/>
    </row>
    <row r="2" spans="1:15" ht="15" thickTop="1" x14ac:dyDescent="0.35">
      <c r="A2" s="40"/>
      <c r="B2" s="1"/>
      <c r="C2" s="1"/>
      <c r="D2" s="1"/>
      <c r="E2" s="1"/>
      <c r="F2" s="1"/>
      <c r="G2" s="38"/>
      <c r="H2" s="4"/>
      <c r="I2" s="1"/>
      <c r="J2" s="2"/>
      <c r="K2" s="29"/>
      <c r="L2" s="4"/>
      <c r="M2" s="1"/>
      <c r="N2" s="2"/>
      <c r="O2" s="27"/>
    </row>
    <row r="3" spans="1:15" x14ac:dyDescent="0.35">
      <c r="A3" s="109" t="s">
        <v>3</v>
      </c>
      <c r="B3" s="103" t="s">
        <v>4</v>
      </c>
      <c r="C3" s="103" t="s">
        <v>5</v>
      </c>
      <c r="D3" s="103"/>
      <c r="E3" s="103"/>
      <c r="F3" s="103" t="s">
        <v>6</v>
      </c>
      <c r="G3" s="111" t="s">
        <v>4</v>
      </c>
      <c r="H3" s="7">
        <f>Question!B21</f>
        <v>12.9</v>
      </c>
      <c r="I3" s="103" t="s">
        <v>4</v>
      </c>
      <c r="J3" s="97">
        <f>H3/H4</f>
        <v>0.7247191011235955</v>
      </c>
      <c r="K3" s="29"/>
      <c r="L3" s="30">
        <f>Question!C21</f>
        <v>18.3</v>
      </c>
      <c r="M3" s="103" t="s">
        <v>4</v>
      </c>
      <c r="N3" s="97">
        <f>L3/L4</f>
        <v>1.0280898876404494</v>
      </c>
      <c r="O3" s="27"/>
    </row>
    <row r="4" spans="1:15" x14ac:dyDescent="0.35">
      <c r="A4" s="109"/>
      <c r="B4" s="103"/>
      <c r="C4" s="108" t="s">
        <v>7</v>
      </c>
      <c r="D4" s="108"/>
      <c r="E4" s="108"/>
      <c r="F4" s="103"/>
      <c r="G4" s="111"/>
      <c r="H4" s="25">
        <f>Question!B55</f>
        <v>17.8</v>
      </c>
      <c r="I4" s="103"/>
      <c r="J4" s="97"/>
      <c r="K4" s="29"/>
      <c r="L4" s="31">
        <f>Question!D55</f>
        <v>17.8</v>
      </c>
      <c r="M4" s="103"/>
      <c r="N4" s="97"/>
      <c r="O4" s="27"/>
    </row>
    <row r="5" spans="1:15" x14ac:dyDescent="0.35">
      <c r="A5" s="63"/>
      <c r="B5" s="6"/>
      <c r="C5" s="6"/>
      <c r="D5" s="6"/>
      <c r="E5" s="6"/>
      <c r="F5" s="5"/>
      <c r="G5" s="38"/>
      <c r="H5" s="4"/>
      <c r="I5" s="1"/>
      <c r="J5" s="2"/>
      <c r="K5" s="29"/>
      <c r="L5" s="28"/>
      <c r="M5" s="1"/>
      <c r="N5" s="2"/>
      <c r="O5" s="27"/>
    </row>
    <row r="6" spans="1:15" x14ac:dyDescent="0.35">
      <c r="A6" s="63"/>
      <c r="B6" s="6"/>
      <c r="C6" s="6"/>
      <c r="D6" s="6"/>
      <c r="E6" s="6"/>
      <c r="F6" s="6"/>
      <c r="G6" s="73"/>
      <c r="H6" s="58"/>
      <c r="I6" s="8"/>
      <c r="J6" s="59"/>
      <c r="K6" s="29"/>
      <c r="L6" s="28"/>
      <c r="M6" s="8"/>
      <c r="N6" s="2"/>
      <c r="O6" s="27"/>
    </row>
    <row r="7" spans="1:15" ht="18" x14ac:dyDescent="0.4">
      <c r="A7" s="42" t="s">
        <v>8</v>
      </c>
      <c r="B7" s="51"/>
      <c r="C7" s="51"/>
      <c r="D7" s="51"/>
      <c r="E7" s="51"/>
      <c r="F7" s="70"/>
      <c r="G7" s="71"/>
      <c r="H7" s="46"/>
      <c r="I7" s="45"/>
      <c r="J7" s="47"/>
      <c r="K7" s="54"/>
      <c r="L7" s="55"/>
      <c r="M7" s="45"/>
      <c r="N7" s="53"/>
      <c r="O7" s="56"/>
    </row>
    <row r="8" spans="1:15" x14ac:dyDescent="0.35">
      <c r="A8" s="64"/>
      <c r="B8" s="1"/>
      <c r="C8" s="1"/>
      <c r="D8" s="1"/>
      <c r="E8" s="1"/>
      <c r="F8" s="1"/>
      <c r="G8" s="38"/>
      <c r="H8" s="4"/>
      <c r="I8" s="1"/>
      <c r="J8" s="2"/>
      <c r="K8" s="29"/>
      <c r="L8" s="28"/>
      <c r="M8" s="1"/>
      <c r="N8" s="2"/>
      <c r="O8" s="27"/>
    </row>
    <row r="9" spans="1:15" ht="19.5" customHeight="1" x14ac:dyDescent="0.35">
      <c r="A9" s="109" t="s">
        <v>9</v>
      </c>
      <c r="B9" s="103" t="s">
        <v>4</v>
      </c>
      <c r="C9" s="117" t="s">
        <v>10</v>
      </c>
      <c r="D9" s="117"/>
      <c r="E9" s="117"/>
      <c r="F9" s="103" t="s">
        <v>11</v>
      </c>
      <c r="G9" s="111" t="s">
        <v>4</v>
      </c>
      <c r="H9" s="7">
        <f>Question!B17</f>
        <v>23</v>
      </c>
      <c r="I9" s="103" t="s">
        <v>4</v>
      </c>
      <c r="J9" s="98">
        <f>H9/H10</f>
        <v>0.17024426350851221</v>
      </c>
      <c r="K9" s="29"/>
      <c r="L9" s="30">
        <f>Question!C17</f>
        <v>29.7</v>
      </c>
      <c r="M9" s="103" t="s">
        <v>4</v>
      </c>
      <c r="N9" s="98">
        <f>L9/L10</f>
        <v>0.20426409903713896</v>
      </c>
      <c r="O9" s="27"/>
    </row>
    <row r="10" spans="1:15" x14ac:dyDescent="0.35">
      <c r="A10" s="109"/>
      <c r="B10" s="103"/>
      <c r="C10" s="118" t="s">
        <v>12</v>
      </c>
      <c r="D10" s="118"/>
      <c r="E10" s="118"/>
      <c r="F10" s="103"/>
      <c r="G10" s="111"/>
      <c r="H10" s="37">
        <f>Question!C58+Question!B52*-1</f>
        <v>135.1</v>
      </c>
      <c r="I10" s="103"/>
      <c r="J10" s="98"/>
      <c r="K10" s="29"/>
      <c r="L10" s="32">
        <f>Question!E58+Question!D52*-1</f>
        <v>145.39999999999998</v>
      </c>
      <c r="M10" s="103"/>
      <c r="N10" s="98"/>
      <c r="O10" s="27"/>
    </row>
    <row r="11" spans="1:15" x14ac:dyDescent="0.35">
      <c r="A11" s="64"/>
      <c r="B11" s="1"/>
      <c r="C11" s="1"/>
      <c r="D11" s="1"/>
      <c r="E11" s="1"/>
      <c r="F11" s="1"/>
      <c r="G11" s="38"/>
      <c r="H11" s="4"/>
      <c r="I11" s="1"/>
      <c r="J11" s="2"/>
      <c r="K11" s="29"/>
      <c r="L11" s="28"/>
      <c r="M11" s="1"/>
      <c r="N11" s="2"/>
      <c r="O11" s="27"/>
    </row>
    <row r="12" spans="1:15" x14ac:dyDescent="0.35">
      <c r="A12" s="64"/>
      <c r="B12" s="1"/>
      <c r="C12" s="1"/>
      <c r="D12" s="1"/>
      <c r="E12" s="1"/>
      <c r="F12" s="1"/>
      <c r="G12" s="38"/>
      <c r="H12" s="4"/>
      <c r="I12" s="1"/>
      <c r="J12" s="2"/>
      <c r="K12" s="29"/>
      <c r="L12" s="28"/>
      <c r="M12" s="1"/>
      <c r="N12" s="2"/>
      <c r="O12" s="27"/>
    </row>
    <row r="13" spans="1:15" x14ac:dyDescent="0.35">
      <c r="A13" s="109" t="s">
        <v>13</v>
      </c>
      <c r="B13" s="103" t="s">
        <v>4</v>
      </c>
      <c r="C13" s="103" t="s">
        <v>5</v>
      </c>
      <c r="D13" s="103"/>
      <c r="E13" s="103"/>
      <c r="F13" s="103" t="s">
        <v>11</v>
      </c>
      <c r="G13" s="111" t="s">
        <v>4</v>
      </c>
      <c r="H13" s="7">
        <f>Question!B21</f>
        <v>12.9</v>
      </c>
      <c r="I13" s="103" t="s">
        <v>4</v>
      </c>
      <c r="J13" s="98">
        <f>H13/H14</f>
        <v>0.13841201716738197</v>
      </c>
      <c r="K13" s="29"/>
      <c r="L13" s="30">
        <f>Question!C21</f>
        <v>18.3</v>
      </c>
      <c r="M13" s="103" t="s">
        <v>4</v>
      </c>
      <c r="N13" s="98">
        <f>L13/L14</f>
        <v>0.22789539227895395</v>
      </c>
      <c r="O13" s="27"/>
    </row>
    <row r="14" spans="1:15" x14ac:dyDescent="0.35">
      <c r="A14" s="109"/>
      <c r="B14" s="103"/>
      <c r="C14" s="108" t="s">
        <v>14</v>
      </c>
      <c r="D14" s="108"/>
      <c r="E14" s="108"/>
      <c r="F14" s="103"/>
      <c r="G14" s="111"/>
      <c r="H14" s="25">
        <f>Question!C58</f>
        <v>93.2</v>
      </c>
      <c r="I14" s="103"/>
      <c r="J14" s="98"/>
      <c r="K14" s="29"/>
      <c r="L14" s="31">
        <f>Question!E58</f>
        <v>80.3</v>
      </c>
      <c r="M14" s="103"/>
      <c r="N14" s="98"/>
      <c r="O14" s="27"/>
    </row>
    <row r="15" spans="1:15" x14ac:dyDescent="0.35">
      <c r="A15" s="64"/>
      <c r="B15" s="1"/>
      <c r="C15" s="1"/>
      <c r="D15" s="1"/>
      <c r="E15" s="1"/>
      <c r="F15" s="1"/>
      <c r="G15" s="38"/>
      <c r="H15" s="4"/>
      <c r="I15" s="1"/>
      <c r="J15" s="2"/>
      <c r="K15" s="29"/>
      <c r="L15" s="28"/>
      <c r="M15" s="1"/>
      <c r="N15" s="2"/>
      <c r="O15" s="27"/>
    </row>
    <row r="16" spans="1:15" x14ac:dyDescent="0.35">
      <c r="A16" s="64"/>
      <c r="B16" s="1"/>
      <c r="C16" s="1"/>
      <c r="D16" s="1"/>
      <c r="E16" s="1"/>
      <c r="F16" s="1"/>
      <c r="G16" s="38"/>
      <c r="H16" s="4"/>
      <c r="I16" s="1"/>
      <c r="J16" s="2"/>
      <c r="K16" s="29"/>
      <c r="L16" s="28"/>
      <c r="M16" s="1"/>
      <c r="N16" s="2"/>
      <c r="O16" s="27"/>
    </row>
    <row r="17" spans="1:15" x14ac:dyDescent="0.35">
      <c r="A17" s="109" t="s">
        <v>15</v>
      </c>
      <c r="B17" s="103" t="s">
        <v>4</v>
      </c>
      <c r="C17" s="103" t="s">
        <v>16</v>
      </c>
      <c r="D17" s="103"/>
      <c r="E17" s="103"/>
      <c r="F17" s="103" t="s">
        <v>11</v>
      </c>
      <c r="G17" s="111" t="s">
        <v>4</v>
      </c>
      <c r="H17" s="7">
        <f>Question!B14</f>
        <v>191.8</v>
      </c>
      <c r="I17" s="103" t="s">
        <v>4</v>
      </c>
      <c r="J17" s="98">
        <f>H17/H18</f>
        <v>0.38260522641133055</v>
      </c>
      <c r="K17" s="29"/>
      <c r="L17" s="30">
        <f>Question!C14</f>
        <v>186.9</v>
      </c>
      <c r="M17" s="103" t="s">
        <v>4</v>
      </c>
      <c r="N17" s="98">
        <f>L17/L18</f>
        <v>0.38393590797041904</v>
      </c>
      <c r="O17" s="27"/>
    </row>
    <row r="18" spans="1:15" x14ac:dyDescent="0.35">
      <c r="A18" s="109"/>
      <c r="B18" s="103"/>
      <c r="C18" s="108" t="s">
        <v>17</v>
      </c>
      <c r="D18" s="108"/>
      <c r="E18" s="108"/>
      <c r="F18" s="103"/>
      <c r="G18" s="111"/>
      <c r="H18" s="25">
        <f>Question!B12</f>
        <v>501.3</v>
      </c>
      <c r="I18" s="103"/>
      <c r="J18" s="98"/>
      <c r="K18" s="29"/>
      <c r="L18" s="31">
        <f>Question!C12</f>
        <v>486.8</v>
      </c>
      <c r="M18" s="103"/>
      <c r="N18" s="98"/>
      <c r="O18" s="27"/>
    </row>
    <row r="19" spans="1:15" x14ac:dyDescent="0.35">
      <c r="A19" s="64"/>
      <c r="B19" s="1"/>
      <c r="C19" s="1"/>
      <c r="D19" s="1"/>
      <c r="E19" s="1"/>
      <c r="F19" s="1"/>
      <c r="G19" s="38"/>
      <c r="H19" s="4"/>
      <c r="I19" s="1"/>
      <c r="J19" s="2"/>
      <c r="K19" s="29"/>
      <c r="L19" s="28"/>
      <c r="M19" s="1"/>
      <c r="N19" s="2"/>
      <c r="O19" s="27"/>
    </row>
    <row r="20" spans="1:15" x14ac:dyDescent="0.35">
      <c r="A20" s="64"/>
      <c r="B20" s="1"/>
      <c r="C20" s="1"/>
      <c r="D20" s="1"/>
      <c r="E20" s="1"/>
      <c r="F20" s="1"/>
      <c r="G20" s="38"/>
      <c r="H20" s="4"/>
      <c r="I20" s="1"/>
      <c r="J20" s="2"/>
      <c r="K20" s="29"/>
      <c r="L20" s="28"/>
      <c r="M20" s="1"/>
      <c r="N20" s="2"/>
      <c r="O20" s="27"/>
    </row>
    <row r="21" spans="1:15" x14ac:dyDescent="0.35">
      <c r="A21" s="109" t="s">
        <v>18</v>
      </c>
      <c r="B21" s="103" t="s">
        <v>4</v>
      </c>
      <c r="C21" s="103" t="s">
        <v>19</v>
      </c>
      <c r="D21" s="103"/>
      <c r="E21" s="103"/>
      <c r="F21" s="103" t="s">
        <v>11</v>
      </c>
      <c r="G21" s="111" t="s">
        <v>4</v>
      </c>
      <c r="H21" s="7">
        <f>Question!B17</f>
        <v>23</v>
      </c>
      <c r="I21" s="103" t="s">
        <v>4</v>
      </c>
      <c r="J21" s="98">
        <f>H21/H22</f>
        <v>4.5880710153600637E-2</v>
      </c>
      <c r="K21" s="29"/>
      <c r="L21" s="30">
        <f>Question!C17</f>
        <v>29.7</v>
      </c>
      <c r="M21" s="103" t="s">
        <v>4</v>
      </c>
      <c r="N21" s="98">
        <f>L21/L22</f>
        <v>6.101068200493015E-2</v>
      </c>
      <c r="O21" s="27"/>
    </row>
    <row r="22" spans="1:15" x14ac:dyDescent="0.35">
      <c r="A22" s="109"/>
      <c r="B22" s="103"/>
      <c r="C22" s="108" t="s">
        <v>17</v>
      </c>
      <c r="D22" s="108"/>
      <c r="E22" s="108"/>
      <c r="F22" s="103"/>
      <c r="G22" s="111"/>
      <c r="H22" s="25">
        <f>Question!B12</f>
        <v>501.3</v>
      </c>
      <c r="I22" s="103"/>
      <c r="J22" s="98"/>
      <c r="K22" s="29"/>
      <c r="L22" s="31">
        <f>Question!C12</f>
        <v>486.8</v>
      </c>
      <c r="M22" s="103"/>
      <c r="N22" s="98"/>
      <c r="O22" s="27"/>
    </row>
    <row r="23" spans="1:15" x14ac:dyDescent="0.35">
      <c r="A23" s="64"/>
      <c r="B23" s="1"/>
      <c r="C23" s="1"/>
      <c r="D23" s="1"/>
      <c r="E23" s="1"/>
      <c r="F23" s="1"/>
      <c r="G23" s="38"/>
      <c r="H23" s="4"/>
      <c r="I23" s="1"/>
      <c r="J23" s="2"/>
      <c r="K23" s="29"/>
      <c r="L23" s="28"/>
      <c r="M23" s="1"/>
      <c r="N23" s="2"/>
      <c r="O23" s="27"/>
    </row>
    <row r="24" spans="1:15" x14ac:dyDescent="0.35">
      <c r="A24" s="65"/>
      <c r="B24" s="57"/>
      <c r="C24" s="57"/>
      <c r="D24" s="57"/>
      <c r="E24" s="57"/>
      <c r="F24" s="57"/>
      <c r="G24" s="74"/>
      <c r="H24" s="58"/>
      <c r="I24" s="57"/>
      <c r="J24" s="59"/>
      <c r="K24" s="60"/>
      <c r="L24" s="61"/>
      <c r="M24" s="57"/>
      <c r="N24" s="59"/>
      <c r="O24" s="62"/>
    </row>
    <row r="25" spans="1:15" ht="18" x14ac:dyDescent="0.4">
      <c r="A25" s="42" t="s">
        <v>20</v>
      </c>
      <c r="B25" s="43"/>
      <c r="C25" s="43"/>
      <c r="D25" s="43"/>
      <c r="E25" s="43"/>
      <c r="F25" s="43"/>
      <c r="G25" s="71"/>
      <c r="H25" s="52"/>
      <c r="I25" s="45"/>
      <c r="J25" s="47"/>
      <c r="K25" s="54"/>
      <c r="L25" s="55"/>
      <c r="M25" s="45"/>
      <c r="N25" s="53"/>
      <c r="O25" s="56"/>
    </row>
    <row r="26" spans="1:15" ht="18" x14ac:dyDescent="0.4">
      <c r="A26" s="66"/>
      <c r="B26" s="1"/>
      <c r="C26" s="1"/>
      <c r="D26" s="1"/>
      <c r="E26" s="1"/>
      <c r="F26" s="1"/>
      <c r="G26" s="38"/>
      <c r="H26" s="4"/>
      <c r="I26" s="1"/>
      <c r="J26" s="2"/>
      <c r="K26" s="29"/>
      <c r="L26" s="28"/>
      <c r="M26" s="1"/>
      <c r="N26" s="2"/>
      <c r="O26" s="27"/>
    </row>
    <row r="27" spans="1:15" x14ac:dyDescent="0.35">
      <c r="A27" s="109" t="s">
        <v>21</v>
      </c>
      <c r="B27" s="103" t="s">
        <v>4</v>
      </c>
      <c r="C27" s="103" t="s">
        <v>22</v>
      </c>
      <c r="D27" s="103"/>
      <c r="E27" s="103"/>
      <c r="F27" s="103" t="s">
        <v>23</v>
      </c>
      <c r="G27" s="111" t="s">
        <v>4</v>
      </c>
      <c r="H27" s="7">
        <f>Question!B12</f>
        <v>501.3</v>
      </c>
      <c r="I27" s="103" t="s">
        <v>4</v>
      </c>
      <c r="J27" s="106">
        <f>H27/H28</f>
        <v>3.7105847520355293</v>
      </c>
      <c r="K27" s="95" t="s">
        <v>24</v>
      </c>
      <c r="L27" s="30">
        <f>Question!C12</f>
        <v>486.8</v>
      </c>
      <c r="M27" s="103" t="s">
        <v>4</v>
      </c>
      <c r="N27" s="106">
        <f>L27/L28</f>
        <v>3.3480055020632742</v>
      </c>
      <c r="O27" s="89" t="s">
        <v>24</v>
      </c>
    </row>
    <row r="28" spans="1:15" x14ac:dyDescent="0.35">
      <c r="A28" s="109"/>
      <c r="B28" s="103"/>
      <c r="C28" s="108" t="s">
        <v>25</v>
      </c>
      <c r="D28" s="108"/>
      <c r="E28" s="108"/>
      <c r="F28" s="103"/>
      <c r="G28" s="111" t="s">
        <v>4</v>
      </c>
      <c r="H28" s="37">
        <f>Question!C58+Question!B52*-1</f>
        <v>135.1</v>
      </c>
      <c r="I28" s="103" t="s">
        <v>4</v>
      </c>
      <c r="J28" s="106"/>
      <c r="K28" s="95"/>
      <c r="L28" s="32">
        <f>Question!E58+Question!D52*-1</f>
        <v>145.39999999999998</v>
      </c>
      <c r="M28" s="103" t="s">
        <v>4</v>
      </c>
      <c r="N28" s="106"/>
      <c r="O28" s="89"/>
    </row>
    <row r="29" spans="1:15" x14ac:dyDescent="0.35">
      <c r="A29" s="63"/>
      <c r="B29" s="6"/>
      <c r="C29" s="6"/>
      <c r="D29" s="6"/>
      <c r="E29" s="6"/>
      <c r="F29" s="6"/>
      <c r="G29" s="39"/>
      <c r="H29" s="25"/>
      <c r="I29" s="6"/>
      <c r="J29" s="4"/>
      <c r="K29" s="29"/>
      <c r="L29" s="31"/>
      <c r="M29" s="6"/>
      <c r="N29" s="4"/>
      <c r="O29" s="27"/>
    </row>
    <row r="30" spans="1:15" x14ac:dyDescent="0.35">
      <c r="A30" s="64"/>
      <c r="B30" s="1"/>
      <c r="C30" s="1"/>
      <c r="D30" s="1"/>
      <c r="E30" s="1"/>
      <c r="F30" s="1"/>
      <c r="G30" s="38"/>
      <c r="H30" s="4"/>
      <c r="I30" s="1"/>
      <c r="J30" s="2"/>
      <c r="K30" s="29"/>
      <c r="L30" s="28"/>
      <c r="M30" s="1"/>
      <c r="N30" s="2"/>
      <c r="O30" s="27"/>
    </row>
    <row r="31" spans="1:15" x14ac:dyDescent="0.35">
      <c r="A31" s="109" t="s">
        <v>26</v>
      </c>
      <c r="B31" s="103" t="s">
        <v>4</v>
      </c>
      <c r="C31" s="105" t="s">
        <v>27</v>
      </c>
      <c r="D31" s="105"/>
      <c r="E31" s="105"/>
      <c r="F31" s="103" t="s">
        <v>28</v>
      </c>
      <c r="G31" s="111" t="s">
        <v>4</v>
      </c>
      <c r="H31" s="7">
        <f>Question!B43</f>
        <v>38.799999999999997</v>
      </c>
      <c r="I31" s="103" t="s">
        <v>4</v>
      </c>
      <c r="J31" s="102">
        <f>(H31/H32)*365</f>
        <v>45.757673667205168</v>
      </c>
      <c r="K31" s="95" t="s">
        <v>29</v>
      </c>
      <c r="L31" s="30">
        <f>Question!D43</f>
        <v>41.1</v>
      </c>
      <c r="M31" s="103" t="s">
        <v>4</v>
      </c>
      <c r="N31" s="102">
        <f>(L31/L32)*365</f>
        <v>50.021673891297112</v>
      </c>
      <c r="O31" s="89" t="s">
        <v>29</v>
      </c>
    </row>
    <row r="32" spans="1:15" x14ac:dyDescent="0.35">
      <c r="A32" s="109"/>
      <c r="B32" s="103"/>
      <c r="C32" s="108" t="s">
        <v>30</v>
      </c>
      <c r="D32" s="108"/>
      <c r="E32" s="108"/>
      <c r="F32" s="103"/>
      <c r="G32" s="111"/>
      <c r="H32" s="37">
        <f>Question!B13*-1</f>
        <v>309.5</v>
      </c>
      <c r="I32" s="103"/>
      <c r="J32" s="102"/>
      <c r="K32" s="95"/>
      <c r="L32" s="32">
        <f>Question!C13*-1</f>
        <v>299.89999999999998</v>
      </c>
      <c r="M32" s="103"/>
      <c r="N32" s="102"/>
      <c r="O32" s="89"/>
    </row>
    <row r="33" spans="1:15" x14ac:dyDescent="0.35">
      <c r="A33" s="63"/>
      <c r="B33" s="6"/>
      <c r="C33" s="6"/>
      <c r="D33" s="6"/>
      <c r="E33" s="6"/>
      <c r="F33" s="6"/>
      <c r="G33" s="39"/>
      <c r="H33" s="25"/>
      <c r="I33" s="6"/>
      <c r="J33" s="33"/>
      <c r="K33" s="29"/>
      <c r="L33" s="31"/>
      <c r="M33" s="6"/>
      <c r="N33" s="33"/>
      <c r="O33" s="27"/>
    </row>
    <row r="34" spans="1:15" x14ac:dyDescent="0.35">
      <c r="A34" s="64"/>
      <c r="B34" s="1"/>
      <c r="C34" s="1"/>
      <c r="D34" s="1"/>
      <c r="E34" s="1"/>
      <c r="F34" s="1"/>
      <c r="G34" s="38"/>
      <c r="H34" s="4"/>
      <c r="I34" s="1"/>
      <c r="J34" s="33"/>
      <c r="K34" s="29"/>
      <c r="L34" s="28"/>
      <c r="M34" s="1"/>
      <c r="N34" s="33"/>
      <c r="O34" s="27"/>
    </row>
    <row r="35" spans="1:15" x14ac:dyDescent="0.35">
      <c r="A35" s="109" t="s">
        <v>31</v>
      </c>
      <c r="B35" s="103" t="s">
        <v>4</v>
      </c>
      <c r="C35" s="103" t="s">
        <v>32</v>
      </c>
      <c r="D35" s="103"/>
      <c r="E35" s="103"/>
      <c r="F35" s="103" t="s">
        <v>28</v>
      </c>
      <c r="G35" s="111" t="s">
        <v>4</v>
      </c>
      <c r="H35" s="7">
        <f>Question!B44</f>
        <v>114.9</v>
      </c>
      <c r="I35" s="103" t="s">
        <v>4</v>
      </c>
      <c r="J35" s="102">
        <f>H35/H36*365</f>
        <v>83.659485338120888</v>
      </c>
      <c r="K35" s="95" t="s">
        <v>29</v>
      </c>
      <c r="L35" s="30">
        <f>Question!D44</f>
        <v>114.7</v>
      </c>
      <c r="M35" s="103" t="s">
        <v>4</v>
      </c>
      <c r="N35" s="102">
        <f>L35/L36*365</f>
        <v>86.001437962202132</v>
      </c>
      <c r="O35" s="89" t="s">
        <v>29</v>
      </c>
    </row>
    <row r="36" spans="1:15" x14ac:dyDescent="0.35">
      <c r="A36" s="109"/>
      <c r="B36" s="103"/>
      <c r="C36" s="108" t="s">
        <v>33</v>
      </c>
      <c r="D36" s="108"/>
      <c r="E36" s="108"/>
      <c r="F36" s="103"/>
      <c r="G36" s="111"/>
      <c r="H36" s="25">
        <f>Question!B12</f>
        <v>501.3</v>
      </c>
      <c r="I36" s="103"/>
      <c r="J36" s="102"/>
      <c r="K36" s="95"/>
      <c r="L36" s="31">
        <f>Question!C12</f>
        <v>486.8</v>
      </c>
      <c r="M36" s="103"/>
      <c r="N36" s="102"/>
      <c r="O36" s="89"/>
    </row>
    <row r="37" spans="1:15" ht="19.5" customHeight="1" x14ac:dyDescent="0.35">
      <c r="A37" s="63"/>
      <c r="B37" s="6"/>
      <c r="C37" s="6"/>
      <c r="D37" s="6"/>
      <c r="E37" s="6"/>
      <c r="F37" s="6"/>
      <c r="G37" s="39"/>
      <c r="H37" s="25"/>
      <c r="I37" s="6"/>
      <c r="J37" s="33"/>
      <c r="K37" s="29"/>
      <c r="L37" s="31"/>
      <c r="M37" s="6"/>
      <c r="N37" s="33"/>
      <c r="O37" s="27"/>
    </row>
    <row r="38" spans="1:15" x14ac:dyDescent="0.35">
      <c r="A38" s="63"/>
      <c r="B38" s="6"/>
      <c r="C38" s="6"/>
      <c r="D38" s="6"/>
      <c r="E38" s="6"/>
      <c r="F38" s="6"/>
      <c r="G38" s="39"/>
      <c r="H38" s="25"/>
      <c r="I38" s="6"/>
      <c r="J38" s="33"/>
      <c r="K38" s="29"/>
      <c r="L38" s="31"/>
      <c r="M38" s="6"/>
      <c r="N38" s="33"/>
      <c r="O38" s="27"/>
    </row>
    <row r="39" spans="1:15" x14ac:dyDescent="0.35">
      <c r="A39" s="115" t="s">
        <v>34</v>
      </c>
      <c r="B39" s="104" t="s">
        <v>4</v>
      </c>
      <c r="C39" s="104" t="s">
        <v>35</v>
      </c>
      <c r="D39" s="104"/>
      <c r="E39" s="104"/>
      <c r="F39" s="104" t="s">
        <v>28</v>
      </c>
      <c r="G39" s="116" t="s">
        <v>4</v>
      </c>
      <c r="H39" s="26">
        <f>Question!B49*-1</f>
        <v>84.1</v>
      </c>
      <c r="I39" s="104" t="s">
        <v>4</v>
      </c>
      <c r="J39" s="102">
        <f>H39/H40*365</f>
        <v>99.180936995153473</v>
      </c>
      <c r="K39" s="95" t="s">
        <v>29</v>
      </c>
      <c r="L39" s="34">
        <f>Question!D49*-1</f>
        <v>75.8</v>
      </c>
      <c r="M39" s="104" t="s">
        <v>4</v>
      </c>
      <c r="N39" s="102">
        <f>L39/L40*365</f>
        <v>92.254084694898296</v>
      </c>
      <c r="O39" s="89" t="s">
        <v>29</v>
      </c>
    </row>
    <row r="40" spans="1:15" x14ac:dyDescent="0.35">
      <c r="A40" s="115"/>
      <c r="B40" s="104"/>
      <c r="C40" s="114" t="s">
        <v>36</v>
      </c>
      <c r="D40" s="114"/>
      <c r="E40" s="114"/>
      <c r="F40" s="104"/>
      <c r="G40" s="116"/>
      <c r="H40" s="76">
        <f>Question!B13*-1</f>
        <v>309.5</v>
      </c>
      <c r="I40" s="104"/>
      <c r="J40" s="102"/>
      <c r="K40" s="95"/>
      <c r="L40" s="77">
        <f>Question!C13*-1</f>
        <v>299.89999999999998</v>
      </c>
      <c r="M40" s="104"/>
      <c r="N40" s="102"/>
      <c r="O40" s="89"/>
    </row>
    <row r="41" spans="1:15" ht="14.5" customHeight="1" x14ac:dyDescent="0.35">
      <c r="A41" s="65"/>
      <c r="B41" s="57"/>
      <c r="C41" s="57"/>
      <c r="D41" s="57"/>
      <c r="E41" s="57"/>
      <c r="F41" s="57"/>
      <c r="G41" s="74"/>
      <c r="H41" s="58"/>
      <c r="I41" s="57"/>
      <c r="J41" s="59"/>
      <c r="K41" s="60"/>
      <c r="L41" s="61"/>
      <c r="M41" s="57"/>
      <c r="N41" s="59"/>
      <c r="O41" s="62"/>
    </row>
    <row r="42" spans="1:15" ht="18" x14ac:dyDescent="0.4">
      <c r="A42" s="42" t="s">
        <v>37</v>
      </c>
      <c r="B42" s="51"/>
      <c r="C42" s="51"/>
      <c r="D42" s="51"/>
      <c r="E42" s="51"/>
      <c r="F42" s="44"/>
      <c r="G42" s="71"/>
      <c r="H42" s="52"/>
      <c r="I42" s="45"/>
      <c r="J42" s="53"/>
      <c r="K42" s="54"/>
      <c r="L42" s="55"/>
      <c r="M42" s="45"/>
      <c r="N42" s="53"/>
      <c r="O42" s="56"/>
    </row>
    <row r="43" spans="1:15" x14ac:dyDescent="0.35">
      <c r="A43" s="63"/>
      <c r="B43" s="6"/>
      <c r="C43" s="6"/>
      <c r="D43" s="6"/>
      <c r="E43" s="6"/>
      <c r="F43" s="6"/>
      <c r="G43" s="38"/>
      <c r="H43" s="4"/>
      <c r="I43" s="1"/>
      <c r="J43" s="2"/>
      <c r="K43" s="29"/>
      <c r="L43" s="28"/>
      <c r="M43" s="1"/>
      <c r="N43" s="2"/>
      <c r="O43" s="27"/>
    </row>
    <row r="44" spans="1:15" x14ac:dyDescent="0.35">
      <c r="A44" s="109" t="s">
        <v>38</v>
      </c>
      <c r="B44" s="103" t="s">
        <v>4</v>
      </c>
      <c r="C44" s="103" t="s">
        <v>39</v>
      </c>
      <c r="D44" s="103"/>
      <c r="E44" s="103"/>
      <c r="F44" s="103" t="s">
        <v>40</v>
      </c>
      <c r="G44" s="111" t="s">
        <v>4</v>
      </c>
      <c r="H44" s="78">
        <f>Question!B46</f>
        <v>153.9</v>
      </c>
      <c r="I44" s="103" t="s">
        <v>4</v>
      </c>
      <c r="J44" s="99">
        <f>H44/H45</f>
        <v>1.0192052980132451</v>
      </c>
      <c r="K44" s="95" t="s">
        <v>41</v>
      </c>
      <c r="L44" s="30">
        <f>Question!E47</f>
        <v>293.8</v>
      </c>
      <c r="M44" s="103" t="s">
        <v>4</v>
      </c>
      <c r="N44" s="99">
        <f>L44/L45</f>
        <v>0.98989218328840989</v>
      </c>
      <c r="O44" s="89" t="s">
        <v>41</v>
      </c>
    </row>
    <row r="45" spans="1:15" x14ac:dyDescent="0.35">
      <c r="A45" s="109"/>
      <c r="B45" s="103"/>
      <c r="C45" s="108" t="s">
        <v>42</v>
      </c>
      <c r="D45" s="108"/>
      <c r="E45" s="108"/>
      <c r="F45" s="103"/>
      <c r="G45" s="111"/>
      <c r="H45" s="37">
        <f>Question!B51*-1</f>
        <v>151</v>
      </c>
      <c r="I45" s="103"/>
      <c r="J45" s="99"/>
      <c r="K45" s="95"/>
      <c r="L45" s="32" cm="1">
        <f t="array" ref="L45">SUM(Question!D49:D51*-1)</f>
        <v>296.79999999999995</v>
      </c>
      <c r="M45" s="103"/>
      <c r="N45" s="99"/>
      <c r="O45" s="89"/>
    </row>
    <row r="46" spans="1:15" x14ac:dyDescent="0.35">
      <c r="A46" s="63"/>
      <c r="B46" s="6"/>
      <c r="C46" s="6"/>
      <c r="D46" s="6"/>
      <c r="E46" s="6"/>
      <c r="F46" s="6"/>
      <c r="G46" s="39"/>
      <c r="H46" s="4"/>
      <c r="I46" s="6"/>
      <c r="J46" s="35"/>
      <c r="K46" s="29"/>
      <c r="L46" s="28"/>
      <c r="M46" s="6"/>
      <c r="N46" s="35"/>
      <c r="O46" s="27"/>
    </row>
    <row r="47" spans="1:15" x14ac:dyDescent="0.35">
      <c r="A47" s="63"/>
      <c r="B47" s="6"/>
      <c r="C47" s="6"/>
      <c r="D47" s="6"/>
      <c r="E47" s="6"/>
      <c r="F47" s="6"/>
      <c r="G47" s="39"/>
      <c r="H47" s="4"/>
      <c r="I47" s="6"/>
      <c r="J47" s="35"/>
      <c r="K47" s="29"/>
      <c r="L47" s="28"/>
      <c r="M47" s="6"/>
      <c r="N47" s="35"/>
      <c r="O47" s="27"/>
    </row>
    <row r="48" spans="1:15" x14ac:dyDescent="0.35">
      <c r="A48" s="109" t="s">
        <v>43</v>
      </c>
      <c r="B48" s="103" t="s">
        <v>4</v>
      </c>
      <c r="C48" s="103" t="s">
        <v>44</v>
      </c>
      <c r="D48" s="103"/>
      <c r="E48" s="103"/>
      <c r="F48" s="103" t="s">
        <v>40</v>
      </c>
      <c r="G48" s="111" t="s">
        <v>4</v>
      </c>
      <c r="H48" s="7">
        <f>Question!B46-Question!B43</f>
        <v>115.10000000000001</v>
      </c>
      <c r="I48" s="103" t="s">
        <v>4</v>
      </c>
      <c r="J48" s="106">
        <f>H48/H49</f>
        <v>0.7622516556291391</v>
      </c>
      <c r="K48" s="95" t="s">
        <v>41</v>
      </c>
      <c r="L48" s="30">
        <f>Question!D46-Question!D43</f>
        <v>115.4</v>
      </c>
      <c r="M48" s="103" t="s">
        <v>4</v>
      </c>
      <c r="N48" s="106">
        <f>L48/L49</f>
        <v>0.77762803234501343</v>
      </c>
      <c r="O48" s="89" t="s">
        <v>41</v>
      </c>
    </row>
    <row r="49" spans="1:15" x14ac:dyDescent="0.35">
      <c r="A49" s="109"/>
      <c r="B49" s="103"/>
      <c r="C49" s="108" t="s">
        <v>42</v>
      </c>
      <c r="D49" s="108"/>
      <c r="E49" s="108"/>
      <c r="F49" s="103"/>
      <c r="G49" s="111"/>
      <c r="H49" s="37">
        <f>Question!B51*-1</f>
        <v>151</v>
      </c>
      <c r="I49" s="103"/>
      <c r="J49" s="106"/>
      <c r="K49" s="95"/>
      <c r="L49" s="32">
        <f>Question!D51*-1</f>
        <v>148.4</v>
      </c>
      <c r="M49" s="103"/>
      <c r="N49" s="106"/>
      <c r="O49" s="89"/>
    </row>
    <row r="50" spans="1:15" x14ac:dyDescent="0.35">
      <c r="A50" s="63"/>
      <c r="B50" s="6"/>
      <c r="C50" s="6"/>
      <c r="D50" s="6"/>
      <c r="E50" s="6"/>
      <c r="F50" s="6"/>
      <c r="G50" s="39"/>
      <c r="H50" s="4"/>
      <c r="I50" s="6"/>
      <c r="J50" s="2"/>
      <c r="K50" s="29"/>
      <c r="L50" s="28"/>
      <c r="M50" s="6"/>
      <c r="N50" s="2"/>
      <c r="O50" s="27"/>
    </row>
    <row r="51" spans="1:15" x14ac:dyDescent="0.35">
      <c r="A51" s="67"/>
      <c r="B51" s="8"/>
      <c r="C51" s="8"/>
      <c r="D51" s="8"/>
      <c r="E51" s="8"/>
      <c r="F51" s="8"/>
      <c r="G51" s="73"/>
      <c r="H51" s="58"/>
      <c r="I51" s="8"/>
      <c r="J51" s="59"/>
      <c r="K51" s="60"/>
      <c r="L51" s="61"/>
      <c r="M51" s="8"/>
      <c r="N51" s="59"/>
      <c r="O51" s="62"/>
    </row>
    <row r="52" spans="1:15" ht="18" x14ac:dyDescent="0.35">
      <c r="A52" s="68" t="s">
        <v>45</v>
      </c>
      <c r="B52" s="44"/>
      <c r="C52" s="44"/>
      <c r="D52" s="44"/>
      <c r="E52" s="44"/>
      <c r="F52" s="44"/>
      <c r="G52" s="72"/>
      <c r="H52" s="46"/>
      <c r="I52" s="44"/>
      <c r="J52" s="47"/>
      <c r="K52" s="48"/>
      <c r="L52" s="49"/>
      <c r="M52" s="44"/>
      <c r="N52" s="47"/>
      <c r="O52" s="50"/>
    </row>
    <row r="53" spans="1:15" x14ac:dyDescent="0.35">
      <c r="A53" s="63"/>
      <c r="B53" s="6"/>
      <c r="C53" s="6"/>
      <c r="D53" s="6"/>
      <c r="E53" s="6"/>
      <c r="F53" s="6"/>
      <c r="G53" s="39"/>
      <c r="H53" s="4"/>
      <c r="I53" s="6"/>
      <c r="J53" s="2"/>
      <c r="K53" s="29"/>
      <c r="L53" s="28"/>
      <c r="M53" s="6"/>
      <c r="N53" s="2"/>
      <c r="O53" s="27"/>
    </row>
    <row r="54" spans="1:15" x14ac:dyDescent="0.35">
      <c r="A54" s="109" t="s">
        <v>46</v>
      </c>
      <c r="B54" s="103" t="s">
        <v>4</v>
      </c>
      <c r="C54" s="103" t="s">
        <v>47</v>
      </c>
      <c r="D54" s="103"/>
      <c r="E54" s="103"/>
      <c r="F54" s="103" t="s">
        <v>11</v>
      </c>
      <c r="G54" s="111" t="s">
        <v>4</v>
      </c>
      <c r="H54" s="26">
        <f>Question!B52*-1</f>
        <v>41.9</v>
      </c>
      <c r="I54" s="103" t="s">
        <v>4</v>
      </c>
      <c r="J54" s="101">
        <f>H54/H55</f>
        <v>0.31014063656550706</v>
      </c>
      <c r="K54" s="29"/>
      <c r="L54" s="34">
        <f>Question!D52*-1</f>
        <v>65.099999999999994</v>
      </c>
      <c r="M54" s="103" t="s">
        <v>4</v>
      </c>
      <c r="N54" s="101">
        <f>L54/L55</f>
        <v>0.44773039889958738</v>
      </c>
      <c r="O54" s="27"/>
    </row>
    <row r="55" spans="1:15" x14ac:dyDescent="0.35">
      <c r="A55" s="109"/>
      <c r="B55" s="103"/>
      <c r="C55" s="108" t="s">
        <v>48</v>
      </c>
      <c r="D55" s="108"/>
      <c r="E55" s="108"/>
      <c r="F55" s="103"/>
      <c r="G55" s="111"/>
      <c r="H55" s="25">
        <f>H54+Question!C58</f>
        <v>135.1</v>
      </c>
      <c r="I55" s="103"/>
      <c r="J55" s="101"/>
      <c r="K55" s="29"/>
      <c r="L55" s="31">
        <f>L54+Question!E58</f>
        <v>145.39999999999998</v>
      </c>
      <c r="M55" s="103"/>
      <c r="N55" s="101"/>
      <c r="O55" s="27"/>
    </row>
    <row r="56" spans="1:15" x14ac:dyDescent="0.35">
      <c r="A56" s="64"/>
      <c r="B56" s="1"/>
      <c r="C56" s="1"/>
      <c r="D56" s="1"/>
      <c r="E56" s="1"/>
      <c r="F56" s="1"/>
      <c r="G56" s="38"/>
      <c r="H56" s="4"/>
      <c r="I56" s="1"/>
      <c r="J56" s="36"/>
      <c r="K56" s="29"/>
      <c r="L56" s="28"/>
      <c r="M56" s="1"/>
      <c r="N56" s="36"/>
      <c r="O56" s="27"/>
    </row>
    <row r="57" spans="1:15" x14ac:dyDescent="0.35">
      <c r="A57" s="64"/>
      <c r="B57" s="1"/>
      <c r="C57" s="1"/>
      <c r="D57" s="1"/>
      <c r="E57" s="1"/>
      <c r="F57" s="1"/>
      <c r="G57" s="38"/>
      <c r="H57" s="4"/>
      <c r="I57" s="1"/>
      <c r="J57" s="36"/>
      <c r="K57" s="29"/>
      <c r="L57" s="28"/>
      <c r="M57" s="1"/>
      <c r="N57" s="36"/>
      <c r="O57" s="27"/>
    </row>
    <row r="58" spans="1:15" x14ac:dyDescent="0.35">
      <c r="A58" s="109" t="s">
        <v>49</v>
      </c>
      <c r="B58" s="103" t="s">
        <v>4</v>
      </c>
      <c r="C58" s="103" t="s">
        <v>10</v>
      </c>
      <c r="D58" s="103"/>
      <c r="E58" s="103"/>
      <c r="F58" s="103" t="s">
        <v>23</v>
      </c>
      <c r="G58" s="111" t="s">
        <v>4</v>
      </c>
      <c r="H58" s="7">
        <f>Question!B17</f>
        <v>23</v>
      </c>
      <c r="I58" s="103" t="s">
        <v>4</v>
      </c>
      <c r="J58" s="99">
        <f>H58/H59</f>
        <v>115</v>
      </c>
      <c r="K58" s="95" t="s">
        <v>24</v>
      </c>
      <c r="L58" s="30">
        <f>Question!C17</f>
        <v>29.7</v>
      </c>
      <c r="M58" s="103" t="s">
        <v>4</v>
      </c>
      <c r="N58" s="99">
        <f>L58/L59</f>
        <v>8.4857142857142858</v>
      </c>
      <c r="O58" s="89" t="s">
        <v>24</v>
      </c>
    </row>
    <row r="59" spans="1:15" x14ac:dyDescent="0.35">
      <c r="A59" s="110"/>
      <c r="B59" s="105"/>
      <c r="C59" s="107" t="s">
        <v>50</v>
      </c>
      <c r="D59" s="107"/>
      <c r="E59" s="107"/>
      <c r="F59" s="105"/>
      <c r="G59" s="112"/>
      <c r="H59" s="79">
        <f>Question!B18*-1</f>
        <v>0.2</v>
      </c>
      <c r="I59" s="105"/>
      <c r="J59" s="100"/>
      <c r="K59" s="96"/>
      <c r="L59" s="34">
        <f>Question!C18*-1</f>
        <v>3.5</v>
      </c>
      <c r="M59" s="105"/>
      <c r="N59" s="100"/>
      <c r="O59" s="90"/>
    </row>
    <row r="60" spans="1:15" x14ac:dyDescent="0.35">
      <c r="A60" s="3"/>
      <c r="B60" s="1"/>
      <c r="C60" s="1"/>
      <c r="D60" s="1"/>
      <c r="E60" s="1"/>
      <c r="F60" s="1"/>
      <c r="G60" s="1"/>
      <c r="H60" s="4"/>
      <c r="I60" s="1"/>
      <c r="J60" s="2"/>
      <c r="L60" s="4"/>
      <c r="M60" s="1"/>
      <c r="N60" s="2"/>
      <c r="O60" s="41"/>
    </row>
    <row r="61" spans="1:15" x14ac:dyDescent="0.35">
      <c r="A61" s="3"/>
      <c r="B61" s="1"/>
      <c r="C61" s="1"/>
      <c r="D61" s="1"/>
      <c r="E61" s="1"/>
      <c r="F61" s="1"/>
      <c r="G61" s="1"/>
      <c r="H61" s="4"/>
      <c r="I61" s="1"/>
      <c r="J61" s="2"/>
      <c r="L61" s="4"/>
      <c r="M61" s="1"/>
    </row>
    <row r="62" spans="1:15" ht="14.5" customHeight="1" x14ac:dyDescent="0.35">
      <c r="A62" s="113" t="s">
        <v>83</v>
      </c>
      <c r="B62" s="113"/>
      <c r="C62" s="113"/>
      <c r="D62" s="113"/>
      <c r="E62" s="113"/>
      <c r="F62" s="113"/>
      <c r="G62" s="113"/>
      <c r="H62" s="113"/>
      <c r="I62" s="113"/>
      <c r="J62" s="113"/>
      <c r="K62" s="113"/>
      <c r="L62" s="113"/>
      <c r="M62" s="113"/>
      <c r="N62" s="113"/>
      <c r="O62" s="113"/>
    </row>
    <row r="63" spans="1:15" ht="14.5" customHeight="1" x14ac:dyDescent="0.35">
      <c r="A63" s="113"/>
      <c r="B63" s="113"/>
      <c r="C63" s="113"/>
      <c r="D63" s="113"/>
      <c r="E63" s="113"/>
      <c r="F63" s="113"/>
      <c r="G63" s="113"/>
      <c r="H63" s="113"/>
      <c r="I63" s="113"/>
      <c r="J63" s="113"/>
      <c r="K63" s="113"/>
      <c r="L63" s="113"/>
      <c r="M63" s="113"/>
      <c r="N63" s="113"/>
      <c r="O63" s="113"/>
    </row>
    <row r="64" spans="1:15" ht="73.5" customHeight="1" x14ac:dyDescent="0.35">
      <c r="A64" s="113"/>
      <c r="B64" s="113"/>
      <c r="C64" s="113"/>
      <c r="D64" s="113"/>
      <c r="E64" s="113"/>
      <c r="F64" s="113"/>
      <c r="G64" s="113"/>
      <c r="H64" s="113"/>
      <c r="I64" s="113"/>
      <c r="J64" s="113"/>
      <c r="K64" s="113"/>
      <c r="L64" s="113"/>
      <c r="M64" s="113"/>
      <c r="N64" s="113"/>
      <c r="O64" s="113"/>
    </row>
  </sheetData>
  <mergeCells count="147">
    <mergeCell ref="C4:E4"/>
    <mergeCell ref="A9:A10"/>
    <mergeCell ref="B9:B10"/>
    <mergeCell ref="C9:E9"/>
    <mergeCell ref="F9:F10"/>
    <mergeCell ref="G9:G10"/>
    <mergeCell ref="I9:I10"/>
    <mergeCell ref="J9:J10"/>
    <mergeCell ref="C10:E10"/>
    <mergeCell ref="A3:A4"/>
    <mergeCell ref="B3:B4"/>
    <mergeCell ref="C3:E3"/>
    <mergeCell ref="F3:F4"/>
    <mergeCell ref="G3:G4"/>
    <mergeCell ref="I3:I4"/>
    <mergeCell ref="C14:E14"/>
    <mergeCell ref="A17:A18"/>
    <mergeCell ref="B17:B18"/>
    <mergeCell ref="C17:E17"/>
    <mergeCell ref="F17:F18"/>
    <mergeCell ref="G17:G18"/>
    <mergeCell ref="I17:I18"/>
    <mergeCell ref="J17:J18"/>
    <mergeCell ref="C18:E18"/>
    <mergeCell ref="A13:A14"/>
    <mergeCell ref="B13:B14"/>
    <mergeCell ref="C13:E13"/>
    <mergeCell ref="F13:F14"/>
    <mergeCell ref="G13:G14"/>
    <mergeCell ref="I13:I14"/>
    <mergeCell ref="C22:E22"/>
    <mergeCell ref="A27:A28"/>
    <mergeCell ref="B27:B28"/>
    <mergeCell ref="C27:E27"/>
    <mergeCell ref="F27:F28"/>
    <mergeCell ref="G27:G28"/>
    <mergeCell ref="I27:I28"/>
    <mergeCell ref="J27:J28"/>
    <mergeCell ref="A21:A22"/>
    <mergeCell ref="B21:B22"/>
    <mergeCell ref="C21:E21"/>
    <mergeCell ref="F21:F22"/>
    <mergeCell ref="G21:G22"/>
    <mergeCell ref="I21:I22"/>
    <mergeCell ref="C32:E32"/>
    <mergeCell ref="A35:A36"/>
    <mergeCell ref="B35:B36"/>
    <mergeCell ref="C35:E35"/>
    <mergeCell ref="F35:F36"/>
    <mergeCell ref="G35:G36"/>
    <mergeCell ref="K27:K28"/>
    <mergeCell ref="C28:E28"/>
    <mergeCell ref="A31:A32"/>
    <mergeCell ref="B31:B32"/>
    <mergeCell ref="C31:E31"/>
    <mergeCell ref="F31:F32"/>
    <mergeCell ref="G31:G32"/>
    <mergeCell ref="I31:I32"/>
    <mergeCell ref="J31:J32"/>
    <mergeCell ref="K31:K32"/>
    <mergeCell ref="C40:E40"/>
    <mergeCell ref="A44:A45"/>
    <mergeCell ref="B44:B45"/>
    <mergeCell ref="C44:E44"/>
    <mergeCell ref="F44:F45"/>
    <mergeCell ref="G44:G45"/>
    <mergeCell ref="I44:I45"/>
    <mergeCell ref="J44:J45"/>
    <mergeCell ref="I35:I36"/>
    <mergeCell ref="J35:J36"/>
    <mergeCell ref="C36:E36"/>
    <mergeCell ref="A39:A40"/>
    <mergeCell ref="B39:B40"/>
    <mergeCell ref="C39:E39"/>
    <mergeCell ref="F39:F40"/>
    <mergeCell ref="G39:G40"/>
    <mergeCell ref="I39:I40"/>
    <mergeCell ref="A62:O64"/>
    <mergeCell ref="C49:E49"/>
    <mergeCell ref="A54:A55"/>
    <mergeCell ref="B54:B55"/>
    <mergeCell ref="C54:E54"/>
    <mergeCell ref="F54:F55"/>
    <mergeCell ref="G54:G55"/>
    <mergeCell ref="K44:K45"/>
    <mergeCell ref="C45:E45"/>
    <mergeCell ref="A48:A49"/>
    <mergeCell ref="B48:B49"/>
    <mergeCell ref="C48:E48"/>
    <mergeCell ref="F48:F49"/>
    <mergeCell ref="G48:G49"/>
    <mergeCell ref="I48:I49"/>
    <mergeCell ref="J48:J49"/>
    <mergeCell ref="K48:K49"/>
    <mergeCell ref="C59:E59"/>
    <mergeCell ref="I54:I55"/>
    <mergeCell ref="C55:E55"/>
    <mergeCell ref="A58:A59"/>
    <mergeCell ref="B58:B59"/>
    <mergeCell ref="C58:E58"/>
    <mergeCell ref="F58:F59"/>
    <mergeCell ref="G58:G59"/>
    <mergeCell ref="I58:I59"/>
    <mergeCell ref="M48:M49"/>
    <mergeCell ref="M54:M55"/>
    <mergeCell ref="M58:M59"/>
    <mergeCell ref="N58:N59"/>
    <mergeCell ref="M3:M4"/>
    <mergeCell ref="M9:M10"/>
    <mergeCell ref="M13:M14"/>
    <mergeCell ref="M17:M18"/>
    <mergeCell ref="M21:M22"/>
    <mergeCell ref="M27:M28"/>
    <mergeCell ref="M31:M32"/>
    <mergeCell ref="N44:N45"/>
    <mergeCell ref="N48:N49"/>
    <mergeCell ref="N54:N55"/>
    <mergeCell ref="N31:N32"/>
    <mergeCell ref="N35:N36"/>
    <mergeCell ref="N39:N40"/>
    <mergeCell ref="N17:N18"/>
    <mergeCell ref="N21:N22"/>
    <mergeCell ref="N27:N28"/>
    <mergeCell ref="O58:O59"/>
    <mergeCell ref="H1:K1"/>
    <mergeCell ref="L1:O1"/>
    <mergeCell ref="O27:O28"/>
    <mergeCell ref="O31:O32"/>
    <mergeCell ref="O35:O36"/>
    <mergeCell ref="O39:O40"/>
    <mergeCell ref="O44:O45"/>
    <mergeCell ref="O48:O49"/>
    <mergeCell ref="K58:K59"/>
    <mergeCell ref="K35:K36"/>
    <mergeCell ref="K39:K40"/>
    <mergeCell ref="N3:N4"/>
    <mergeCell ref="N9:N10"/>
    <mergeCell ref="N13:N14"/>
    <mergeCell ref="J58:J59"/>
    <mergeCell ref="J54:J55"/>
    <mergeCell ref="J39:J40"/>
    <mergeCell ref="J21:J22"/>
    <mergeCell ref="J13:J14"/>
    <mergeCell ref="J3:J4"/>
    <mergeCell ref="M35:M36"/>
    <mergeCell ref="M39:M40"/>
    <mergeCell ref="M44:M45"/>
  </mergeCells>
  <pageMargins left="0.7" right="0.7" top="0.75" bottom="0.75" header="0.3" footer="0.3"/>
  <pageSetup paperSize="9" scale="46"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Question</vt:lpstr>
      <vt:lpstr>Solution</vt:lpstr>
      <vt:lpstr>Question!Print_Area</vt:lpstr>
      <vt:lpstr>Solution!Print_Area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Ivana Rozic</dc:creator>
  <cp:keywords/>
  <dc:description/>
  <cp:lastModifiedBy>Ivana Rozic</cp:lastModifiedBy>
  <cp:revision/>
  <dcterms:created xsi:type="dcterms:W3CDTF">2015-06-05T18:17:20Z</dcterms:created>
  <dcterms:modified xsi:type="dcterms:W3CDTF">2023-03-18T12:24:59Z</dcterms:modified>
  <cp:category/>
  <cp:contentStatus/>
</cp:coreProperties>
</file>