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https://industrialautomationcont625-my.sharepoint.com/personal/dedwards_iac-ltd_co_uk/Documents/University/Level 5/Project Management/"/>
    </mc:Choice>
  </mc:AlternateContent>
  <xr:revisionPtr revIDLastSave="15" documentId="8_{14B1BF8C-8C2D-4192-BB8F-385DB7C6A1FF}" xr6:coauthVersionLast="47" xr6:coauthVersionMax="47" xr10:uidLastSave="{8237A6EB-D14D-4BCF-A197-A96474751755}"/>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schedule'!$P$2</definedName>
    <definedName name="_xlnm.Print_Titles" localSheetId="0">'Project schedule'!$4:$6</definedName>
    <definedName name="Project_Start">'Project schedule'!$P$1</definedName>
    <definedName name="task_end" localSheetId="0">'Project schedule'!$E1</definedName>
    <definedName name="task_progress" localSheetId="0">'Project schedule'!$C1</definedName>
    <definedName name="task_start" localSheetId="0">'Project schedule'!$D1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11" l="1"/>
  <c r="D23" i="11"/>
  <c r="E23" i="11" s="1"/>
  <c r="G7" i="11"/>
  <c r="D9" i="11" l="1"/>
  <c r="E9" i="11" s="1"/>
  <c r="D10" i="11" s="1"/>
  <c r="H5" i="11" l="1"/>
  <c r="G28" i="11"/>
  <c r="G27" i="11"/>
  <c r="G21" i="11"/>
  <c r="G16" i="11"/>
  <c r="G12" i="11"/>
  <c r="G8" i="11"/>
  <c r="G9" i="11" l="1"/>
  <c r="E10" i="11"/>
  <c r="D11" i="11" s="1"/>
  <c r="E11" i="11" s="1"/>
  <c r="E13" i="11" s="1"/>
  <c r="D14" i="11" s="1"/>
  <c r="E14" i="11" s="1"/>
  <c r="H6" i="11"/>
  <c r="D15" i="11" l="1"/>
  <c r="E15" i="11" s="1"/>
  <c r="D17" i="11" s="1"/>
  <c r="E17" i="11" s="1"/>
  <c r="G10" i="11"/>
  <c r="I5" i="11"/>
  <c r="J5" i="11" s="1"/>
  <c r="K5" i="11" s="1"/>
  <c r="L5" i="11" s="1"/>
  <c r="M5" i="11" s="1"/>
  <c r="N5" i="11" s="1"/>
  <c r="O5" i="11" s="1"/>
  <c r="H4" i="11"/>
  <c r="D18" i="11" l="1"/>
  <c r="G17" i="11"/>
  <c r="G23" i="11"/>
  <c r="G11" i="11"/>
  <c r="O4" i="11"/>
  <c r="P5" i="11"/>
  <c r="Q5" i="11" s="1"/>
  <c r="R5" i="11" s="1"/>
  <c r="S5" i="11" s="1"/>
  <c r="T5" i="11" s="1"/>
  <c r="U5" i="11" s="1"/>
  <c r="V5" i="11" s="1"/>
  <c r="I6" i="11"/>
  <c r="E18" i="11" l="1"/>
  <c r="D19" i="11" s="1"/>
  <c r="V4" i="11"/>
  <c r="W5" i="11"/>
  <c r="X5" i="11" s="1"/>
  <c r="Y5" i="11" s="1"/>
  <c r="Z5" i="11" s="1"/>
  <c r="AA5" i="11" s="1"/>
  <c r="AB5" i="11" s="1"/>
  <c r="AC5" i="11" s="1"/>
  <c r="J6" i="11"/>
  <c r="G18" i="11" l="1"/>
  <c r="E19" i="11"/>
  <c r="D20" i="11" s="1"/>
  <c r="E20" i="11" s="1"/>
  <c r="D22" i="11" s="1"/>
  <c r="AD5" i="11"/>
  <c r="AE5" i="11" s="1"/>
  <c r="AF5" i="11" s="1"/>
  <c r="AG5" i="11" s="1"/>
  <c r="AH5" i="11" s="1"/>
  <c r="AI5" i="11" s="1"/>
  <c r="AC4" i="11"/>
  <c r="K6" i="11"/>
  <c r="G19" i="11" l="1"/>
  <c r="E22" i="11"/>
  <c r="G22" i="11" s="1"/>
  <c r="AJ5" i="11"/>
  <c r="AK5" i="11" s="1"/>
  <c r="AL5" i="11" s="1"/>
  <c r="AM5" i="11" s="1"/>
  <c r="AN5" i="11" s="1"/>
  <c r="AO5" i="11" s="1"/>
  <c r="AP5" i="11" s="1"/>
  <c r="L6" i="11"/>
  <c r="AQ5" i="11" l="1"/>
  <c r="AR5" i="11" s="1"/>
  <c r="AJ4" i="11"/>
  <c r="M6" i="11"/>
  <c r="AS5" i="11" l="1"/>
  <c r="AR6" i="11"/>
  <c r="AQ4" i="11"/>
  <c r="N6" i="11"/>
  <c r="AT5" i="11" l="1"/>
  <c r="AS6" i="11"/>
  <c r="AU5" i="11" l="1"/>
  <c r="AT6" i="11"/>
  <c r="O6" i="11"/>
  <c r="P6" i="11"/>
  <c r="AV5" i="11" l="1"/>
  <c r="AU6" i="11"/>
  <c r="Q6" i="11"/>
  <c r="AW5" i="11" l="1"/>
  <c r="AX5" i="11" s="1"/>
  <c r="AV6" i="11"/>
  <c r="R6" i="11"/>
  <c r="AX6" i="11" l="1"/>
  <c r="AY5" i="11"/>
  <c r="AX4" i="11"/>
  <c r="AW6" i="11"/>
  <c r="S6" i="11"/>
  <c r="AZ5" i="11" l="1"/>
  <c r="AY6" i="11"/>
  <c r="T6" i="11"/>
  <c r="AZ6" i="11" l="1"/>
  <c r="BA5" i="11"/>
  <c r="U6" i="11"/>
  <c r="BA6" i="11" l="1"/>
  <c r="BB5" i="11"/>
  <c r="V6" i="11"/>
  <c r="BB6" i="11" l="1"/>
  <c r="BC5" i="11"/>
  <c r="W6" i="11"/>
  <c r="BD5" i="11" l="1"/>
  <c r="BC6" i="11"/>
  <c r="X6" i="11"/>
  <c r="BD6" i="11" l="1"/>
  <c r="BE5" i="11"/>
  <c r="Y6" i="11"/>
  <c r="BE6" i="11" l="1"/>
  <c r="BF5" i="11"/>
  <c r="BE4" i="11"/>
  <c r="Z6" i="11"/>
  <c r="BF6" i="11" l="1"/>
  <c r="BG5" i="11"/>
  <c r="AA6" i="11"/>
  <c r="BH5" i="11" l="1"/>
  <c r="BG6" i="11"/>
  <c r="AB6" i="11"/>
  <c r="BI5" i="11" l="1"/>
  <c r="BH6" i="11"/>
  <c r="AC6" i="11"/>
  <c r="BJ5" i="11" l="1"/>
  <c r="BI6" i="11"/>
  <c r="AD6" i="11"/>
  <c r="BK5" i="11" l="1"/>
  <c r="BJ6" i="11"/>
  <c r="AE6" i="11"/>
  <c r="BK6" i="11" l="1"/>
  <c r="AF6" i="11"/>
  <c r="AG6" i="11" l="1"/>
  <c r="AH6" i="11" l="1"/>
  <c r="AI6" i="11" l="1"/>
  <c r="AJ6" i="11" l="1"/>
  <c r="AK6" i="11" l="1"/>
  <c r="AL6" i="11" l="1"/>
  <c r="AM6" i="11" l="1"/>
  <c r="AN6" i="11" l="1"/>
  <c r="AO6" i="11" l="1"/>
  <c r="AP6" i="11" l="1"/>
  <c r="AQ6" i="11" l="1"/>
</calcChain>
</file>

<file path=xl/sharedStrings.xml><?xml version="1.0" encoding="utf-8"?>
<sst xmlns="http://schemas.openxmlformats.org/spreadsheetml/2006/main" count="42" uniqueCount="39">
  <si>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</si>
  <si>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</si>
  <si>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</si>
  <si>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</si>
  <si>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</si>
  <si>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</si>
  <si>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</si>
  <si>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</si>
  <si>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</si>
  <si>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</si>
  <si>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</si>
  <si>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</si>
  <si>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</si>
  <si>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https://www.vertex42.com/ExcelTemplates/simple-gantt-chart.html</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</si>
  <si>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</si>
  <si>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</si>
  <si>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</si>
  <si>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</si>
  <si>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</si>
  <si>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</si>
  <si>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</si>
  <si>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Project start:</t>
  </si>
  <si>
    <t>Display week:</t>
  </si>
  <si>
    <t>Evaluation</t>
  </si>
  <si>
    <t>Design on Porteus</t>
  </si>
  <si>
    <t>Test Proteus Simulation</t>
  </si>
  <si>
    <t>Test Breadboard circuit</t>
  </si>
  <si>
    <t>Create PCB circuit using software</t>
  </si>
  <si>
    <t>Print PCB and solder</t>
  </si>
  <si>
    <t>Test PCB circuit board</t>
  </si>
  <si>
    <t>Compare breadboard circuit ,simulation results and PCB test results</t>
  </si>
  <si>
    <t>Proteus</t>
  </si>
  <si>
    <t>Breadboard Circuit</t>
  </si>
  <si>
    <t>PCB Circuit</t>
  </si>
  <si>
    <t>Conclude if circuit test results are as expected</t>
  </si>
  <si>
    <t>Create circuit on breadboard</t>
  </si>
  <si>
    <t>Job Report</t>
  </si>
  <si>
    <t>Amplifier project</t>
  </si>
  <si>
    <t>David Edwards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</si>
</sst>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m/d/yy;@"/>
    <numFmt numFmtId="166" formatCode="ddd\,\ m/d/yyyy"/>
    <numFmt numFmtId="167" formatCode="mmm\ d\,\ yyyy"/>
    <numFmt numFmtId="168" formatCode="d"/>
  </numFmts>
  <fonts count="29"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1"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10">
    <xf numFmtId="0" fontId="0" fillId="0" borderId="0" xfId="0"/>
    <xf numFmtId="0" fontId="1" fillId="0" borderId="0" xfId="0" applyFont="1"/>
    <xf numFmtId="0" fontId="0" fillId="0" borderId="0" xfId="0" applyAlignment="1">
      <alignment horizontal="center"/>
    </xf>
    <xf numFmtId="0" fontId="0" fillId="0" borderId="0" xfId="0" applyAlignment="1">
      <alignment horizontal="right" vertical="center"/>
    </xf>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7" fillId="0" borderId="0" xfId="0" applyFont="1" applyAlignment="1">
      <alignment horizontal="left" vertical="center"/>
    </xf>
    <xf numFmtId="0" fontId="8" fillId="0" borderId="0" xfId="0" applyFont="1" applyAlignment="1">
      <alignment horizontal="left" vertical="center"/>
    </xf>
    <xf numFmtId="0" fontId="10" fillId="0" borderId="0" xfId="0" applyFont="1"/>
    <xf numFmtId="0" fontId="1" fillId="0" borderId="0" xfId="0" applyFont="1" applyAlignment="1">
      <alignment horizontal="left" vertical="top"/>
    </xf>
    <xf numFmtId="0" fontId="9" fillId="0" borderId="0" xfId="0" applyFont="1" applyAlignment="1">
      <alignment vertical="top"/>
    </xf>
    <xf numFmtId="0" fontId="11" fillId="0" borderId="0" xfId="3"/>
    <xf numFmtId="0" fontId="11" fillId="0" borderId="0" xfId="3" applyAlignment="1">
      <alignment wrapText="1"/>
    </xf>
    <xf numFmtId="0" fontId="11" fillId="0" borderId="0" xfId="0" applyFont="1" applyAlignment="1">
      <alignment horizontal="center"/>
    </xf>
    <xf numFmtId="0" fontId="3" fillId="0" borderId="0" xfId="0" applyFont="1" applyAlignment="1">
      <alignment horizontal="center" vertical="center"/>
    </xf>
    <xf numFmtId="0" fontId="12" fillId="0" borderId="0" xfId="0" applyFont="1"/>
    <xf numFmtId="0" fontId="12" fillId="0" borderId="0" xfId="0" applyFont="1" applyAlignment="1">
      <alignment horizontal="center"/>
    </xf>
    <xf numFmtId="0" fontId="12" fillId="0" borderId="0" xfId="0" applyFont="1" applyAlignment="1">
      <alignment horizontal="center" vertical="center"/>
    </xf>
    <xf numFmtId="0" fontId="13" fillId="0" borderId="0" xfId="0" applyFont="1"/>
    <xf numFmtId="0" fontId="13" fillId="0" borderId="0" xfId="0" applyFont="1" applyAlignment="1">
      <alignment horizontal="center"/>
    </xf>
    <xf numFmtId="0" fontId="14" fillId="0" borderId="0" xfId="0" applyFont="1"/>
    <xf numFmtId="0" fontId="15" fillId="0" borderId="0" xfId="0" applyFont="1" applyAlignment="1">
      <alignment horizontal="left" indent="1"/>
    </xf>
    <xf numFmtId="0" fontId="4" fillId="0" borderId="0" xfId="0" applyFont="1"/>
    <xf numFmtId="0" fontId="4" fillId="0" borderId="0" xfId="8">
      <alignment horizontal="right" indent="1"/>
    </xf>
    <xf numFmtId="0" fontId="4" fillId="0" borderId="0" xfId="0" applyFont="1" applyAlignment="1">
      <alignment horizontal="center"/>
    </xf>
    <xf numFmtId="0" fontId="1" fillId="0" borderId="0" xfId="1" applyFont="1" applyAlignment="1" applyProtection="1">
      <alignment horizontal="left" vertical="top" indent="1"/>
    </xf>
    <xf numFmtId="0" fontId="4" fillId="0" borderId="0" xfId="0" applyFont="1" applyAlignment="1">
      <alignment horizontal="left" indent="1"/>
    </xf>
    <xf numFmtId="168" fontId="18" fillId="12" borderId="20" xfId="0" applyNumberFormat="1" applyFont="1" applyFill="1" applyBorder="1" applyAlignment="1">
      <alignment horizontal="center" vertical="center"/>
    </xf>
    <xf numFmtId="168" fontId="18" fillId="12" borderId="18" xfId="0" applyNumberFormat="1" applyFont="1" applyFill="1" applyBorder="1" applyAlignment="1">
      <alignment horizontal="center" vertical="center"/>
    </xf>
    <xf numFmtId="168" fontId="18" fillId="12" borderId="19" xfId="0" applyNumberFormat="1" applyFont="1" applyFill="1" applyBorder="1" applyAlignment="1">
      <alignment horizontal="center" vertical="center"/>
    </xf>
    <xf numFmtId="0" fontId="19" fillId="2" borderId="17" xfId="0" applyFont="1" applyFill="1" applyBorder="1" applyAlignment="1">
      <alignment horizontal="center" vertical="center" shrinkToFit="1"/>
    </xf>
    <xf numFmtId="0" fontId="19" fillId="2" borderId="14" xfId="0" applyFont="1" applyFill="1" applyBorder="1" applyAlignment="1">
      <alignment horizontal="center" vertical="center" shrinkToFit="1"/>
    </xf>
    <xf numFmtId="0" fontId="19" fillId="2" borderId="15" xfId="0" applyFont="1" applyFill="1" applyBorder="1" applyAlignment="1">
      <alignment horizontal="center" vertical="center" shrinkToFit="1"/>
    </xf>
    <xf numFmtId="0" fontId="16" fillId="0" borderId="0" xfId="0" applyFont="1"/>
    <xf numFmtId="0" fontId="4" fillId="0" borderId="3" xfId="0" applyFont="1" applyBorder="1" applyAlignment="1">
      <alignment vertical="center"/>
    </xf>
    <xf numFmtId="0" fontId="20" fillId="6" borderId="0" xfId="0" applyFont="1" applyFill="1" applyAlignment="1">
      <alignment horizontal="left" vertical="center" indent="1"/>
    </xf>
    <xf numFmtId="9" fontId="1" fillId="6" borderId="0" xfId="2" applyFont="1" applyFill="1" applyBorder="1" applyAlignment="1">
      <alignment horizontal="center" vertical="center"/>
    </xf>
    <xf numFmtId="165" fontId="16" fillId="6" borderId="0" xfId="0" applyNumberFormat="1" applyFont="1" applyFill="1" applyAlignment="1">
      <alignment horizontal="center" vertical="center"/>
    </xf>
    <xf numFmtId="165" fontId="1" fillId="6" borderId="0" xfId="0" applyNumberFormat="1" applyFont="1" applyFill="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6" fillId="3" borderId="6" xfId="12" applyFont="1" applyFill="1" applyBorder="1">
      <alignment horizontal="left" vertical="center" indent="2"/>
    </xf>
    <xf numFmtId="9" fontId="1" fillId="3" borderId="6" xfId="2" applyFont="1" applyFill="1" applyBorder="1" applyAlignment="1">
      <alignment horizontal="center" vertical="center"/>
    </xf>
    <xf numFmtId="165" fontId="16" fillId="3" borderId="6" xfId="10" applyFont="1" applyFill="1" applyBorder="1">
      <alignment horizontal="center" vertical="center"/>
    </xf>
    <xf numFmtId="0" fontId="4" fillId="0" borderId="4" xfId="0" applyFont="1" applyBorder="1" applyAlignment="1">
      <alignment vertical="center"/>
    </xf>
    <xf numFmtId="0" fontId="16" fillId="3" borderId="7" xfId="12" applyFont="1" applyFill="1" applyBorder="1">
      <alignment horizontal="left" vertical="center" indent="2"/>
    </xf>
    <xf numFmtId="9" fontId="1" fillId="3" borderId="7" xfId="2" applyFont="1" applyFill="1" applyBorder="1" applyAlignment="1">
      <alignment horizontal="center" vertical="center"/>
    </xf>
    <xf numFmtId="165" fontId="16" fillId="3" borderId="7" xfId="10" applyFont="1" applyFill="1" applyBorder="1">
      <alignment horizontal="center" vertical="center"/>
    </xf>
    <xf numFmtId="0" fontId="4" fillId="0" borderId="4" xfId="0" applyFont="1" applyBorder="1" applyAlignment="1">
      <alignment horizontal="right" vertical="center"/>
    </xf>
    <xf numFmtId="0" fontId="20" fillId="7" borderId="0" xfId="0" applyFont="1" applyFill="1" applyAlignment="1">
      <alignment horizontal="left" vertical="center" indent="1"/>
    </xf>
    <xf numFmtId="9" fontId="1" fillId="7" borderId="0" xfId="2" applyFont="1" applyFill="1" applyBorder="1" applyAlignment="1">
      <alignment horizontal="center" vertical="center"/>
    </xf>
    <xf numFmtId="165" fontId="16" fillId="7" borderId="0" xfId="0" applyNumberFormat="1" applyFont="1" applyFill="1" applyAlignment="1">
      <alignment horizontal="center" vertical="center"/>
    </xf>
    <xf numFmtId="165" fontId="1" fillId="7" borderId="0" xfId="0" applyNumberFormat="1" applyFont="1" applyFill="1" applyAlignment="1">
      <alignment horizontal="center" vertical="center"/>
    </xf>
    <xf numFmtId="0" fontId="16" fillId="4" borderId="5" xfId="12" applyFont="1" applyFill="1" applyBorder="1">
      <alignment horizontal="left" vertical="center" indent="2"/>
    </xf>
    <xf numFmtId="9" fontId="1" fillId="4" borderId="5" xfId="2" applyFont="1" applyFill="1" applyBorder="1" applyAlignment="1">
      <alignment horizontal="center" vertical="center"/>
    </xf>
    <xf numFmtId="165" fontId="16" fillId="4" borderId="5" xfId="10" applyFont="1" applyFill="1" applyBorder="1">
      <alignment horizontal="center" vertical="center"/>
    </xf>
    <xf numFmtId="0" fontId="20" fillId="8" borderId="0" xfId="0" applyFont="1" applyFill="1" applyAlignment="1">
      <alignment horizontal="left" vertical="center" indent="1"/>
    </xf>
    <xf numFmtId="9" fontId="1" fillId="8" borderId="0" xfId="2" applyFont="1" applyFill="1" applyBorder="1" applyAlignment="1">
      <alignment horizontal="center" vertical="center"/>
    </xf>
    <xf numFmtId="165" fontId="16" fillId="8" borderId="0" xfId="0" applyNumberFormat="1" applyFont="1" applyFill="1" applyAlignment="1">
      <alignment horizontal="center" vertical="center"/>
    </xf>
    <xf numFmtId="165" fontId="1" fillId="8" borderId="0" xfId="0" applyNumberFormat="1" applyFont="1" applyFill="1" applyAlignment="1">
      <alignment horizontal="center" vertical="center"/>
    </xf>
    <xf numFmtId="0" fontId="4" fillId="0" borderId="11" xfId="0" applyFont="1" applyBorder="1" applyAlignment="1">
      <alignment vertical="center"/>
    </xf>
    <xf numFmtId="0" fontId="16" fillId="5" borderId="8" xfId="12" applyFont="1" applyFill="1" applyBorder="1">
      <alignment horizontal="left" vertical="center" indent="2"/>
    </xf>
    <xf numFmtId="9" fontId="1" fillId="5" borderId="8" xfId="2" applyFont="1" applyFill="1" applyBorder="1" applyAlignment="1">
      <alignment horizontal="center" vertical="center"/>
    </xf>
    <xf numFmtId="165" fontId="16" fillId="5" borderId="8" xfId="10" applyFont="1" applyFill="1" applyBorder="1">
      <alignment horizontal="center" vertical="center"/>
    </xf>
    <xf numFmtId="0" fontId="20" fillId="9" borderId="0" xfId="0" applyFont="1" applyFill="1" applyAlignment="1">
      <alignment horizontal="left" vertical="center" indent="1"/>
    </xf>
    <xf numFmtId="9" fontId="1" fillId="9" borderId="0" xfId="2" applyFont="1" applyFill="1" applyBorder="1" applyAlignment="1">
      <alignment horizontal="center" vertical="center"/>
    </xf>
    <xf numFmtId="165" fontId="16" fillId="9" borderId="0" xfId="0" applyNumberFormat="1" applyFont="1" applyFill="1" applyAlignment="1">
      <alignment horizontal="center" vertical="center"/>
    </xf>
    <xf numFmtId="165" fontId="1" fillId="9" borderId="0" xfId="0" applyNumberFormat="1" applyFont="1" applyFill="1" applyAlignment="1">
      <alignment horizontal="center" vertical="center"/>
    </xf>
    <xf numFmtId="0" fontId="4" fillId="0" borderId="10" xfId="0" applyFont="1" applyBorder="1" applyAlignment="1">
      <alignment vertical="center"/>
    </xf>
    <xf numFmtId="0" fontId="16" fillId="10" borderId="9" xfId="12" applyFont="1" applyFill="1" applyBorder="1">
      <alignment horizontal="left" vertical="center" indent="2"/>
    </xf>
    <xf numFmtId="9" fontId="1" fillId="10" borderId="9" xfId="2" applyFont="1" applyFill="1" applyBorder="1" applyAlignment="1">
      <alignment horizontal="center" vertical="center"/>
    </xf>
    <xf numFmtId="165" fontId="16" fillId="10" borderId="9" xfId="10" applyFont="1" applyFill="1" applyBorder="1">
      <alignment horizontal="center" vertical="center"/>
    </xf>
    <xf numFmtId="0" fontId="16" fillId="0" borderId="0" xfId="12" applyFont="1" applyBorder="1">
      <alignment horizontal="left" vertical="center" indent="2"/>
    </xf>
    <xf numFmtId="9" fontId="1" fillId="0" borderId="0" xfId="2" applyFont="1" applyBorder="1" applyAlignment="1">
      <alignment horizontal="center" vertical="center"/>
    </xf>
    <xf numFmtId="165" fontId="16" fillId="0" borderId="0" xfId="10" applyFont="1" applyBorder="1">
      <alignment horizontal="center" vertical="center"/>
    </xf>
    <xf numFmtId="0" fontId="21" fillId="2" borderId="0" xfId="0" applyFont="1" applyFill="1" applyAlignment="1">
      <alignment horizontal="left" vertical="center" indent="1"/>
    </xf>
    <xf numFmtId="9" fontId="1" fillId="2" borderId="0" xfId="2" applyFont="1" applyFill="1" applyBorder="1" applyAlignment="1">
      <alignment horizontal="center" vertical="center"/>
    </xf>
    <xf numFmtId="165" fontId="22" fillId="2" borderId="0" xfId="0" applyNumberFormat="1" applyFont="1" applyFill="1" applyAlignment="1">
      <alignment horizontal="left" vertical="center"/>
    </xf>
    <xf numFmtId="165" fontId="1" fillId="2" borderId="0" xfId="0" applyNumberFormat="1" applyFont="1" applyFill="1" applyAlignment="1">
      <alignment horizontal="center" vertical="center"/>
    </xf>
    <xf numFmtId="0" fontId="4" fillId="2" borderId="0" xfId="0" applyFont="1" applyFill="1" applyAlignment="1">
      <alignment vertical="center"/>
    </xf>
    <xf numFmtId="0" fontId="23" fillId="0" borderId="0" xfId="6" applyFont="1" applyAlignment="1">
      <alignment horizontal="left" vertical="center" indent="1"/>
    </xf>
    <xf numFmtId="0" fontId="26" fillId="0" borderId="0" xfId="5" applyFont="1" applyAlignment="1">
      <alignment horizontal="left"/>
    </xf>
    <xf numFmtId="0" fontId="7" fillId="0" borderId="0" xfId="0" applyFont="1" applyAlignment="1">
      <alignment horizontal="left" vertical="center" indent="1"/>
    </xf>
    <xf numFmtId="0" fontId="3" fillId="0" borderId="0" xfId="0" applyFont="1" applyAlignment="1">
      <alignment horizontal="left" vertical="top" indent="1"/>
    </xf>
    <xf numFmtId="0" fontId="23" fillId="0" borderId="0" xfId="0" applyFont="1" applyAlignment="1">
      <alignment horizontal="left" vertical="center" indent="1"/>
    </xf>
    <xf numFmtId="0" fontId="27" fillId="0" borderId="0" xfId="0" applyFont="1" applyAlignment="1">
      <alignment horizontal="left" vertical="top" wrapText="1" indent="1"/>
    </xf>
    <xf numFmtId="0" fontId="0" fillId="0" borderId="0" xfId="0" applyAlignment="1">
      <alignment horizontal="left" vertical="top" wrapText="1" indent="1"/>
    </xf>
    <xf numFmtId="0" fontId="28" fillId="0" borderId="0" xfId="1" applyFont="1" applyAlignment="1" applyProtection="1">
      <alignment horizontal="left" vertical="top" indent="1"/>
    </xf>
    <xf numFmtId="0" fontId="1" fillId="0" borderId="0" xfId="0" applyFont="1" applyAlignment="1">
      <alignment horizontal="left" vertical="top" indent="1"/>
    </xf>
    <xf numFmtId="0" fontId="11" fillId="0" borderId="0" xfId="3" applyAlignment="1">
      <alignment wrapText="1"/>
    </xf>
    <xf numFmtId="0" fontId="11" fillId="0" borderId="0" xfId="3" applyAlignment="1">
      <alignment wrapText="1"/>
    </xf>
    <xf numFmtId="0" fontId="17"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4" fillId="2" borderId="21" xfId="0" applyFont="1" applyFill="1" applyBorder="1"/>
    <xf numFmtId="0" fontId="17" fillId="11" borderId="16" xfId="0" applyFont="1" applyFill="1" applyBorder="1" applyAlignment="1">
      <alignment horizontal="center" vertical="center"/>
    </xf>
    <xf numFmtId="0" fontId="24" fillId="0" borderId="0" xfId="0" applyFont="1" applyAlignment="1">
      <alignment horizontal="left"/>
    </xf>
    <xf numFmtId="0" fontId="25" fillId="0" borderId="0" xfId="0" applyFont="1"/>
    <xf numFmtId="166" fontId="24" fillId="0" borderId="0" xfId="9" applyFont="1" applyBorder="1" applyAlignment="1">
      <alignment horizontal="left"/>
    </xf>
    <xf numFmtId="0" fontId="23" fillId="0" borderId="0" xfId="8" applyFont="1" applyAlignment="1">
      <alignment horizontal="left"/>
    </xf>
    <xf numFmtId="0" fontId="4" fillId="0" borderId="0" xfId="0" applyFont="1"/>
    <xf numFmtId="167" fontId="16" fillId="2" borderId="13" xfId="0" applyNumberFormat="1" applyFont="1" applyFill="1" applyBorder="1" applyAlignment="1">
      <alignment horizontal="center" vertical="center" wrapText="1"/>
    </xf>
    <xf numFmtId="167" fontId="16" fillId="2" borderId="19" xfId="0" applyNumberFormat="1" applyFont="1" applyFill="1" applyBorder="1" applyAlignment="1">
      <alignment horizontal="center" vertical="center" wrapText="1"/>
    </xf>
    <xf numFmtId="167" fontId="16" fillId="2" borderId="18" xfId="0" applyNumberFormat="1" applyFont="1" applyFill="1" applyBorder="1" applyAlignment="1">
      <alignment horizontal="center" vertical="center" wrapText="1"/>
    </xf>
    <xf numFmtId="0" fontId="16" fillId="4" borderId="0" xfId="12" applyFont="1" applyFill="1" applyBorder="1">
      <alignment horizontal="left" vertical="center" indent="2"/>
    </xf>
    <xf numFmtId="9" fontId="1" fillId="4" borderId="0" xfId="2" applyFont="1" applyFill="1" applyBorder="1" applyAlignment="1">
      <alignment horizontal="center" vertical="center"/>
    </xf>
    <xf numFmtId="165" fontId="16" fillId="4" borderId="0" xfId="10" applyFont="1" applyFill="1" applyBorder="1">
      <alignment horizontal="center" vertical="center"/>
    </xf>
    <xf numFmtId="0" fontId="16" fillId="5" borderId="0" xfId="12" applyFont="1" applyFill="1" applyBorder="1">
      <alignment horizontal="left" vertical="center" indent="2"/>
    </xf>
    <xf numFmtId="9" fontId="1" fillId="5" borderId="0" xfId="2" applyFont="1" applyFill="1" applyBorder="1" applyAlignment="1">
      <alignment horizontal="center" vertical="center"/>
    </xf>
    <xf numFmtId="165" fontId="16" fillId="5" borderId="0" xfId="10" applyFont="1" applyFill="1" applyBorder="1">
      <alignment horizontal="center" vertical="center"/>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25">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5"/>
        </left>
        <right style="thin">
          <color theme="5"/>
        </right>
        <vertical/>
        <horizontal/>
      </border>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24"/>
      <tableStyleElement type="headerRow" dxfId="23"/>
      <tableStyleElement type="totalRow" dxfId="22"/>
      <tableStyleElement type="firstColumn" dxfId="21"/>
      <tableStyleElement type="lastColumn" dxfId="20"/>
      <tableStyleElement type="firstRowStripe" dxfId="19"/>
      <tableStyleElement type="secondRowStripe" dxfId="18"/>
      <tableStyleElement type="firstColumnStripe" dxfId="17"/>
      <tableStyleElement type="secondColumnStripe" dxfId="1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K30"/>
  <sheetViews>
    <sheetView showGridLines="0" tabSelected="1" showRuler="0" zoomScaleNormal="100" zoomScalePageLayoutView="70" workbookViewId="0">
      <selection activeCell="P3" sqref="P3"/>
    </sheetView>
  </sheetViews>
  <sheetFormatPr defaultColWidth="8.75" defaultRowHeight="30" customHeight="1" x14ac:dyDescent="0.2"/>
  <cols>
    <col min="1" max="1" width="2.75" style="12" customWidth="1"/>
    <col min="2" max="2" width="57.25" bestFit="1" customWidth="1"/>
    <col min="3" max="3" width="10.75" customWidth="1"/>
    <col min="4" max="4" width="10.75" style="2" customWidth="1"/>
    <col min="5" max="5" width="10.75" customWidth="1"/>
    <col min="6" max="6" width="2.75" customWidth="1"/>
    <col min="7" max="7" width="6" hidden="1" customWidth="1"/>
    <col min="8" max="64" width="2.75" customWidth="1"/>
  </cols>
  <sheetData>
    <row r="1" spans="1:63" ht="90" customHeight="1" x14ac:dyDescent="1.1000000000000001">
      <c r="A1" s="13"/>
      <c r="B1" s="82" t="s">
        <v>37</v>
      </c>
      <c r="C1" s="16"/>
      <c r="D1" s="17"/>
      <c r="E1" s="18"/>
      <c r="G1" s="1"/>
      <c r="H1" s="99" t="s">
        <v>21</v>
      </c>
      <c r="I1" s="100"/>
      <c r="J1" s="100"/>
      <c r="K1" s="100"/>
      <c r="L1" s="100"/>
      <c r="M1" s="100"/>
      <c r="N1" s="100"/>
      <c r="O1" s="21"/>
      <c r="P1" s="98">
        <v>45809</v>
      </c>
      <c r="Q1" s="97"/>
      <c r="R1" s="97"/>
      <c r="S1" s="97"/>
      <c r="T1" s="97"/>
      <c r="U1" s="97"/>
      <c r="V1" s="97"/>
      <c r="W1" s="97"/>
      <c r="X1" s="97"/>
      <c r="Y1" s="97"/>
    </row>
    <row r="2" spans="1:63" ht="30" customHeight="1" x14ac:dyDescent="0.5">
      <c r="B2" s="81" t="s">
        <v>38</v>
      </c>
      <c r="C2" s="19"/>
      <c r="D2" s="20"/>
      <c r="E2" s="19"/>
      <c r="H2" s="99" t="s">
        <v>22</v>
      </c>
      <c r="I2" s="100"/>
      <c r="J2" s="100"/>
      <c r="K2" s="100"/>
      <c r="L2" s="100"/>
      <c r="M2" s="100"/>
      <c r="N2" s="100"/>
      <c r="O2" s="21"/>
      <c r="P2" s="96">
        <v>1</v>
      </c>
      <c r="Q2" s="97"/>
      <c r="R2" s="97"/>
      <c r="S2" s="97"/>
      <c r="T2" s="97"/>
      <c r="U2" s="97"/>
      <c r="V2" s="97"/>
      <c r="W2" s="97"/>
      <c r="X2" s="97"/>
      <c r="Y2" s="97"/>
    </row>
    <row r="3" spans="1:63" s="23" customFormat="1" ht="30" customHeight="1" x14ac:dyDescent="0.25">
      <c r="A3" s="12"/>
      <c r="B3" s="22" t="s">
        <v>8</v>
      </c>
      <c r="C3" s="24"/>
      <c r="D3" s="25"/>
    </row>
    <row r="4" spans="1:63" s="23" customFormat="1" ht="30" customHeight="1" x14ac:dyDescent="0.2">
      <c r="A4" s="13"/>
      <c r="B4" s="26" t="s">
        <v>13</v>
      </c>
      <c r="D4" s="27"/>
      <c r="H4" s="103">
        <f>H5</f>
        <v>45810</v>
      </c>
      <c r="I4" s="101"/>
      <c r="J4" s="101"/>
      <c r="K4" s="101"/>
      <c r="L4" s="101"/>
      <c r="M4" s="101"/>
      <c r="N4" s="101"/>
      <c r="O4" s="101">
        <f>O5</f>
        <v>45817</v>
      </c>
      <c r="P4" s="101"/>
      <c r="Q4" s="101"/>
      <c r="R4" s="101"/>
      <c r="S4" s="101"/>
      <c r="T4" s="101"/>
      <c r="U4" s="101"/>
      <c r="V4" s="101">
        <f>V5</f>
        <v>45824</v>
      </c>
      <c r="W4" s="101"/>
      <c r="X4" s="101"/>
      <c r="Y4" s="101"/>
      <c r="Z4" s="101"/>
      <c r="AA4" s="101"/>
      <c r="AB4" s="101"/>
      <c r="AC4" s="101">
        <f>AC5</f>
        <v>45831</v>
      </c>
      <c r="AD4" s="101"/>
      <c r="AE4" s="101"/>
      <c r="AF4" s="101"/>
      <c r="AG4" s="101"/>
      <c r="AH4" s="101"/>
      <c r="AI4" s="101"/>
      <c r="AJ4" s="101">
        <f>AJ5</f>
        <v>45838</v>
      </c>
      <c r="AK4" s="101"/>
      <c r="AL4" s="101"/>
      <c r="AM4" s="101"/>
      <c r="AN4" s="101"/>
      <c r="AO4" s="101"/>
      <c r="AP4" s="101"/>
      <c r="AQ4" s="101">
        <f>AQ5</f>
        <v>45845</v>
      </c>
      <c r="AR4" s="101"/>
      <c r="AS4" s="101"/>
      <c r="AT4" s="101"/>
      <c r="AU4" s="101"/>
      <c r="AV4" s="101"/>
      <c r="AW4" s="101"/>
      <c r="AX4" s="101">
        <f>AX5</f>
        <v>45852</v>
      </c>
      <c r="AY4" s="101"/>
      <c r="AZ4" s="101"/>
      <c r="BA4" s="101"/>
      <c r="BB4" s="101"/>
      <c r="BC4" s="101"/>
      <c r="BD4" s="101"/>
      <c r="BE4" s="101">
        <f>BE5</f>
        <v>45859</v>
      </c>
      <c r="BF4" s="101"/>
      <c r="BG4" s="101"/>
      <c r="BH4" s="101"/>
      <c r="BI4" s="101"/>
      <c r="BJ4" s="101"/>
      <c r="BK4" s="102"/>
    </row>
    <row r="5" spans="1:63" s="23" customFormat="1" ht="15" customHeight="1" x14ac:dyDescent="0.2">
      <c r="A5" s="91"/>
      <c r="B5" s="92" t="s">
        <v>5</v>
      </c>
      <c r="C5" s="95" t="s">
        <v>1</v>
      </c>
      <c r="D5" s="95" t="s">
        <v>3</v>
      </c>
      <c r="E5" s="95" t="s">
        <v>4</v>
      </c>
      <c r="H5" s="28">
        <f>Project_Start-WEEKDAY(Project_Start,1)+2+7*(Display_Week-1)</f>
        <v>45810</v>
      </c>
      <c r="I5" s="28">
        <f>H5+1</f>
        <v>45811</v>
      </c>
      <c r="J5" s="28">
        <f t="shared" ref="J5:AW5" si="0">I5+1</f>
        <v>45812</v>
      </c>
      <c r="K5" s="28">
        <f t="shared" si="0"/>
        <v>45813</v>
      </c>
      <c r="L5" s="28">
        <f t="shared" si="0"/>
        <v>45814</v>
      </c>
      <c r="M5" s="28">
        <f t="shared" si="0"/>
        <v>45815</v>
      </c>
      <c r="N5" s="29">
        <f t="shared" si="0"/>
        <v>45816</v>
      </c>
      <c r="O5" s="30">
        <f>N5+1</f>
        <v>45817</v>
      </c>
      <c r="P5" s="28">
        <f>O5+1</f>
        <v>45818</v>
      </c>
      <c r="Q5" s="28">
        <f t="shared" si="0"/>
        <v>45819</v>
      </c>
      <c r="R5" s="28">
        <f t="shared" si="0"/>
        <v>45820</v>
      </c>
      <c r="S5" s="28">
        <f t="shared" si="0"/>
        <v>45821</v>
      </c>
      <c r="T5" s="28">
        <f t="shared" si="0"/>
        <v>45822</v>
      </c>
      <c r="U5" s="29">
        <f t="shared" si="0"/>
        <v>45823</v>
      </c>
      <c r="V5" s="30">
        <f>U5+1</f>
        <v>45824</v>
      </c>
      <c r="W5" s="28">
        <f>V5+1</f>
        <v>45825</v>
      </c>
      <c r="X5" s="28">
        <f t="shared" si="0"/>
        <v>45826</v>
      </c>
      <c r="Y5" s="28">
        <f t="shared" si="0"/>
        <v>45827</v>
      </c>
      <c r="Z5" s="28">
        <f t="shared" si="0"/>
        <v>45828</v>
      </c>
      <c r="AA5" s="28">
        <f t="shared" si="0"/>
        <v>45829</v>
      </c>
      <c r="AB5" s="29">
        <f t="shared" si="0"/>
        <v>45830</v>
      </c>
      <c r="AC5" s="30">
        <f>AB5+1</f>
        <v>45831</v>
      </c>
      <c r="AD5" s="28">
        <f>AC5+1</f>
        <v>45832</v>
      </c>
      <c r="AE5" s="28">
        <f t="shared" si="0"/>
        <v>45833</v>
      </c>
      <c r="AF5" s="28">
        <f t="shared" si="0"/>
        <v>45834</v>
      </c>
      <c r="AG5" s="28">
        <f t="shared" si="0"/>
        <v>45835</v>
      </c>
      <c r="AH5" s="28">
        <f t="shared" si="0"/>
        <v>45836</v>
      </c>
      <c r="AI5" s="29">
        <f t="shared" si="0"/>
        <v>45837</v>
      </c>
      <c r="AJ5" s="30">
        <f>AI5+1</f>
        <v>45838</v>
      </c>
      <c r="AK5" s="28">
        <f>AJ5+1</f>
        <v>45839</v>
      </c>
      <c r="AL5" s="28">
        <f t="shared" si="0"/>
        <v>45840</v>
      </c>
      <c r="AM5" s="28">
        <f t="shared" si="0"/>
        <v>45841</v>
      </c>
      <c r="AN5" s="28">
        <f t="shared" si="0"/>
        <v>45842</v>
      </c>
      <c r="AO5" s="28">
        <f t="shared" si="0"/>
        <v>45843</v>
      </c>
      <c r="AP5" s="29">
        <f t="shared" si="0"/>
        <v>45844</v>
      </c>
      <c r="AQ5" s="30">
        <f>AP5+1</f>
        <v>45845</v>
      </c>
      <c r="AR5" s="28">
        <f>AQ5+1</f>
        <v>45846</v>
      </c>
      <c r="AS5" s="28">
        <f t="shared" si="0"/>
        <v>45847</v>
      </c>
      <c r="AT5" s="28">
        <f t="shared" si="0"/>
        <v>45848</v>
      </c>
      <c r="AU5" s="28">
        <f t="shared" si="0"/>
        <v>45849</v>
      </c>
      <c r="AV5" s="28">
        <f t="shared" si="0"/>
        <v>45850</v>
      </c>
      <c r="AW5" s="29">
        <f t="shared" si="0"/>
        <v>45851</v>
      </c>
      <c r="AX5" s="30">
        <f>AW5+1</f>
        <v>45852</v>
      </c>
      <c r="AY5" s="28">
        <f>AX5+1</f>
        <v>45853</v>
      </c>
      <c r="AZ5" s="28">
        <f t="shared" ref="AZ5:BD5" si="1">AY5+1</f>
        <v>45854</v>
      </c>
      <c r="BA5" s="28">
        <f t="shared" si="1"/>
        <v>45855</v>
      </c>
      <c r="BB5" s="28">
        <f t="shared" si="1"/>
        <v>45856</v>
      </c>
      <c r="BC5" s="28">
        <f t="shared" si="1"/>
        <v>45857</v>
      </c>
      <c r="BD5" s="29">
        <f t="shared" si="1"/>
        <v>45858</v>
      </c>
      <c r="BE5" s="30">
        <f>BD5+1</f>
        <v>45859</v>
      </c>
      <c r="BF5" s="28">
        <f>BE5+1</f>
        <v>45860</v>
      </c>
      <c r="BG5" s="28">
        <f t="shared" ref="BG5:BK5" si="2">BF5+1</f>
        <v>45861</v>
      </c>
      <c r="BH5" s="28">
        <f t="shared" si="2"/>
        <v>45862</v>
      </c>
      <c r="BI5" s="28">
        <f t="shared" si="2"/>
        <v>45863</v>
      </c>
      <c r="BJ5" s="28">
        <f t="shared" si="2"/>
        <v>45864</v>
      </c>
      <c r="BK5" s="28">
        <f t="shared" si="2"/>
        <v>45865</v>
      </c>
    </row>
    <row r="6" spans="1:63" s="23" customFormat="1" ht="15" customHeight="1" thickBot="1" x14ac:dyDescent="0.25">
      <c r="A6" s="91"/>
      <c r="B6" s="93"/>
      <c r="C6" s="94"/>
      <c r="D6" s="94"/>
      <c r="E6" s="94"/>
      <c r="H6" s="31" t="str">
        <f t="shared" ref="H6:AM6" si="3">LEFT(TEXT(H5,"ddd"),1)</f>
        <v>M</v>
      </c>
      <c r="I6" s="32" t="str">
        <f t="shared" si="3"/>
        <v>T</v>
      </c>
      <c r="J6" s="32" t="str">
        <f t="shared" si="3"/>
        <v>W</v>
      </c>
      <c r="K6" s="32" t="str">
        <f t="shared" si="3"/>
        <v>T</v>
      </c>
      <c r="L6" s="32" t="str">
        <f t="shared" si="3"/>
        <v>F</v>
      </c>
      <c r="M6" s="32" t="str">
        <f t="shared" si="3"/>
        <v>S</v>
      </c>
      <c r="N6" s="32" t="str">
        <f t="shared" si="3"/>
        <v>S</v>
      </c>
      <c r="O6" s="32" t="str">
        <f t="shared" si="3"/>
        <v>M</v>
      </c>
      <c r="P6" s="32" t="str">
        <f t="shared" si="3"/>
        <v>T</v>
      </c>
      <c r="Q6" s="32" t="str">
        <f t="shared" si="3"/>
        <v>W</v>
      </c>
      <c r="R6" s="32" t="str">
        <f t="shared" si="3"/>
        <v>T</v>
      </c>
      <c r="S6" s="32" t="str">
        <f t="shared" si="3"/>
        <v>F</v>
      </c>
      <c r="T6" s="32" t="str">
        <f t="shared" si="3"/>
        <v>S</v>
      </c>
      <c r="U6" s="32" t="str">
        <f t="shared" si="3"/>
        <v>S</v>
      </c>
      <c r="V6" s="32" t="str">
        <f t="shared" si="3"/>
        <v>M</v>
      </c>
      <c r="W6" s="32" t="str">
        <f t="shared" si="3"/>
        <v>T</v>
      </c>
      <c r="X6" s="32" t="str">
        <f t="shared" si="3"/>
        <v>W</v>
      </c>
      <c r="Y6" s="32" t="str">
        <f t="shared" si="3"/>
        <v>T</v>
      </c>
      <c r="Z6" s="32" t="str">
        <f t="shared" si="3"/>
        <v>F</v>
      </c>
      <c r="AA6" s="32" t="str">
        <f t="shared" si="3"/>
        <v>S</v>
      </c>
      <c r="AB6" s="32" t="str">
        <f t="shared" si="3"/>
        <v>S</v>
      </c>
      <c r="AC6" s="32" t="str">
        <f t="shared" si="3"/>
        <v>M</v>
      </c>
      <c r="AD6" s="32" t="str">
        <f t="shared" si="3"/>
        <v>T</v>
      </c>
      <c r="AE6" s="32" t="str">
        <f t="shared" si="3"/>
        <v>W</v>
      </c>
      <c r="AF6" s="32" t="str">
        <f t="shared" si="3"/>
        <v>T</v>
      </c>
      <c r="AG6" s="32" t="str">
        <f t="shared" si="3"/>
        <v>F</v>
      </c>
      <c r="AH6" s="32" t="str">
        <f t="shared" si="3"/>
        <v>S</v>
      </c>
      <c r="AI6" s="32" t="str">
        <f t="shared" si="3"/>
        <v>S</v>
      </c>
      <c r="AJ6" s="32" t="str">
        <f t="shared" si="3"/>
        <v>M</v>
      </c>
      <c r="AK6" s="32" t="str">
        <f t="shared" si="3"/>
        <v>T</v>
      </c>
      <c r="AL6" s="32" t="str">
        <f t="shared" si="3"/>
        <v>W</v>
      </c>
      <c r="AM6" s="32" t="str">
        <f t="shared" si="3"/>
        <v>T</v>
      </c>
      <c r="AN6" s="32" t="str">
        <f t="shared" ref="AN6:BK6" si="4">LEFT(TEXT(AN5,"ddd"),1)</f>
        <v>F</v>
      </c>
      <c r="AO6" s="32" t="str">
        <f t="shared" si="4"/>
        <v>S</v>
      </c>
      <c r="AP6" s="32" t="str">
        <f t="shared" si="4"/>
        <v>S</v>
      </c>
      <c r="AQ6" s="32" t="str">
        <f t="shared" si="4"/>
        <v>M</v>
      </c>
      <c r="AR6" s="32" t="str">
        <f t="shared" si="4"/>
        <v>T</v>
      </c>
      <c r="AS6" s="32" t="str">
        <f t="shared" si="4"/>
        <v>W</v>
      </c>
      <c r="AT6" s="32" t="str">
        <f t="shared" si="4"/>
        <v>T</v>
      </c>
      <c r="AU6" s="32" t="str">
        <f t="shared" si="4"/>
        <v>F</v>
      </c>
      <c r="AV6" s="32" t="str">
        <f t="shared" si="4"/>
        <v>S</v>
      </c>
      <c r="AW6" s="32" t="str">
        <f t="shared" si="4"/>
        <v>S</v>
      </c>
      <c r="AX6" s="32" t="str">
        <f t="shared" si="4"/>
        <v>M</v>
      </c>
      <c r="AY6" s="32" t="str">
        <f t="shared" si="4"/>
        <v>T</v>
      </c>
      <c r="AZ6" s="32" t="str">
        <f t="shared" si="4"/>
        <v>W</v>
      </c>
      <c r="BA6" s="32" t="str">
        <f t="shared" si="4"/>
        <v>T</v>
      </c>
      <c r="BB6" s="32" t="str">
        <f t="shared" si="4"/>
        <v>F</v>
      </c>
      <c r="BC6" s="32" t="str">
        <f t="shared" si="4"/>
        <v>S</v>
      </c>
      <c r="BD6" s="32" t="str">
        <f t="shared" si="4"/>
        <v>S</v>
      </c>
      <c r="BE6" s="32" t="str">
        <f t="shared" si="4"/>
        <v>M</v>
      </c>
      <c r="BF6" s="32" t="str">
        <f t="shared" si="4"/>
        <v>T</v>
      </c>
      <c r="BG6" s="32" t="str">
        <f t="shared" si="4"/>
        <v>W</v>
      </c>
      <c r="BH6" s="32" t="str">
        <f t="shared" si="4"/>
        <v>T</v>
      </c>
      <c r="BI6" s="32" t="str">
        <f t="shared" si="4"/>
        <v>F</v>
      </c>
      <c r="BJ6" s="32" t="str">
        <f t="shared" si="4"/>
        <v>S</v>
      </c>
      <c r="BK6" s="33" t="str">
        <f t="shared" si="4"/>
        <v>S</v>
      </c>
    </row>
    <row r="7" spans="1:63" s="23" customFormat="1" ht="30" hidden="1" customHeight="1" thickBot="1" x14ac:dyDescent="0.25">
      <c r="A7" s="12" t="s">
        <v>20</v>
      </c>
      <c r="B7" s="34"/>
      <c r="C7" s="34"/>
      <c r="D7" s="34"/>
      <c r="E7" s="34"/>
      <c r="G7" s="23" t="str">
        <f>IF(OR(ISBLANK(task_start),ISBLANK(task_end)),"",task_end-task_start+1)</f>
        <v/>
      </c>
      <c r="H7" s="35"/>
      <c r="I7" s="35"/>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row>
    <row r="8" spans="1:63" s="41" customFormat="1" ht="30" customHeight="1" thickBot="1" x14ac:dyDescent="0.25">
      <c r="A8" s="13"/>
      <c r="B8" s="36" t="s">
        <v>31</v>
      </c>
      <c r="C8" s="37"/>
      <c r="D8" s="38"/>
      <c r="E8" s="39"/>
      <c r="F8" s="15"/>
      <c r="G8" s="4" t="str">
        <f t="shared" ref="G8:G28" si="5">IF(OR(ISBLANK(task_start),ISBLANK(task_end)),"",task_end-task_start+1)</f>
        <v/>
      </c>
      <c r="H8" s="40"/>
      <c r="I8" s="40"/>
      <c r="J8" s="40"/>
      <c r="K8" s="40"/>
      <c r="L8" s="40"/>
      <c r="M8" s="40"/>
      <c r="N8" s="40"/>
      <c r="O8" s="40"/>
      <c r="P8" s="40"/>
      <c r="Q8" s="40"/>
      <c r="R8" s="40"/>
      <c r="S8" s="40"/>
      <c r="T8" s="40"/>
      <c r="U8" s="40"/>
      <c r="V8" s="40"/>
      <c r="W8" s="40"/>
      <c r="X8" s="40"/>
      <c r="Y8" s="40"/>
      <c r="Z8" s="40"/>
      <c r="AA8" s="40"/>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40"/>
      <c r="BH8" s="40"/>
      <c r="BI8" s="40"/>
      <c r="BJ8" s="40"/>
      <c r="BK8" s="40"/>
    </row>
    <row r="9" spans="1:63" s="41" customFormat="1" ht="30" customHeight="1" thickBot="1" x14ac:dyDescent="0.25">
      <c r="A9" s="13"/>
      <c r="B9" s="42" t="s">
        <v>24</v>
      </c>
      <c r="C9" s="43">
        <v>0</v>
      </c>
      <c r="D9" s="44">
        <f>Project_Start</f>
        <v>45809</v>
      </c>
      <c r="E9" s="44">
        <f>D9+10</f>
        <v>45819</v>
      </c>
      <c r="F9" s="15"/>
      <c r="G9" s="4">
        <f t="shared" si="5"/>
        <v>11</v>
      </c>
      <c r="H9" s="45"/>
      <c r="I9" s="45"/>
      <c r="J9" s="45"/>
      <c r="K9" s="45"/>
      <c r="L9" s="45"/>
      <c r="M9" s="45"/>
      <c r="N9" s="45"/>
      <c r="O9" s="45"/>
      <c r="P9" s="45"/>
      <c r="Q9" s="45"/>
      <c r="R9" s="45"/>
      <c r="S9" s="45"/>
      <c r="T9" s="45"/>
      <c r="U9" s="45"/>
      <c r="V9" s="45"/>
      <c r="W9" s="45"/>
      <c r="X9" s="45"/>
      <c r="Y9" s="45"/>
      <c r="Z9" s="45"/>
      <c r="AA9" s="45"/>
      <c r="AB9" s="45"/>
      <c r="AC9" s="45"/>
      <c r="AD9" s="45"/>
      <c r="AE9" s="45"/>
      <c r="AF9" s="45"/>
      <c r="AG9" s="45"/>
      <c r="AH9" s="45"/>
      <c r="AI9" s="45"/>
      <c r="AJ9" s="45"/>
      <c r="AK9" s="45"/>
      <c r="AL9" s="45"/>
      <c r="AM9" s="45"/>
      <c r="AN9" s="45"/>
      <c r="AO9" s="45"/>
      <c r="AP9" s="45"/>
      <c r="AQ9" s="45"/>
      <c r="AR9" s="45"/>
      <c r="AS9" s="45"/>
      <c r="AT9" s="45"/>
      <c r="AU9" s="45"/>
      <c r="AV9" s="45"/>
      <c r="AW9" s="45"/>
      <c r="AX9" s="45"/>
      <c r="AY9" s="45"/>
      <c r="AZ9" s="45"/>
      <c r="BA9" s="45"/>
      <c r="BB9" s="45"/>
      <c r="BC9" s="45"/>
      <c r="BD9" s="45"/>
      <c r="BE9" s="45"/>
      <c r="BF9" s="45"/>
      <c r="BG9" s="45"/>
      <c r="BH9" s="45"/>
      <c r="BI9" s="45"/>
      <c r="BJ9" s="45"/>
      <c r="BK9" s="45"/>
    </row>
    <row r="10" spans="1:63" s="41" customFormat="1" ht="30" customHeight="1" thickBot="1" x14ac:dyDescent="0.25">
      <c r="A10" s="13"/>
      <c r="B10" s="46" t="s">
        <v>25</v>
      </c>
      <c r="C10" s="47">
        <v>0</v>
      </c>
      <c r="D10" s="48">
        <f>E9+1</f>
        <v>45820</v>
      </c>
      <c r="E10" s="48">
        <f>D10+2</f>
        <v>45822</v>
      </c>
      <c r="F10" s="15"/>
      <c r="G10" s="4">
        <f t="shared" si="5"/>
        <v>3</v>
      </c>
      <c r="H10" s="45"/>
      <c r="I10" s="45"/>
      <c r="J10" s="45"/>
      <c r="K10" s="45"/>
      <c r="L10" s="45"/>
      <c r="M10" s="45"/>
      <c r="N10" s="45"/>
      <c r="O10" s="45"/>
      <c r="P10" s="45"/>
      <c r="Q10" s="45"/>
      <c r="R10" s="45"/>
      <c r="S10" s="45"/>
      <c r="T10" s="49"/>
      <c r="U10" s="49"/>
      <c r="V10" s="45"/>
      <c r="W10" s="45"/>
      <c r="X10" s="45"/>
      <c r="Y10" s="45"/>
      <c r="Z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c r="AY10" s="45"/>
      <c r="AZ10" s="45"/>
      <c r="BA10" s="45"/>
      <c r="BB10" s="45"/>
      <c r="BC10" s="45"/>
      <c r="BD10" s="45"/>
      <c r="BE10" s="45"/>
      <c r="BF10" s="45"/>
      <c r="BG10" s="45"/>
      <c r="BH10" s="45"/>
      <c r="BI10" s="45"/>
      <c r="BJ10" s="45"/>
      <c r="BK10" s="45"/>
    </row>
    <row r="11" spans="1:63" s="41" customFormat="1" ht="30" customHeight="1" thickBot="1" x14ac:dyDescent="0.25">
      <c r="A11" s="12"/>
      <c r="B11" s="46" t="s">
        <v>34</v>
      </c>
      <c r="C11" s="47">
        <v>0</v>
      </c>
      <c r="D11" s="48">
        <f>E10+1</f>
        <v>45823</v>
      </c>
      <c r="E11" s="48">
        <f>D11+3</f>
        <v>45826</v>
      </c>
      <c r="F11" s="15"/>
      <c r="G11" s="4">
        <f t="shared" si="5"/>
        <v>4</v>
      </c>
      <c r="H11" s="45"/>
      <c r="I11" s="45"/>
      <c r="J11" s="45"/>
      <c r="K11" s="45"/>
      <c r="L11" s="45"/>
      <c r="M11" s="45"/>
      <c r="N11" s="45"/>
      <c r="O11" s="45"/>
      <c r="P11" s="45"/>
      <c r="Q11" s="45"/>
      <c r="R11" s="45"/>
      <c r="S11" s="45"/>
      <c r="T11" s="45"/>
      <c r="U11" s="45"/>
      <c r="V11" s="45"/>
      <c r="W11" s="45"/>
      <c r="X11" s="45"/>
      <c r="Y11" s="45"/>
      <c r="Z11" s="45"/>
      <c r="AA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c r="AY11" s="45"/>
      <c r="AZ11" s="45"/>
      <c r="BA11" s="45"/>
      <c r="BB11" s="45"/>
      <c r="BC11" s="45"/>
      <c r="BD11" s="45"/>
      <c r="BE11" s="45"/>
      <c r="BF11" s="45"/>
      <c r="BG11" s="45"/>
      <c r="BH11" s="45"/>
      <c r="BI11" s="45"/>
      <c r="BJ11" s="45"/>
      <c r="BK11" s="45"/>
    </row>
    <row r="12" spans="1:63" s="41" customFormat="1" ht="30" customHeight="1" thickBot="1" x14ac:dyDescent="0.25">
      <c r="A12" s="13"/>
      <c r="B12" s="50" t="s">
        <v>32</v>
      </c>
      <c r="C12" s="51"/>
      <c r="D12" s="52"/>
      <c r="E12" s="53"/>
      <c r="F12" s="15"/>
      <c r="G12" s="4" t="str">
        <f t="shared" si="5"/>
        <v/>
      </c>
    </row>
    <row r="13" spans="1:63" s="41" customFormat="1" ht="30" customHeight="1" thickBot="1" x14ac:dyDescent="0.25">
      <c r="A13" s="90"/>
      <c r="B13" s="54" t="s">
        <v>35</v>
      </c>
      <c r="C13" s="55">
        <v>0</v>
      </c>
      <c r="D13" s="56">
        <f>E11+1</f>
        <v>45827</v>
      </c>
      <c r="E13" s="56">
        <f>D13+10</f>
        <v>45837</v>
      </c>
      <c r="F13" s="15"/>
      <c r="G13" s="4"/>
      <c r="H13" s="45"/>
      <c r="I13" s="45"/>
      <c r="J13" s="45"/>
      <c r="K13" s="45"/>
      <c r="L13" s="45"/>
      <c r="M13" s="45"/>
      <c r="N13" s="45"/>
      <c r="O13" s="45"/>
      <c r="P13" s="45"/>
      <c r="Q13" s="45"/>
      <c r="R13" s="45"/>
      <c r="S13" s="45"/>
      <c r="T13" s="45"/>
      <c r="U13" s="45"/>
      <c r="V13" s="45"/>
      <c r="W13" s="45"/>
      <c r="X13" s="45"/>
      <c r="Y13" s="45"/>
      <c r="Z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c r="AY13" s="45"/>
      <c r="AZ13" s="45"/>
      <c r="BA13" s="45"/>
      <c r="BB13" s="45"/>
      <c r="BC13" s="45"/>
      <c r="BD13" s="45"/>
      <c r="BE13" s="45"/>
      <c r="BF13" s="45"/>
      <c r="BG13" s="45"/>
      <c r="BH13" s="45"/>
      <c r="BI13" s="45"/>
      <c r="BJ13" s="45"/>
      <c r="BK13" s="45"/>
    </row>
    <row r="14" spans="1:63" s="41" customFormat="1" ht="30" customHeight="1" thickBot="1" x14ac:dyDescent="0.25">
      <c r="A14" s="90"/>
      <c r="B14" s="54" t="s">
        <v>26</v>
      </c>
      <c r="C14" s="55">
        <v>0</v>
      </c>
      <c r="D14" s="56">
        <f>E13+1</f>
        <v>45838</v>
      </c>
      <c r="E14" s="56">
        <f>D14+3</f>
        <v>45841</v>
      </c>
      <c r="F14" s="15"/>
      <c r="G14" s="4"/>
      <c r="H14" s="45"/>
      <c r="I14" s="45"/>
      <c r="J14" s="45"/>
      <c r="K14" s="45"/>
      <c r="L14" s="45"/>
      <c r="M14" s="45"/>
      <c r="N14" s="45"/>
      <c r="O14" s="45"/>
      <c r="P14" s="45"/>
      <c r="Q14" s="45"/>
      <c r="R14" s="45"/>
      <c r="S14" s="45"/>
      <c r="T14" s="45"/>
      <c r="U14" s="45"/>
      <c r="V14" s="45"/>
      <c r="W14" s="45"/>
      <c r="X14" s="45"/>
      <c r="Y14" s="45"/>
      <c r="Z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c r="AY14" s="45"/>
      <c r="AZ14" s="45"/>
      <c r="BA14" s="45"/>
      <c r="BB14" s="45"/>
      <c r="BC14" s="45"/>
      <c r="BD14" s="45"/>
      <c r="BE14" s="45"/>
      <c r="BF14" s="45"/>
      <c r="BG14" s="45"/>
      <c r="BH14" s="45"/>
      <c r="BI14" s="45"/>
      <c r="BJ14" s="45"/>
      <c r="BK14" s="45"/>
    </row>
    <row r="15" spans="1:63" s="41" customFormat="1" ht="30" customHeight="1" thickBot="1" x14ac:dyDescent="0.25">
      <c r="A15" s="90"/>
      <c r="B15" s="104" t="s">
        <v>34</v>
      </c>
      <c r="C15" s="105">
        <v>0</v>
      </c>
      <c r="D15" s="106">
        <f>E14+1</f>
        <v>45842</v>
      </c>
      <c r="E15" s="106">
        <f>D15+2</f>
        <v>45844</v>
      </c>
      <c r="F15" s="15"/>
      <c r="G15" s="4"/>
      <c r="H15" s="45"/>
      <c r="I15" s="45"/>
      <c r="J15" s="45"/>
      <c r="K15" s="45"/>
      <c r="L15" s="45"/>
      <c r="M15" s="45"/>
      <c r="N15" s="45"/>
      <c r="O15" s="45"/>
      <c r="P15" s="45"/>
      <c r="Q15" s="45"/>
      <c r="R15" s="45"/>
      <c r="S15" s="45"/>
      <c r="T15" s="45"/>
      <c r="U15" s="45"/>
      <c r="V15" s="45"/>
      <c r="W15" s="45"/>
      <c r="X15" s="45"/>
      <c r="Y15" s="45"/>
      <c r="Z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c r="AY15" s="45"/>
      <c r="AZ15" s="45"/>
      <c r="BA15" s="45"/>
      <c r="BB15" s="45"/>
      <c r="BC15" s="45"/>
      <c r="BD15" s="45"/>
      <c r="BE15" s="45"/>
      <c r="BF15" s="45"/>
      <c r="BG15" s="45"/>
      <c r="BH15" s="45"/>
      <c r="BI15" s="45"/>
      <c r="BJ15" s="45"/>
      <c r="BK15" s="45"/>
    </row>
    <row r="16" spans="1:63" s="41" customFormat="1" ht="30" customHeight="1" thickBot="1" x14ac:dyDescent="0.25">
      <c r="A16" s="12"/>
      <c r="B16" s="57" t="s">
        <v>33</v>
      </c>
      <c r="C16" s="58"/>
      <c r="D16" s="59"/>
      <c r="E16" s="60"/>
      <c r="F16" s="15"/>
      <c r="G16" s="4" t="str">
        <f t="shared" si="5"/>
        <v/>
      </c>
      <c r="H16" s="61"/>
      <c r="I16" s="61"/>
      <c r="J16" s="61"/>
      <c r="K16" s="61"/>
      <c r="L16" s="61"/>
      <c r="M16" s="61"/>
      <c r="N16" s="61"/>
      <c r="O16" s="61"/>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row>
    <row r="17" spans="1:63" s="41" customFormat="1" ht="30" customHeight="1" thickBot="1" x14ac:dyDescent="0.25">
      <c r="A17" s="12"/>
      <c r="B17" s="62" t="s">
        <v>27</v>
      </c>
      <c r="C17" s="63">
        <v>0</v>
      </c>
      <c r="D17" s="64">
        <f>E15+1</f>
        <v>45845</v>
      </c>
      <c r="E17" s="64">
        <f>D17+10</f>
        <v>45855</v>
      </c>
      <c r="F17" s="15"/>
      <c r="G17" s="4">
        <f t="shared" si="5"/>
        <v>11</v>
      </c>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c r="AY17" s="45"/>
      <c r="AZ17" s="45"/>
      <c r="BA17" s="45"/>
      <c r="BB17" s="45"/>
      <c r="BC17" s="45"/>
      <c r="BD17" s="45"/>
      <c r="BE17" s="45"/>
      <c r="BF17" s="45"/>
      <c r="BG17" s="45"/>
      <c r="BH17" s="45"/>
      <c r="BI17" s="45"/>
      <c r="BJ17" s="45"/>
      <c r="BK17" s="45"/>
    </row>
    <row r="18" spans="1:63" s="41" customFormat="1" ht="30" customHeight="1" thickBot="1" x14ac:dyDescent="0.25">
      <c r="A18" s="12"/>
      <c r="B18" s="62" t="s">
        <v>28</v>
      </c>
      <c r="C18" s="63">
        <v>0</v>
      </c>
      <c r="D18" s="64">
        <f>E17+1</f>
        <v>45856</v>
      </c>
      <c r="E18" s="64">
        <f>D18+14</f>
        <v>45870</v>
      </c>
      <c r="F18" s="15"/>
      <c r="G18" s="4">
        <f t="shared" si="5"/>
        <v>15</v>
      </c>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row>
    <row r="19" spans="1:63" s="41" customFormat="1" ht="30" customHeight="1" thickBot="1" x14ac:dyDescent="0.25">
      <c r="A19" s="12"/>
      <c r="B19" s="62" t="s">
        <v>29</v>
      </c>
      <c r="C19" s="63">
        <v>0</v>
      </c>
      <c r="D19" s="64">
        <f>E18+1</f>
        <v>45871</v>
      </c>
      <c r="E19" s="64">
        <f>D19+7</f>
        <v>45878</v>
      </c>
      <c r="F19" s="15"/>
      <c r="G19" s="4">
        <f t="shared" si="5"/>
        <v>8</v>
      </c>
      <c r="H19" s="45"/>
      <c r="I19" s="45"/>
      <c r="J19" s="45"/>
      <c r="K19" s="45"/>
      <c r="L19" s="45"/>
      <c r="M19" s="45"/>
      <c r="N19" s="45"/>
      <c r="O19" s="45"/>
      <c r="P19" s="45"/>
      <c r="Q19" s="45"/>
      <c r="R19" s="45"/>
      <c r="S19" s="45"/>
      <c r="T19" s="45"/>
      <c r="U19" s="45"/>
      <c r="V19" s="45"/>
      <c r="W19" s="45"/>
      <c r="X19" s="45"/>
      <c r="Y19" s="45"/>
      <c r="Z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c r="AY19" s="45"/>
      <c r="AZ19" s="45"/>
      <c r="BA19" s="45"/>
      <c r="BB19" s="45"/>
      <c r="BC19" s="45"/>
      <c r="BD19" s="45"/>
      <c r="BE19" s="45"/>
      <c r="BF19" s="45"/>
      <c r="BG19" s="45"/>
      <c r="BH19" s="45"/>
      <c r="BI19" s="45"/>
      <c r="BJ19" s="45"/>
      <c r="BK19" s="45"/>
    </row>
    <row r="20" spans="1:63" s="41" customFormat="1" ht="30" customHeight="1" thickBot="1" x14ac:dyDescent="0.25">
      <c r="A20" s="12"/>
      <c r="B20" s="107" t="s">
        <v>34</v>
      </c>
      <c r="C20" s="108">
        <v>0</v>
      </c>
      <c r="D20" s="109">
        <f>E19+1</f>
        <v>45879</v>
      </c>
      <c r="E20" s="109">
        <f>D20+3</f>
        <v>45882</v>
      </c>
      <c r="F20" s="15"/>
      <c r="G20" s="4"/>
      <c r="H20" s="45"/>
      <c r="I20" s="45"/>
      <c r="J20" s="45"/>
      <c r="K20" s="45"/>
      <c r="L20" s="45"/>
      <c r="M20" s="45"/>
      <c r="N20" s="45"/>
      <c r="O20" s="45"/>
      <c r="P20" s="45"/>
      <c r="Q20" s="45"/>
      <c r="R20" s="45"/>
      <c r="S20" s="45"/>
      <c r="T20" s="45"/>
      <c r="U20" s="45"/>
      <c r="V20" s="45"/>
      <c r="W20" s="45"/>
      <c r="X20" s="45"/>
      <c r="Y20" s="45"/>
      <c r="Z20" s="45"/>
      <c r="AA20" s="45"/>
      <c r="AB20" s="45"/>
      <c r="AC20" s="45"/>
      <c r="AD20" s="45"/>
      <c r="AE20" s="45"/>
      <c r="AF20" s="45"/>
      <c r="AG20" s="45"/>
      <c r="AH20" s="45"/>
      <c r="AI20" s="45"/>
      <c r="AJ20" s="45"/>
      <c r="AK20" s="45"/>
      <c r="AL20" s="45"/>
      <c r="AM20" s="45"/>
      <c r="AN20" s="45"/>
      <c r="AO20" s="45"/>
      <c r="AP20" s="45"/>
      <c r="AQ20" s="45"/>
      <c r="AR20" s="45"/>
      <c r="AS20" s="45"/>
      <c r="AT20" s="45"/>
      <c r="AU20" s="45"/>
      <c r="AV20" s="45"/>
      <c r="AW20" s="45"/>
      <c r="AX20" s="45"/>
      <c r="AY20" s="45"/>
      <c r="AZ20" s="45"/>
      <c r="BA20" s="45"/>
      <c r="BB20" s="45"/>
      <c r="BC20" s="45"/>
      <c r="BD20" s="45"/>
      <c r="BE20" s="45"/>
      <c r="BF20" s="45"/>
      <c r="BG20" s="45"/>
      <c r="BH20" s="45"/>
      <c r="BI20" s="45"/>
      <c r="BJ20" s="45"/>
      <c r="BK20" s="45"/>
    </row>
    <row r="21" spans="1:63" s="41" customFormat="1" ht="30" customHeight="1" thickBot="1" x14ac:dyDescent="0.25">
      <c r="A21" s="12"/>
      <c r="B21" s="65" t="s">
        <v>23</v>
      </c>
      <c r="C21" s="66"/>
      <c r="D21" s="67"/>
      <c r="E21" s="68"/>
      <c r="F21" s="15"/>
      <c r="G21" s="4" t="str">
        <f t="shared" si="5"/>
        <v/>
      </c>
      <c r="H21" s="69"/>
      <c r="I21" s="69"/>
      <c r="J21" s="69"/>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row>
    <row r="22" spans="1:63" s="41" customFormat="1" ht="30" customHeight="1" thickBot="1" x14ac:dyDescent="0.25">
      <c r="A22" s="12"/>
      <c r="B22" s="70" t="s">
        <v>30</v>
      </c>
      <c r="C22" s="71">
        <v>0</v>
      </c>
      <c r="D22" s="72">
        <f>E20+1</f>
        <v>45883</v>
      </c>
      <c r="E22" s="72">
        <f>D22+7</f>
        <v>45890</v>
      </c>
      <c r="F22" s="15"/>
      <c r="G22" s="4">
        <f t="shared" si="5"/>
        <v>8</v>
      </c>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row>
    <row r="23" spans="1:63" s="41" customFormat="1" ht="30" customHeight="1" thickBot="1" x14ac:dyDescent="0.25">
      <c r="A23" s="12"/>
      <c r="B23" s="70" t="s">
        <v>36</v>
      </c>
      <c r="C23" s="71">
        <v>0</v>
      </c>
      <c r="D23" s="72">
        <f>Project_Start</f>
        <v>45809</v>
      </c>
      <c r="E23" s="72">
        <f>D23+100</f>
        <v>45909</v>
      </c>
      <c r="F23" s="15"/>
      <c r="G23" s="4">
        <f t="shared" si="5"/>
        <v>101</v>
      </c>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c r="BJ23" s="45"/>
      <c r="BK23" s="45"/>
    </row>
    <row r="24" spans="1:63" s="41" customFormat="1" ht="30" customHeight="1" thickBot="1" x14ac:dyDescent="0.25">
      <c r="A24" s="12"/>
      <c r="B24" s="70"/>
      <c r="C24" s="71"/>
      <c r="D24" s="72"/>
      <c r="E24" s="72"/>
      <c r="F24" s="15"/>
      <c r="G24" s="4"/>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c r="AY24" s="45"/>
      <c r="AZ24" s="45"/>
      <c r="BA24" s="45"/>
      <c r="BB24" s="45"/>
      <c r="BC24" s="45"/>
      <c r="BD24" s="45"/>
      <c r="BE24" s="45"/>
      <c r="BF24" s="45"/>
      <c r="BG24" s="45"/>
      <c r="BH24" s="45"/>
      <c r="BI24" s="45"/>
      <c r="BJ24" s="45"/>
      <c r="BK24" s="45"/>
    </row>
    <row r="25" spans="1:63" s="41" customFormat="1" ht="30" customHeight="1" thickBot="1" x14ac:dyDescent="0.25">
      <c r="A25" s="12"/>
      <c r="B25" s="70"/>
      <c r="C25" s="71"/>
      <c r="D25" s="72"/>
      <c r="E25" s="72"/>
      <c r="F25" s="15"/>
      <c r="G25" s="4"/>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row>
    <row r="26" spans="1:63" s="41" customFormat="1" ht="30" customHeight="1" thickBot="1" x14ac:dyDescent="0.25">
      <c r="A26" s="12"/>
      <c r="B26" s="70"/>
      <c r="C26" s="71"/>
      <c r="D26" s="72"/>
      <c r="E26" s="72"/>
      <c r="F26" s="15"/>
      <c r="G26" s="4"/>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c r="AY26" s="45"/>
      <c r="AZ26" s="45"/>
      <c r="BA26" s="45"/>
      <c r="BB26" s="45"/>
      <c r="BC26" s="45"/>
      <c r="BD26" s="45"/>
      <c r="BE26" s="45"/>
      <c r="BF26" s="45"/>
      <c r="BG26" s="45"/>
      <c r="BH26" s="45"/>
      <c r="BI26" s="45"/>
      <c r="BJ26" s="45"/>
      <c r="BK26" s="45"/>
    </row>
    <row r="27" spans="1:63" s="41" customFormat="1" ht="30" customHeight="1" thickBot="1" x14ac:dyDescent="0.25">
      <c r="A27" s="12"/>
      <c r="B27" s="73"/>
      <c r="C27" s="74"/>
      <c r="D27" s="75"/>
      <c r="E27" s="75"/>
      <c r="F27" s="15"/>
      <c r="G27" s="4" t="str">
        <f t="shared" si="5"/>
        <v/>
      </c>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row>
    <row r="28" spans="1:63" s="41" customFormat="1" ht="30" customHeight="1" thickBot="1" x14ac:dyDescent="0.25">
      <c r="A28" s="13"/>
      <c r="B28" s="76" t="s">
        <v>0</v>
      </c>
      <c r="C28" s="77"/>
      <c r="D28" s="78"/>
      <c r="E28" s="79"/>
      <c r="F28" s="15"/>
      <c r="G28" s="5" t="str">
        <f t="shared" si="5"/>
        <v/>
      </c>
      <c r="H28" s="80"/>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row>
    <row r="29" spans="1:63" ht="30" customHeight="1" x14ac:dyDescent="0.2">
      <c r="F29" s="3"/>
    </row>
    <row r="30" spans="1:63" ht="30" customHeight="1" x14ac:dyDescent="0.2">
      <c r="E30" s="14"/>
    </row>
  </sheetData>
  <mergeCells count="17">
    <mergeCell ref="BE4:BK4"/>
    <mergeCell ref="H4:N4"/>
    <mergeCell ref="O4:U4"/>
    <mergeCell ref="V4:AB4"/>
    <mergeCell ref="AC4:AI4"/>
    <mergeCell ref="AJ4:AP4"/>
    <mergeCell ref="AQ4:AW4"/>
    <mergeCell ref="AX4:BD4"/>
    <mergeCell ref="E5:E6"/>
    <mergeCell ref="P2:Y2"/>
    <mergeCell ref="P1:Y1"/>
    <mergeCell ref="H1:N1"/>
    <mergeCell ref="H2:N2"/>
    <mergeCell ref="A5:A6"/>
    <mergeCell ref="B5:B6"/>
    <mergeCell ref="C5:C6"/>
    <mergeCell ref="D5:D6"/>
  </mergeCells>
  <conditionalFormatting sqref="C7:C28">
    <cfRule type="dataBar" priority="27">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H9:BK11">
    <cfRule type="expression" dxfId="12" priority="10">
      <formula>AND(task_start&lt;=H$5,ROUNDDOWN((task_end-task_start+1)*task_progress,0)+task_start-1&gt;=H$5)</formula>
    </cfRule>
    <cfRule type="expression" dxfId="11" priority="11" stopIfTrue="1">
      <formula>AND(task_end&gt;=H$5,task_start&lt;I$5)</formula>
    </cfRule>
  </conditionalFormatting>
  <conditionalFormatting sqref="H13:BK15">
    <cfRule type="expression" dxfId="10" priority="8">
      <formula>AND(task_start&lt;=H$5,ROUNDDOWN((task_end-task_start+1)*task_progress,0)+task_start-1&gt;=H$5)</formula>
    </cfRule>
    <cfRule type="expression" dxfId="9" priority="9" stopIfTrue="1">
      <formula>AND(task_end&gt;=H$5,task_start&lt;I$5)</formula>
    </cfRule>
  </conditionalFormatting>
  <conditionalFormatting sqref="H17:BK20">
    <cfRule type="expression" dxfId="8" priority="6">
      <formula>AND(task_start&lt;=H$5,ROUNDDOWN((task_end-task_start+1)*task_progress,0)+task_start-1&gt;=H$5)</formula>
    </cfRule>
    <cfRule type="expression" dxfId="7" priority="7" stopIfTrue="1">
      <formula>AND(task_end&gt;=H$5,task_start&lt;I$5)</formula>
    </cfRule>
  </conditionalFormatting>
  <conditionalFormatting sqref="H22:BK26">
    <cfRule type="expression" dxfId="6" priority="40">
      <formula>AND(task_start&lt;=H$5,ROUNDDOWN((task_end-task_start+1)*task_progress,0)+task_start-1&gt;=H$5)</formula>
    </cfRule>
    <cfRule type="expression" dxfId="5" priority="41" stopIfTrue="1">
      <formula>AND(task_end&gt;=H$5,task_start&lt;I$5)</formula>
    </cfRule>
  </conditionalFormatting>
  <conditionalFormatting sqref="H4:BK26">
    <cfRule type="expression" dxfId="4" priority="5">
      <formula>AND(TODAY()&gt;=H$5, TODAY()&lt;I$5)</formula>
    </cfRule>
  </conditionalFormatting>
  <conditionalFormatting sqref="H15:BK15">
    <cfRule type="expression" dxfId="3" priority="3">
      <formula>AND(task_start&lt;=H$5,ROUNDDOWN((task_end-task_start+1)*task_progress,0)+task_start-1&gt;=H$5)</formula>
    </cfRule>
    <cfRule type="expression" dxfId="2" priority="4" stopIfTrue="1">
      <formula>AND(task_end&gt;=H$5,task_start&lt;I$5)</formula>
    </cfRule>
  </conditionalFormatting>
  <conditionalFormatting sqref="H20:BK20">
    <cfRule type="expression" dxfId="1" priority="1">
      <formula>AND(task_start&lt;=H$5,ROUNDDOWN((task_end-task_start+1)*task_progress,0)+task_start-1&gt;=H$5)</formula>
    </cfRule>
    <cfRule type="expression" dxfId="0" priority="2" stopIfTrue="1">
      <formula>AND(task_end&gt;=H$5,task_start&lt;I$5)</formula>
    </cfRule>
  </conditionalFormatting>
  <dataValidations count="13">
    <dataValidation type="whole" operator="greaterThanOrEqual" allowBlank="1" showInputMessage="1" promptTitle="Display Week" prompt="Changing this number will scroll the Gantt Chart view." sqref="P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2" xr:uid="{4F48FC41-E335-47F1-87AA-3333A52AD81C}"/>
    <dataValidation allowBlank="1" showInputMessage="1" showErrorMessage="1" prompt="Phase 3's sample block starts in cell B20." sqref="A16" xr:uid="{956902D1-D3B5-416D-BB69-9362D193BC0A}"/>
    <dataValidation allowBlank="1" showInputMessage="1" showErrorMessage="1" prompt="Phase 4's sample block starts in cell B26." sqref="A21"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28" xr:uid="{79B9237E-4DD3-4E0F-8ED6-E0B695A99D96}"/>
  </dataValidations>
  <hyperlinks>
    <hyperlink ref="B4" r:id="rId1" xr:uid="{00000000-0004-0000-0000-000000000000}"/>
    <hyperlink ref="B3" r:id="rId2" xr:uid="{00000000-0004-0000-0000-000001000000}"/>
  </hyperlinks>
  <printOptions horizontalCentered="1"/>
  <pageMargins left="0.35" right="0.35" top="0.35" bottom="0.5" header="0.3" footer="0.3"/>
  <pageSetup scale="57" fitToHeight="0" orientation="landscape" r:id="rId3"/>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C7:C28</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6" customWidth="1"/>
    <col min="2" max="16384" width="9" style="1"/>
  </cols>
  <sheetData>
    <row r="1" spans="1:2" ht="46.5" customHeight="1" x14ac:dyDescent="0.2"/>
    <row r="2" spans="1:2" s="8" customFormat="1" ht="15.75" x14ac:dyDescent="0.2">
      <c r="A2" s="83" t="s">
        <v>8</v>
      </c>
      <c r="B2" s="7"/>
    </row>
    <row r="3" spans="1:2" s="10" customFormat="1" ht="27" customHeight="1" x14ac:dyDescent="0.2">
      <c r="A3" s="84"/>
      <c r="B3" s="11"/>
    </row>
    <row r="4" spans="1:2" s="9" customFormat="1" ht="31.5" x14ac:dyDescent="0.6">
      <c r="A4" s="85" t="s">
        <v>7</v>
      </c>
    </row>
    <row r="5" spans="1:2" ht="74.25" customHeight="1" x14ac:dyDescent="0.2">
      <c r="A5" s="86" t="s">
        <v>16</v>
      </c>
    </row>
    <row r="6" spans="1:2" ht="26.25" customHeight="1" x14ac:dyDescent="0.2">
      <c r="A6" s="85" t="s">
        <v>19</v>
      </c>
    </row>
    <row r="7" spans="1:2" s="6" customFormat="1" ht="205.15" customHeight="1" x14ac:dyDescent="0.2">
      <c r="A7" s="87" t="s">
        <v>18</v>
      </c>
    </row>
    <row r="8" spans="1:2" s="9" customFormat="1" ht="31.5" x14ac:dyDescent="0.6">
      <c r="A8" s="85" t="s">
        <v>9</v>
      </c>
    </row>
    <row r="9" spans="1:2" ht="57" x14ac:dyDescent="0.2">
      <c r="A9" s="86" t="s">
        <v>17</v>
      </c>
    </row>
    <row r="10" spans="1:2" s="6" customFormat="1" ht="28.15" customHeight="1" x14ac:dyDescent="0.2">
      <c r="A10" s="88" t="s">
        <v>15</v>
      </c>
    </row>
    <row r="11" spans="1:2" s="9" customFormat="1" ht="31.5" x14ac:dyDescent="0.6">
      <c r="A11" s="85" t="s">
        <v>6</v>
      </c>
    </row>
    <row r="12" spans="1:2" ht="28.5" x14ac:dyDescent="0.2">
      <c r="A12" s="86" t="s">
        <v>14</v>
      </c>
    </row>
    <row r="13" spans="1:2" s="6" customFormat="1" ht="28.15" customHeight="1" x14ac:dyDescent="0.2">
      <c r="A13" s="88" t="s">
        <v>2</v>
      </c>
    </row>
    <row r="14" spans="1:2" s="9" customFormat="1" ht="31.5" x14ac:dyDescent="0.6">
      <c r="A14" s="85" t="s">
        <v>10</v>
      </c>
    </row>
    <row r="15" spans="1:2" ht="75" customHeight="1" x14ac:dyDescent="0.2">
      <c r="A15" s="86" t="s">
        <v>11</v>
      </c>
    </row>
    <row r="16" spans="1:2" ht="71.25" x14ac:dyDescent="0.2">
      <c r="A16" s="86" t="s">
        <v>12</v>
      </c>
    </row>
    <row r="17" spans="1:1" x14ac:dyDescent="0.2">
      <c r="A17" s="89"/>
    </row>
    <row r="18" spans="1:1" x14ac:dyDescent="0.2">
      <c r="A18" s="89"/>
    </row>
    <row r="19" spans="1:1" x14ac:dyDescent="0.2">
      <c r="A19" s="89"/>
    </row>
    <row r="20" spans="1:1" x14ac:dyDescent="0.2">
      <c r="A20" s="89"/>
    </row>
    <row r="21" spans="1:1" x14ac:dyDescent="0.2">
      <c r="A21" s="89"/>
    </row>
    <row r="22" spans="1:1" x14ac:dyDescent="0.2">
      <c r="A22" s="89"/>
    </row>
    <row r="23" spans="1:1" x14ac:dyDescent="0.2">
      <c r="A23" s="89"/>
    </row>
    <row r="24" spans="1:1" x14ac:dyDescent="0.2">
      <c r="A24" s="89"/>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David Edwards</dc:creator>
  <dc:description/>
  <cp:lastModifiedBy>David Edwards (2405526)</cp:lastModifiedBy>
  <dcterms:created xsi:type="dcterms:W3CDTF">2022-03-11T22:41:12Z</dcterms:created>
  <dcterms:modified xsi:type="dcterms:W3CDTF">2025-05-28T14:22:46Z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