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4.xml" ContentType="application/vnd.openxmlformats-officedocument.drawingml.chart+xml"/>
  <Override PartName="/xl/charts/colors4.xml" ContentType="application/vnd.ms-office.chartcolorstyle+xml"/>
  <Override PartName="/xl/charts/style4.xml" ContentType="application/vnd.ms-office.chart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227"/>
  <workbookPr defaultThemeVersion="166925"/>
  <mc:AlternateContent xmlns:mc="http://schemas.openxmlformats.org/markup-compatibility/2006">
    <mc:Choice Requires="x15">
      <x15ac:absPath xmlns:x15ac="http://schemas.microsoft.com/office/spreadsheetml/2010/11/ac" url="C:\Users\j.jenkins\Documents\Work\Teaching\CertHE\Technical Skills Development\Academic Year\2022-23\Assignment Submissions\TSD Submissions\"/>
    </mc:Choice>
  </mc:AlternateContent>
  <xr:revisionPtr revIDLastSave="0" documentId="13_ncr:1_{1AB84DC5-D603-4569-BB0E-FEDB9BD71E51}" xr6:coauthVersionLast="47" xr6:coauthVersionMax="47" xr10:uidLastSave="{00000000-0000-0000-0000-000000000000}"/>
  <bookViews>
    <workbookView xWindow="2640" yWindow="-16320" windowWidth="38640" windowHeight="15840" xr2:uid="{00000000-000D-0000-FFFF-FFFF00000000}"/>
  </bookViews>
  <sheets>
    <sheet name="Sheet1" sheetId="1" r:id="rId1"/>
    <sheet name="Sheet2" sheetId="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8" i="1" l="1"/>
  <c r="J138" i="1"/>
  <c r="K138" i="1"/>
  <c r="B16" i="1"/>
  <c r="B8" i="1"/>
  <c r="F138" i="1"/>
  <c r="H53" i="1"/>
  <c r="H139" i="1"/>
  <c r="H140" i="1"/>
  <c r="H141" i="1"/>
  <c r="H142" i="1"/>
  <c r="H143" i="1"/>
  <c r="H144" i="1"/>
  <c r="H145" i="1"/>
  <c r="H146" i="1"/>
  <c r="H147" i="1"/>
  <c r="H148" i="1"/>
  <c r="H149" i="1"/>
  <c r="H150" i="1"/>
  <c r="H151" i="1"/>
  <c r="H152" i="1"/>
  <c r="H153" i="1"/>
  <c r="H154" i="1"/>
  <c r="H155" i="1"/>
  <c r="H156" i="1"/>
  <c r="H157" i="1"/>
  <c r="H138" i="1"/>
  <c r="G139" i="1"/>
  <c r="G140" i="1"/>
  <c r="G141" i="1"/>
  <c r="G142" i="1"/>
  <c r="G143" i="1"/>
  <c r="G144" i="1"/>
  <c r="G145" i="1"/>
  <c r="G146" i="1"/>
  <c r="G147" i="1"/>
  <c r="G148" i="1"/>
  <c r="G149" i="1"/>
  <c r="G150" i="1"/>
  <c r="G151" i="1"/>
  <c r="G152" i="1"/>
  <c r="G153" i="1"/>
  <c r="G154" i="1"/>
  <c r="G155" i="1"/>
  <c r="G156" i="1"/>
  <c r="G157" i="1"/>
  <c r="G138" i="1"/>
  <c r="F139" i="1"/>
  <c r="F140" i="1"/>
  <c r="F141" i="1"/>
  <c r="F142" i="1"/>
  <c r="F143" i="1"/>
  <c r="F144" i="1"/>
  <c r="F145" i="1"/>
  <c r="F146" i="1"/>
  <c r="F147" i="1"/>
  <c r="F148" i="1"/>
  <c r="F149" i="1"/>
  <c r="F150" i="1"/>
  <c r="F151" i="1"/>
  <c r="F152" i="1"/>
  <c r="F153" i="1"/>
  <c r="F154" i="1"/>
  <c r="F155" i="1"/>
  <c r="F156" i="1"/>
  <c r="F157" i="1"/>
  <c r="A138" i="1"/>
  <c r="A139" i="1"/>
  <c r="A140" i="1"/>
  <c r="A141" i="1"/>
  <c r="A142" i="1"/>
  <c r="A143" i="1"/>
  <c r="A144" i="1"/>
  <c r="A145" i="1"/>
  <c r="A146" i="1"/>
  <c r="A147" i="1"/>
  <c r="A148" i="1"/>
  <c r="A149" i="1"/>
  <c r="A150" i="1"/>
  <c r="A151" i="1"/>
  <c r="A152" i="1"/>
  <c r="A153" i="1"/>
  <c r="A154" i="1"/>
  <c r="A155" i="1"/>
  <c r="A156" i="1"/>
  <c r="A157" i="1"/>
  <c r="A49" i="1"/>
  <c r="B9" i="1"/>
  <c r="J53" i="1"/>
  <c r="A50" i="1"/>
  <c r="A51" i="1"/>
  <c r="A52" i="1"/>
  <c r="A53" i="1"/>
  <c r="A54" i="1"/>
  <c r="A55" i="1"/>
  <c r="A56" i="1"/>
  <c r="A57" i="1"/>
  <c r="A58" i="1"/>
  <c r="A59" i="1"/>
  <c r="A60" i="1"/>
  <c r="A61" i="1"/>
  <c r="A62" i="1"/>
  <c r="A63" i="1"/>
  <c r="A64" i="1"/>
  <c r="A65" i="1"/>
  <c r="A66" i="1"/>
  <c r="A67" i="1"/>
  <c r="A68" i="1"/>
  <c r="B26" i="1"/>
  <c r="B25" i="1"/>
  <c r="A17" i="1"/>
  <c r="H55" i="1"/>
  <c r="I55" i="1"/>
  <c r="B24" i="1"/>
  <c r="K53" i="1"/>
  <c r="I53" i="1"/>
  <c r="K56" i="1"/>
  <c r="K55" i="1"/>
  <c r="K54" i="1"/>
  <c r="J56" i="1"/>
  <c r="J55" i="1"/>
  <c r="J54" i="1"/>
  <c r="I56" i="1"/>
  <c r="I54" i="1"/>
  <c r="H56" i="1"/>
  <c r="B27" i="1"/>
  <c r="B28" i="1"/>
  <c r="B29" i="1"/>
  <c r="B30" i="1"/>
  <c r="B31" i="1"/>
  <c r="B32" i="1"/>
  <c r="B33" i="1"/>
  <c r="B34" i="1"/>
  <c r="B35" i="1"/>
  <c r="B36" i="1"/>
  <c r="H54" i="1"/>
</calcChain>
</file>

<file path=xl/sharedStrings.xml><?xml version="1.0" encoding="utf-8"?>
<sst xmlns="http://schemas.openxmlformats.org/spreadsheetml/2006/main" count="57" uniqueCount="43">
  <si>
    <t>Assessment</t>
  </si>
  <si>
    <t>Task 1a.</t>
  </si>
  <si>
    <t>a race car competing in a drag race accelerates from the rest and finishes the line with a top of speed 240km/h (66.6m/s). The race track is 400m long.
1) Calculate the acceleration value of the race car
                               2)Determine the time taken for the race car to complete the drag race
a=(v^2-u^2)/(2*s)
t=(v-u)/a
v - final velocity m/s         u - initial velocity m/s     a - acceleration(m/s/s)   s - distance(m)    t - time(s)</t>
  </si>
  <si>
    <t>final velocity</t>
  </si>
  <si>
    <t>As car starts from rest initial velocity is 0, i did not use in acceleration calculation formula u^2 and in time calculation formula u number 0 in cells. 
Acceleration and time calculations  formula can bee seen in cell B8 and B9 After calculations i decrease decimals to 2 decimal points</t>
  </si>
  <si>
    <t>distance</t>
  </si>
  <si>
    <t>time</t>
  </si>
  <si>
    <t>acceleration</t>
  </si>
  <si>
    <t>Task 1b.</t>
  </si>
  <si>
    <t>Using a conditional statementand conditional formatting, your spreadsheetshould returnthe following messages to an appropriate cellif the corresponding conditions are met:
Time&gt;17seconds “The car will lose the race –Acceleration valuetoo low!” Highlight red cell
Time between 12 and 17 seconds “The car will win the race” Highlight green cell
Time less 12 seconds “Impossible! –the race car cannot accelerate this quickly!” Highlight amber cell</t>
  </si>
  <si>
    <t>I recalculate time using formula in Cell B16(merged). if change acceleration then time should also change and text in cell A17(merged). also it will change colours will changeaccording acceleration.</t>
  </si>
  <si>
    <t>Task 1c.</t>
  </si>
  <si>
    <t>Usingappropriate Excel tools: 
1)Create a simple velocity-time graph using the values calculated above.
2)Annotate your graph by adding appropriate title &amp; axis labels.
3)Customise your graph by altering the line type, thickness and colour etc.</t>
  </si>
  <si>
    <t>Time</t>
  </si>
  <si>
    <t>Velocity</t>
  </si>
  <si>
    <t>Acceleration</t>
  </si>
  <si>
    <t>In this task i create scatter graph and add title " Velocity versus Time" In horizontal axis shown time in seconds and in vertical axis shown velocity m/s. I add labels for vertical and horizontal axis and i outline series 1 between markers and change colour to amber.
Also i calculate velocity based on time and acceleration to add some extra marks and improve quality of graph</t>
  </si>
  <si>
    <t>Task 2a</t>
  </si>
  <si>
    <t>Three Individual technicians have been asked to measure and record the thickness of 20 material samples as part of a study to understand measurement variability. The data has been tabulated below.
Using appropriate toolsand functionsin Excel, perform basic statistical analysis to assess the sizing accuracy of the individual technicians, as well as the measurement procedure/datasetas a whole.Your analysis shouldinclude:-Mean &amp; range calculations-A graph plotting all measured values against actual size-Graphs plotting measured values against actual size for each operator</t>
  </si>
  <si>
    <t>Sample</t>
  </si>
  <si>
    <t>Actual Size</t>
  </si>
  <si>
    <t>Technician A</t>
  </si>
  <si>
    <t>Techician B</t>
  </si>
  <si>
    <t>Technician C</t>
  </si>
  <si>
    <t>Mean and Range calculations</t>
  </si>
  <si>
    <t>Calculations</t>
  </si>
  <si>
    <t>Material Measurements</t>
  </si>
  <si>
    <t>Tecnician C</t>
  </si>
  <si>
    <t>Mean</t>
  </si>
  <si>
    <t>Range</t>
  </si>
  <si>
    <t>Maximum</t>
  </si>
  <si>
    <t>Minimum</t>
  </si>
  <si>
    <t>Mean calculations i used formula "=AVERAGE" in actual cell and each technician and highlight cells from sample 1 to 20 for actual size and each techician.
To calculate range, first i calculate minimum and maximum sample avtual sizes and measurments and then i use Maximum values- Minimum Values.
All formulas can bee seen in cells H,I,J,K 50-54.</t>
  </si>
  <si>
    <t>From this analysis, answer the following three questions:
1.Which operator performed best and why?
2.Which operator performed worst and why?
3.Are there any similarities/differences between the operators?</t>
  </si>
  <si>
    <t>1. Technician A has the best performance cause his measurements are closest to the actual size or he has the strongest correlation coefficient.
2. Worst performance Technician A has the most mistakes and lowest correlation coefficient of all three technicians.
Analyzing scatter plots it can see that Technicians A, B, and C have similar measurements on large numbers. All Technicians have mistakes on low numbers but B and C technicians have similar measurements.</t>
  </si>
  <si>
    <t>Task 2b</t>
  </si>
  <si>
    <t>You may also wish to include (but are not limited to) any of the following:
Measurement error calculations
Measures of variation/dispersion (i.e. standard deviation)
Frequency distribution charts
Any other forms of analysis that you wish to add to further demonstrate your understanding</t>
  </si>
  <si>
    <t>Error Calculations</t>
  </si>
  <si>
    <t>Standart Deviation of technician measurments</t>
  </si>
  <si>
    <t>Technician A Errors</t>
  </si>
  <si>
    <t>Technician B Errors</t>
  </si>
  <si>
    <t>Technician C Errors</t>
  </si>
  <si>
    <t>Technician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</si>
</sst>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36"/>
      <color rgb="FF000000"/>
      <name val="Calibri"/>
    </font>
    <font>
      <sz val="18"/>
      <color theme="1"/>
      <name val="Calibri"/>
      <family val="2"/>
      <scheme val="minor"/>
    </font>
    <font>
      <sz val="18"/>
      <color rgb="FF000000"/>
      <name val="Calibri"/>
    </font>
    <font>
      <b/>
      <sz val="11"/>
      <color rgb="FF000000"/>
      <name val="Calibri"/>
    </font>
    <font>
      <b/>
      <sz val="11"/>
      <color theme="1"/>
      <name val="Calibri"/>
      <family val="2"/>
      <scheme val="minor"/>
    </font>
    <font>
      <b/>
      <sz val="12"/>
      <color rgb="FF000000"/>
      <name val="Calibri"/>
    </font>
    <font>
      <b/>
      <sz val="18"/>
      <color rgb="FF000000"/>
      <name val="Calibri"/>
    </font>
    <font>
      <sz val="11"/>
      <color rgb="FF000000"/>
      <name val="Calibri"/>
    </font>
    <font>
      <b/>
      <sz val="11"/>
      <color rgb="FF000000"/>
      <name val="Calibri"/>
      <scheme val="minor"/>
    </font>
  </fonts>
  <fills count="10">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81">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1"/>
      </left>
      <right style="thin">
        <color theme="1"/>
      </right>
      <top style="thin">
        <color theme="1"/>
      </top>
      <bottom style="thin">
        <color theme="1"/>
      </bottom>
      <diagonal/>
    </border>
    <border>
      <left style="medium">
        <color theme="1"/>
      </left>
      <right style="thin">
        <color theme="1"/>
      </right>
      <top style="medium">
        <color theme="1"/>
      </top>
      <bottom style="thin">
        <color theme="1"/>
      </bottom>
      <diagonal/>
    </border>
    <border>
      <left style="thin">
        <color theme="1"/>
      </left>
      <right style="thin">
        <color theme="1"/>
      </right>
      <top style="medium">
        <color theme="1"/>
      </top>
      <bottom style="thin">
        <color theme="1"/>
      </bottom>
      <diagonal/>
    </border>
    <border>
      <left style="thin">
        <color theme="1"/>
      </left>
      <right style="medium">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0"/>
      </right>
      <top style="thin">
        <color theme="0"/>
      </top>
      <bottom style="thin">
        <color theme="0"/>
      </bottom>
      <diagonal/>
    </border>
    <border>
      <left style="thin">
        <color theme="0"/>
      </left>
      <right style="medium">
        <color theme="1"/>
      </right>
      <top style="thin">
        <color theme="0"/>
      </top>
      <bottom style="thin">
        <color theme="0"/>
      </bottom>
      <diagonal/>
    </border>
    <border>
      <left style="medium">
        <color theme="1"/>
      </left>
      <right style="thin">
        <color theme="0"/>
      </right>
      <top style="thin">
        <color theme="0"/>
      </top>
      <bottom style="medium">
        <color theme="1"/>
      </bottom>
      <diagonal/>
    </border>
    <border>
      <left style="thin">
        <color theme="0"/>
      </left>
      <right style="thin">
        <color theme="0"/>
      </right>
      <top style="thin">
        <color theme="0"/>
      </top>
      <bottom style="medium">
        <color theme="1"/>
      </bottom>
      <diagonal/>
    </border>
    <border>
      <left style="thin">
        <color theme="0"/>
      </left>
      <right style="medium">
        <color theme="1"/>
      </right>
      <top style="thin">
        <color theme="0"/>
      </top>
      <bottom style="medium">
        <color theme="1"/>
      </bottom>
      <diagonal/>
    </border>
    <border>
      <left style="medium">
        <color theme="1"/>
      </left>
      <right style="thin">
        <color theme="1"/>
      </right>
      <top style="thin">
        <color theme="1"/>
      </top>
      <bottom style="medium">
        <color theme="1"/>
      </bottom>
      <diagonal/>
    </border>
    <border>
      <left style="thin">
        <color theme="1"/>
      </left>
      <right style="thin">
        <color theme="1"/>
      </right>
      <top style="thin">
        <color theme="1"/>
      </top>
      <bottom style="medium">
        <color theme="1"/>
      </bottom>
      <diagonal/>
    </border>
    <border>
      <left style="thin">
        <color theme="1"/>
      </left>
      <right style="medium">
        <color theme="1"/>
      </right>
      <top style="thin">
        <color theme="1"/>
      </top>
      <bottom style="medium">
        <color theme="1"/>
      </bottom>
      <diagonal/>
    </border>
    <border>
      <left style="medium">
        <color theme="1"/>
      </left>
      <right style="thin">
        <color theme="0"/>
      </right>
      <top style="medium">
        <color theme="1"/>
      </top>
      <bottom style="thin">
        <color theme="0"/>
      </bottom>
      <diagonal/>
    </border>
    <border>
      <left style="thin">
        <color theme="0"/>
      </left>
      <right style="thin">
        <color theme="0"/>
      </right>
      <top style="medium">
        <color theme="1"/>
      </top>
      <bottom style="thin">
        <color theme="0"/>
      </bottom>
      <diagonal/>
    </border>
    <border>
      <left style="thin">
        <color theme="0"/>
      </left>
      <right style="medium">
        <color theme="1"/>
      </right>
      <top style="medium">
        <color theme="1"/>
      </top>
      <bottom style="thin">
        <color theme="0"/>
      </bottom>
      <diagonal/>
    </border>
    <border>
      <left style="medium">
        <color theme="1"/>
      </left>
      <right style="thin">
        <color rgb="FF000000"/>
      </right>
      <top style="medium">
        <color theme="1"/>
      </top>
      <bottom style="thin">
        <color rgb="FF000000"/>
      </bottom>
      <diagonal/>
    </border>
    <border>
      <left style="thin">
        <color rgb="FF000000"/>
      </left>
      <right style="thin">
        <color rgb="FF000000"/>
      </right>
      <top style="medium">
        <color theme="1"/>
      </top>
      <bottom style="thin">
        <color rgb="FF000000"/>
      </bottom>
      <diagonal/>
    </border>
    <border>
      <left style="thin">
        <color rgb="FF000000"/>
      </left>
      <right style="medium">
        <color theme="1"/>
      </right>
      <top style="medium">
        <color theme="1"/>
      </top>
      <bottom style="thin">
        <color rgb="FF000000"/>
      </bottom>
      <diagonal/>
    </border>
    <border>
      <left style="medium">
        <color theme="1"/>
      </left>
      <right style="thin">
        <color rgb="FF000000"/>
      </right>
      <top style="thin">
        <color rgb="FF000000"/>
      </top>
      <bottom style="thin">
        <color rgb="FF000000"/>
      </bottom>
      <diagonal/>
    </border>
    <border>
      <left style="thin">
        <color rgb="FF000000"/>
      </left>
      <right style="medium">
        <color theme="1"/>
      </right>
      <top style="thin">
        <color rgb="FF000000"/>
      </top>
      <bottom style="thin">
        <color rgb="FF000000"/>
      </bottom>
      <diagonal/>
    </border>
    <border>
      <left style="medium">
        <color theme="1"/>
      </left>
      <right style="thin">
        <color rgb="FF000000"/>
      </right>
      <top style="thin">
        <color rgb="FF000000"/>
      </top>
      <bottom style="medium">
        <color theme="1"/>
      </bottom>
      <diagonal/>
    </border>
    <border>
      <left style="thin">
        <color rgb="FF000000"/>
      </left>
      <right style="thin">
        <color rgb="FF000000"/>
      </right>
      <top style="thin">
        <color rgb="FF000000"/>
      </top>
      <bottom style="medium">
        <color theme="1"/>
      </bottom>
      <diagonal/>
    </border>
    <border>
      <left style="thin">
        <color rgb="FF000000"/>
      </left>
      <right style="medium">
        <color theme="1"/>
      </right>
      <top style="thin">
        <color rgb="FF000000"/>
      </top>
      <bottom style="medium">
        <color theme="1"/>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theme="0"/>
      </left>
      <right style="medium">
        <color theme="1"/>
      </right>
      <top style="thin">
        <color theme="0"/>
      </top>
      <bottom/>
      <diagonal/>
    </border>
    <border>
      <left style="thin">
        <color theme="1"/>
      </left>
      <right/>
      <top/>
      <bottom/>
      <diagonal/>
    </border>
    <border>
      <left/>
      <right style="thin">
        <color theme="1"/>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bottom/>
      <diagonal/>
    </border>
    <border>
      <left/>
      <right style="thin">
        <color rgb="FF000000"/>
      </right>
      <top/>
      <bottom/>
      <diagonal/>
    </border>
    <border>
      <left/>
      <right style="thin">
        <color theme="0"/>
      </right>
      <top style="thin">
        <color theme="0"/>
      </top>
      <bottom/>
      <diagonal/>
    </border>
    <border>
      <left/>
      <right style="thin">
        <color theme="0"/>
      </right>
      <top/>
      <bottom style="thin">
        <color theme="0"/>
      </bottom>
      <diagonal/>
    </border>
    <border>
      <left/>
      <right style="thin">
        <color rgb="FF000000"/>
      </right>
      <top style="medium">
        <color theme="1"/>
      </top>
      <bottom/>
      <diagonal/>
    </border>
    <border>
      <left/>
      <right style="thin">
        <color rgb="FF000000"/>
      </right>
      <top/>
      <bottom style="medium">
        <color theme="1"/>
      </bottom>
      <diagonal/>
    </border>
    <border>
      <left style="thin">
        <color rgb="FF000000"/>
      </left>
      <right/>
      <top style="medium">
        <color theme="1"/>
      </top>
      <bottom/>
      <diagonal/>
    </border>
    <border>
      <left style="thin">
        <color rgb="FF000000"/>
      </left>
      <right/>
      <top/>
      <bottom style="medium">
        <color theme="1"/>
      </bottom>
      <diagonal/>
    </border>
    <border>
      <left style="thin">
        <color rgb="FF000000"/>
      </left>
      <right/>
      <top style="medium">
        <color theme="1"/>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theme="1"/>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diagonal/>
    </border>
    <border>
      <left style="medium">
        <color theme="1"/>
      </left>
      <right style="thin">
        <color rgb="FF000000"/>
      </right>
      <top style="medium">
        <color theme="1"/>
      </top>
      <bottom/>
      <diagonal/>
    </border>
    <border>
      <left style="thin">
        <color rgb="FF000000"/>
      </left>
      <right style="thin">
        <color rgb="FF000000"/>
      </right>
      <top style="medium">
        <color theme="1"/>
      </top>
      <bottom/>
      <diagonal/>
    </border>
    <border>
      <left style="thin">
        <color rgb="FF000000"/>
      </left>
      <right style="medium">
        <color theme="1"/>
      </right>
      <top style="medium">
        <color theme="1"/>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style="thin">
        <color rgb="FF000000"/>
      </right>
      <top style="medium">
        <color theme="1"/>
      </top>
      <bottom style="thin">
        <color rgb="FF000000"/>
      </bottom>
      <diagonal/>
    </border>
    <border>
      <left/>
      <right style="thin">
        <color rgb="FF000000"/>
      </right>
      <top style="thin">
        <color rgb="FF000000"/>
      </top>
      <bottom style="medium">
        <color theme="1"/>
      </bottom>
      <diagonal/>
    </border>
    <border>
      <left/>
      <right style="medium">
        <color rgb="FF000000"/>
      </right>
      <top/>
      <bottom style="medium">
        <color theme="1"/>
      </bottom>
      <diagonal/>
    </border>
    <border>
      <left style="medium">
        <color rgb="FF000000"/>
      </left>
      <right style="thin">
        <color rgb="FF000000"/>
      </right>
      <top style="thin">
        <color rgb="FF000000"/>
      </top>
      <bottom/>
      <diagonal/>
    </border>
  </borders>
  <cellStyleXfs count="1">
    <xf numFmtId="0" fontId="0" fillId="0" borderId="0"/>
  </cellStyleXfs>
  <cellXfs count="225">
    <xf numFmtId="0" fontId="0" fillId="0" borderId="0" xfId="0"/>
    <xf numFmtId="2" fontId="0" fillId="3" borderId="1" xfId="0" applyNumberFormat="1" applyFill="1" applyBorder="1" applyAlignment="1">
      <alignment horizontal="center" vertical="center" wrapText="1"/>
    </xf>
    <xf numFmtId="2" fontId="0" fillId="4" borderId="1" xfId="0" applyNumberFormat="1" applyFill="1" applyBorder="1" applyAlignment="1">
      <alignment horizontal="center" vertical="center" wrapText="1"/>
    </xf>
    <xf numFmtId="2" fontId="0" fillId="6" borderId="1" xfId="0" applyNumberFormat="1" applyFill="1" applyBorder="1" applyAlignment="1">
      <alignment horizontal="center" vertical="center" wrapText="1"/>
    </xf>
    <xf numFmtId="0" fontId="0" fillId="4" borderId="1" xfId="0" applyFill="1" applyBorder="1"/>
    <xf numFmtId="2" fontId="0" fillId="3" borderId="12" xfId="0" applyNumberFormat="1" applyFill="1" applyBorder="1"/>
    <xf numFmtId="2" fontId="0" fillId="6" borderId="12" xfId="0" applyNumberFormat="1" applyFill="1" applyBorder="1"/>
    <xf numFmtId="2" fontId="0" fillId="4" borderId="12" xfId="0" applyNumberFormat="1" applyFill="1" applyBorder="1"/>
    <xf numFmtId="0" fontId="4" fillId="8" borderId="16" xfId="0" applyFont="1" applyFill="1" applyBorder="1"/>
    <xf numFmtId="2" fontId="0" fillId="5" borderId="17" xfId="0" applyNumberFormat="1" applyFill="1" applyBorder="1"/>
    <xf numFmtId="0" fontId="4" fillId="8" borderId="23" xfId="0" applyFont="1" applyFill="1" applyBorder="1"/>
    <xf numFmtId="2" fontId="0" fillId="3" borderId="24" xfId="0" applyNumberFormat="1" applyFill="1" applyBorder="1"/>
    <xf numFmtId="2" fontId="0" fillId="6" borderId="24" xfId="0" applyNumberFormat="1" applyFill="1" applyBorder="1"/>
    <xf numFmtId="2" fontId="0" fillId="4" borderId="24" xfId="0" applyNumberFormat="1" applyFill="1" applyBorder="1"/>
    <xf numFmtId="2" fontId="0" fillId="5" borderId="25" xfId="0" applyNumberFormat="1" applyFill="1" applyBorder="1"/>
    <xf numFmtId="0" fontId="0" fillId="2" borderId="32" xfId="0" applyFill="1" applyBorder="1" applyAlignment="1">
      <alignment horizontal="center" vertical="center" wrapText="1"/>
    </xf>
    <xf numFmtId="2" fontId="0" fillId="5" borderId="33" xfId="0" applyNumberFormat="1" applyFill="1" applyBorder="1" applyAlignment="1">
      <alignment horizontal="center" vertical="center" wrapText="1"/>
    </xf>
    <xf numFmtId="0" fontId="0" fillId="2" borderId="34" xfId="0" applyFill="1" applyBorder="1" applyAlignment="1">
      <alignment horizontal="center" vertical="center" wrapText="1"/>
    </xf>
    <xf numFmtId="2" fontId="0" fillId="3" borderId="35" xfId="0" applyNumberFormat="1" applyFill="1" applyBorder="1" applyAlignment="1">
      <alignment horizontal="center" vertical="center" wrapText="1"/>
    </xf>
    <xf numFmtId="2" fontId="0" fillId="6" borderId="35" xfId="0" applyNumberFormat="1" applyFill="1" applyBorder="1" applyAlignment="1">
      <alignment horizontal="center" vertical="center" wrapText="1"/>
    </xf>
    <xf numFmtId="2" fontId="0" fillId="4" borderId="35" xfId="0" applyNumberFormat="1" applyFill="1" applyBorder="1" applyAlignment="1">
      <alignment horizontal="center" vertical="center" wrapText="1"/>
    </xf>
    <xf numFmtId="2" fontId="0" fillId="5" borderId="36" xfId="0" applyNumberFormat="1" applyFill="1" applyBorder="1" applyAlignment="1">
      <alignment horizontal="center" vertical="center" wrapText="1"/>
    </xf>
    <xf numFmtId="0" fontId="0" fillId="4" borderId="29" xfId="0" applyFill="1" applyBorder="1"/>
    <xf numFmtId="0" fontId="0" fillId="4" borderId="30" xfId="0" applyFill="1" applyBorder="1"/>
    <xf numFmtId="0" fontId="0" fillId="4" borderId="31" xfId="0" applyFill="1" applyBorder="1"/>
    <xf numFmtId="0" fontId="0" fillId="4" borderId="32" xfId="0" applyFill="1" applyBorder="1"/>
    <xf numFmtId="0" fontId="0" fillId="4" borderId="33" xfId="0" applyFill="1" applyBorder="1"/>
    <xf numFmtId="0" fontId="0" fillId="4" borderId="34" xfId="0" applyFill="1" applyBorder="1"/>
    <xf numFmtId="0" fontId="0" fillId="4" borderId="35" xfId="0" applyFill="1" applyBorder="1"/>
    <xf numFmtId="0" fontId="0" fillId="4" borderId="36" xfId="0" applyFill="1" applyBorder="1"/>
    <xf numFmtId="2" fontId="0" fillId="4" borderId="33" xfId="0" applyNumberFormat="1" applyFill="1" applyBorder="1" applyAlignment="1">
      <alignment wrapText="1"/>
    </xf>
    <xf numFmtId="2" fontId="0" fillId="4" borderId="36" xfId="0" applyNumberFormat="1" applyFill="1" applyBorder="1"/>
    <xf numFmtId="2" fontId="0" fillId="0" borderId="1" xfId="0" applyNumberFormat="1" applyBorder="1" applyAlignment="1">
      <alignment wrapText="1"/>
    </xf>
    <xf numFmtId="2" fontId="0" fillId="5" borderId="60" xfId="0" applyNumberFormat="1" applyFill="1" applyBorder="1" applyAlignment="1">
      <alignment horizontal="center" vertical="center" wrapText="1"/>
    </xf>
    <xf numFmtId="2" fontId="0" fillId="5" borderId="61" xfId="0" applyNumberFormat="1" applyFill="1" applyBorder="1" applyAlignment="1">
      <alignment horizontal="center" vertical="center" wrapText="1"/>
    </xf>
    <xf numFmtId="0" fontId="3" fillId="9" borderId="0" xfId="0" applyFont="1" applyFill="1" applyAlignment="1">
      <alignment horizontal="center" vertical="center" wrapText="1"/>
    </xf>
    <xf numFmtId="0" fontId="3" fillId="9" borderId="42"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4" borderId="71" xfId="0" applyFont="1" applyFill="1" applyBorder="1" applyAlignment="1">
      <alignment horizontal="center" vertical="center"/>
    </xf>
    <xf numFmtId="0" fontId="0" fillId="4" borderId="72" xfId="0" applyFill="1" applyBorder="1"/>
    <xf numFmtId="2" fontId="0" fillId="0" borderId="1" xfId="0" applyNumberFormat="1" applyBorder="1"/>
    <xf numFmtId="2" fontId="0" fillId="0" borderId="80" xfId="0" applyNumberFormat="1" applyBorder="1"/>
    <xf numFmtId="2" fontId="0" fillId="0" borderId="71" xfId="0" applyNumberFormat="1" applyBorder="1" applyAlignment="1">
      <alignment wrapText="1"/>
    </xf>
    <xf numFmtId="2" fontId="0" fillId="0" borderId="72" xfId="0" applyNumberFormat="1" applyBorder="1"/>
    <xf numFmtId="0" fontId="3" fillId="9" borderId="72" xfId="0" applyFont="1" applyFill="1" applyBorder="1" applyAlignment="1">
      <alignment horizontal="center" vertical="center" wrapText="1"/>
    </xf>
    <xf numFmtId="0" fontId="3" fillId="9" borderId="73" xfId="0" applyFont="1" applyFill="1" applyBorder="1" applyAlignment="1">
      <alignment horizontal="center" vertical="center" wrapText="1"/>
    </xf>
    <xf numFmtId="0" fontId="3" fillId="9" borderId="74" xfId="0" applyFont="1" applyFill="1" applyBorder="1" applyAlignment="1">
      <alignment horizontal="center" vertical="center" wrapText="1"/>
    </xf>
    <xf numFmtId="0" fontId="3" fillId="9" borderId="0" xfId="0" applyFont="1" applyFill="1" applyAlignment="1">
      <alignment horizontal="center" vertical="center" wrapText="1"/>
    </xf>
    <xf numFmtId="0" fontId="3" fillId="9" borderId="75" xfId="0" applyFont="1" applyFill="1" applyBorder="1" applyAlignment="1">
      <alignment horizontal="center" vertical="center" wrapText="1"/>
    </xf>
    <xf numFmtId="0" fontId="0" fillId="0" borderId="38" xfId="0" applyBorder="1" applyAlignment="1">
      <alignment horizontal="center"/>
    </xf>
    <xf numFmtId="0" fontId="0" fillId="0" borderId="0" xfId="0" applyAlignment="1">
      <alignment horizontal="center"/>
    </xf>
    <xf numFmtId="0" fontId="0" fillId="0" borderId="66" xfId="0" applyBorder="1" applyAlignment="1">
      <alignment horizontal="center"/>
    </xf>
    <xf numFmtId="0" fontId="0" fillId="0" borderId="43" xfId="0" applyBorder="1" applyAlignment="1">
      <alignment horizontal="center"/>
    </xf>
    <xf numFmtId="0" fontId="0" fillId="0" borderId="79" xfId="0" applyBorder="1" applyAlignment="1">
      <alignment horizontal="center"/>
    </xf>
    <xf numFmtId="2" fontId="0" fillId="0" borderId="72" xfId="0" applyNumberFormat="1" applyBorder="1" applyAlignment="1">
      <alignment horizontal="center"/>
    </xf>
    <xf numFmtId="2" fontId="0" fillId="0" borderId="73" xfId="0" applyNumberFormat="1" applyBorder="1" applyAlignment="1">
      <alignment horizontal="center"/>
    </xf>
    <xf numFmtId="2" fontId="0" fillId="0" borderId="51" xfId="0" applyNumberFormat="1" applyBorder="1" applyAlignment="1">
      <alignment horizontal="center"/>
    </xf>
    <xf numFmtId="2" fontId="0" fillId="0" borderId="0" xfId="0" applyNumberFormat="1" applyAlignment="1">
      <alignment horizontal="center"/>
    </xf>
    <xf numFmtId="0" fontId="9" fillId="0" borderId="0" xfId="0" applyFont="1" applyAlignment="1">
      <alignment horizontal="center" vertical="center" wrapText="1"/>
    </xf>
    <xf numFmtId="0" fontId="7" fillId="7" borderId="40" xfId="0" applyFont="1" applyFill="1" applyBorder="1" applyAlignment="1">
      <alignment horizontal="center" vertical="center"/>
    </xf>
    <xf numFmtId="0" fontId="0" fillId="7" borderId="0" xfId="0" applyFill="1" applyAlignment="1">
      <alignment horizontal="center" vertical="center"/>
    </xf>
    <xf numFmtId="0" fontId="0" fillId="7" borderId="40" xfId="0" applyFill="1" applyBorder="1" applyAlignment="1">
      <alignment horizontal="center" vertical="center"/>
    </xf>
    <xf numFmtId="0" fontId="0" fillId="7" borderId="42" xfId="0" applyFill="1" applyBorder="1" applyAlignment="1">
      <alignment horizontal="center" vertical="center"/>
    </xf>
    <xf numFmtId="0" fontId="0" fillId="7" borderId="43" xfId="0" applyFill="1" applyBorder="1" applyAlignment="1">
      <alignment horizontal="center" vertical="center"/>
    </xf>
    <xf numFmtId="0" fontId="4" fillId="7" borderId="37" xfId="0" applyFont="1" applyFill="1" applyBorder="1" applyAlignment="1">
      <alignment horizontal="center" vertical="center" wrapText="1"/>
    </xf>
    <xf numFmtId="0" fontId="0" fillId="7" borderId="38" xfId="0" applyFill="1" applyBorder="1" applyAlignment="1">
      <alignment horizontal="center" vertical="center" wrapText="1"/>
    </xf>
    <xf numFmtId="0" fontId="0" fillId="7" borderId="39" xfId="0" applyFill="1" applyBorder="1" applyAlignment="1">
      <alignment horizontal="center" vertical="center" wrapText="1"/>
    </xf>
    <xf numFmtId="0" fontId="0" fillId="7" borderId="40" xfId="0" applyFill="1" applyBorder="1" applyAlignment="1">
      <alignment horizontal="center" vertical="center" wrapText="1"/>
    </xf>
    <xf numFmtId="0" fontId="0" fillId="7" borderId="0" xfId="0" applyFill="1" applyAlignment="1">
      <alignment horizontal="center" vertical="center" wrapText="1"/>
    </xf>
    <xf numFmtId="0" fontId="0" fillId="7" borderId="41" xfId="0" applyFill="1" applyBorder="1" applyAlignment="1">
      <alignment horizontal="center" vertical="center" wrapText="1"/>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44" xfId="0" applyFill="1" applyBorder="1" applyAlignment="1">
      <alignment horizontal="center" vertical="center" wrapText="1"/>
    </xf>
    <xf numFmtId="0" fontId="0" fillId="0" borderId="37"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3" fillId="7" borderId="37" xfId="0" applyFont="1" applyFill="1" applyBorder="1" applyAlignment="1">
      <alignment horizontal="center" vertical="center"/>
    </xf>
    <xf numFmtId="0" fontId="3" fillId="7" borderId="38" xfId="0" applyFont="1" applyFill="1" applyBorder="1" applyAlignment="1">
      <alignment horizontal="center" vertical="center"/>
    </xf>
    <xf numFmtId="0" fontId="3" fillId="7" borderId="55" xfId="0" applyFont="1" applyFill="1" applyBorder="1" applyAlignment="1">
      <alignment horizontal="center" vertical="center"/>
    </xf>
    <xf numFmtId="0" fontId="3" fillId="7" borderId="40" xfId="0" applyFont="1" applyFill="1" applyBorder="1" applyAlignment="1">
      <alignment horizontal="center" vertical="center"/>
    </xf>
    <xf numFmtId="0" fontId="3" fillId="7" borderId="0" xfId="0" applyFont="1" applyFill="1" applyAlignment="1">
      <alignment horizontal="center" vertical="center"/>
    </xf>
    <xf numFmtId="0" fontId="3" fillId="7" borderId="52" xfId="0" applyFont="1" applyFill="1" applyBorder="1" applyAlignment="1">
      <alignment horizontal="center" vertical="center"/>
    </xf>
    <xf numFmtId="0" fontId="3" fillId="7" borderId="42" xfId="0" applyFont="1" applyFill="1" applyBorder="1" applyAlignment="1">
      <alignment horizontal="center" vertical="center"/>
    </xf>
    <xf numFmtId="0" fontId="3" fillId="7" borderId="43" xfId="0" applyFont="1" applyFill="1" applyBorder="1" applyAlignment="1">
      <alignment horizontal="center" vertical="center"/>
    </xf>
    <xf numFmtId="0" fontId="3" fillId="7" borderId="56" xfId="0" applyFont="1" applyFill="1" applyBorder="1" applyAlignment="1">
      <alignment horizontal="center" vertical="center"/>
    </xf>
    <xf numFmtId="0" fontId="4" fillId="7" borderId="5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wrapText="1"/>
    </xf>
    <xf numFmtId="0" fontId="4" fillId="7" borderId="51" xfId="0" applyFont="1" applyFill="1" applyBorder="1" applyAlignment="1">
      <alignment horizontal="center" vertical="center" wrapText="1"/>
    </xf>
    <xf numFmtId="0" fontId="4" fillId="7" borderId="0" xfId="0" applyFont="1" applyFill="1" applyAlignment="1">
      <alignment horizontal="center" vertical="center" wrapText="1"/>
    </xf>
    <xf numFmtId="0" fontId="4" fillId="7" borderId="41" xfId="0" applyFont="1" applyFill="1" applyBorder="1" applyAlignment="1">
      <alignment horizontal="center" vertical="center" wrapText="1"/>
    </xf>
    <xf numFmtId="0" fontId="4" fillId="7" borderId="58" xfId="0" applyFont="1" applyFill="1" applyBorder="1" applyAlignment="1">
      <alignment horizontal="center" vertical="center" wrapText="1"/>
    </xf>
    <xf numFmtId="0" fontId="4" fillId="7" borderId="43" xfId="0" applyFont="1" applyFill="1" applyBorder="1" applyAlignment="1">
      <alignment horizontal="center" vertical="center" wrapText="1"/>
    </xf>
    <xf numFmtId="0" fontId="4" fillId="7" borderId="44"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4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0" fillId="5" borderId="33" xfId="0" applyFill="1" applyBorder="1" applyAlignment="1">
      <alignment horizontal="center" vertical="center" wrapText="1"/>
    </xf>
    <xf numFmtId="0" fontId="5" fillId="3" borderId="12" xfId="0" applyFont="1" applyFill="1" applyBorder="1" applyAlignment="1">
      <alignment horizontal="center" vertical="center"/>
    </xf>
    <xf numFmtId="0" fontId="5" fillId="6" borderId="12" xfId="0" applyFont="1" applyFill="1" applyBorder="1" applyAlignment="1">
      <alignment horizontal="center" vertical="center"/>
    </xf>
    <xf numFmtId="0" fontId="5" fillId="4" borderId="12" xfId="0" applyFont="1" applyFill="1" applyBorder="1" applyAlignment="1">
      <alignment horizontal="center" vertical="center"/>
    </xf>
    <xf numFmtId="0" fontId="4" fillId="4" borderId="26" xfId="0" applyFont="1" applyFill="1" applyBorder="1" applyAlignment="1">
      <alignment horizontal="center" vertical="center" wrapText="1"/>
    </xf>
    <xf numFmtId="0" fontId="0" fillId="4" borderId="27" xfId="0" applyFill="1" applyBorder="1" applyAlignment="1">
      <alignment horizontal="center" vertical="center" wrapText="1"/>
    </xf>
    <xf numFmtId="0" fontId="0" fillId="4" borderId="28"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9"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21" xfId="0" applyFill="1" applyBorder="1" applyAlignment="1">
      <alignment horizontal="center" vertical="center" wrapText="1"/>
    </xf>
    <xf numFmtId="0" fontId="0" fillId="4" borderId="22" xfId="0" applyFill="1" applyBorder="1" applyAlignment="1">
      <alignment horizontal="center" vertical="center" wrapText="1"/>
    </xf>
    <xf numFmtId="0" fontId="0" fillId="9" borderId="40" xfId="0" applyFill="1" applyBorder="1" applyAlignment="1">
      <alignment horizontal="center" vertical="center"/>
    </xf>
    <xf numFmtId="0" fontId="0" fillId="9" borderId="0" xfId="0" applyFill="1" applyAlignment="1">
      <alignment horizontal="center" vertical="center"/>
    </xf>
    <xf numFmtId="0" fontId="0" fillId="9" borderId="41" xfId="0" applyFill="1" applyBorder="1" applyAlignment="1">
      <alignment horizontal="center" vertical="center"/>
    </xf>
    <xf numFmtId="0" fontId="0" fillId="0" borderId="53" xfId="0" applyBorder="1" applyAlignment="1">
      <alignment horizontal="center"/>
    </xf>
    <xf numFmtId="0" fontId="0" fillId="0" borderId="10" xfId="0" applyBorder="1" applyAlignment="1">
      <alignment horizontal="center"/>
    </xf>
    <xf numFmtId="0" fontId="0" fillId="0" borderId="8" xfId="0" applyBorder="1" applyAlignment="1">
      <alignment horizontal="center"/>
    </xf>
    <xf numFmtId="0" fontId="0" fillId="0" borderId="19" xfId="0" applyBorder="1" applyAlignment="1">
      <alignment horizontal="center"/>
    </xf>
    <xf numFmtId="0" fontId="0" fillId="0" borderId="54"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0" fillId="0" borderId="45" xfId="0" applyBorder="1" applyAlignment="1">
      <alignment horizontal="center"/>
    </xf>
    <xf numFmtId="0" fontId="5" fillId="5" borderId="17" xfId="0" applyFont="1" applyFill="1" applyBorder="1" applyAlignment="1">
      <alignment horizontal="center" vertical="center"/>
    </xf>
    <xf numFmtId="0" fontId="4" fillId="8" borderId="16" xfId="0" applyFont="1" applyFill="1" applyBorder="1" applyAlignment="1">
      <alignment horizontal="center" vertical="center" wrapText="1"/>
    </xf>
    <xf numFmtId="0" fontId="5" fillId="8" borderId="12" xfId="0" applyFont="1" applyFill="1" applyBorder="1" applyAlignment="1">
      <alignment horizontal="center"/>
    </xf>
    <xf numFmtId="0" fontId="5" fillId="8" borderId="17" xfId="0" applyFont="1" applyFill="1" applyBorder="1" applyAlignment="1">
      <alignment horizontal="center"/>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7" borderId="16"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17" xfId="0" applyFont="1" applyFill="1" applyBorder="1" applyAlignment="1">
      <alignment horizontal="center" vertical="center" wrapText="1"/>
    </xf>
    <xf numFmtId="0" fontId="4" fillId="4" borderId="76" xfId="0" applyFont="1" applyFill="1" applyBorder="1" applyAlignment="1">
      <alignment horizontal="center" vertical="center" wrapText="1"/>
    </xf>
    <xf numFmtId="0" fontId="0" fillId="4" borderId="64" xfId="0" applyFill="1" applyBorder="1" applyAlignment="1">
      <alignment horizontal="center" vertical="center" wrapText="1"/>
    </xf>
    <xf numFmtId="0" fontId="0" fillId="4" borderId="70" xfId="0" applyFill="1" applyBorder="1" applyAlignment="1">
      <alignment horizontal="center" vertical="center" wrapText="1"/>
    </xf>
    <xf numFmtId="0" fontId="0" fillId="4" borderId="1" xfId="0" applyFill="1" applyBorder="1" applyAlignment="1">
      <alignment horizontal="center" vertical="center" wrapText="1"/>
    </xf>
    <xf numFmtId="0" fontId="4" fillId="2" borderId="29" xfId="0" applyFont="1" applyFill="1" applyBorder="1" applyAlignment="1">
      <alignment horizontal="center" vertical="center" wrapText="1"/>
    </xf>
    <xf numFmtId="0" fontId="0" fillId="2" borderId="32" xfId="0" applyFill="1" applyBorder="1" applyAlignment="1">
      <alignment horizontal="center" vertical="center" wrapText="1"/>
    </xf>
    <xf numFmtId="0" fontId="4" fillId="3" borderId="30" xfId="0" applyFont="1" applyFill="1" applyBorder="1" applyAlignment="1">
      <alignment horizontal="center" vertical="center" wrapText="1"/>
    </xf>
    <xf numFmtId="0" fontId="0" fillId="3" borderId="1" xfId="0" applyFill="1" applyBorder="1" applyAlignment="1">
      <alignment horizontal="center" vertical="center" wrapText="1"/>
    </xf>
    <xf numFmtId="0" fontId="5" fillId="6" borderId="30"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77"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70"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78"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0" fillId="0" borderId="46" xfId="0" applyBorder="1" applyAlignment="1">
      <alignment horizontal="center"/>
    </xf>
    <xf numFmtId="0" fontId="0" fillId="0" borderId="47" xfId="0" applyBorder="1" applyAlignment="1">
      <alignment horizontal="center"/>
    </xf>
    <xf numFmtId="0" fontId="0" fillId="9" borderId="0" xfId="0" applyFill="1" applyAlignment="1">
      <alignment horizontal="center"/>
    </xf>
    <xf numFmtId="0" fontId="0" fillId="9" borderId="52" xfId="0" applyFill="1" applyBorder="1" applyAlignment="1">
      <alignment horizontal="center"/>
    </xf>
    <xf numFmtId="0" fontId="0" fillId="0" borderId="44" xfId="0" applyBorder="1" applyAlignment="1">
      <alignment horizontal="center"/>
    </xf>
    <xf numFmtId="0" fontId="3" fillId="7" borderId="48" xfId="0" applyFont="1" applyFill="1" applyBorder="1" applyAlignment="1">
      <alignment horizontal="center" vertical="center"/>
    </xf>
    <xf numFmtId="0" fontId="0" fillId="7" borderId="49" xfId="0" applyFill="1" applyBorder="1" applyAlignment="1">
      <alignment horizontal="center" vertical="center"/>
    </xf>
    <xf numFmtId="0" fontId="0" fillId="7" borderId="50" xfId="0" applyFill="1" applyBorder="1" applyAlignment="1">
      <alignment horizontal="center" vertical="center"/>
    </xf>
    <xf numFmtId="0" fontId="0" fillId="0" borderId="1" xfId="0" applyBorder="1" applyAlignment="1">
      <alignment horizontal="center"/>
    </xf>
    <xf numFmtId="0" fontId="0" fillId="0" borderId="64" xfId="0" applyBorder="1" applyAlignment="1">
      <alignment horizontal="center"/>
    </xf>
    <xf numFmtId="0" fontId="1"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 fillId="7" borderId="29" xfId="0" applyFont="1" applyFill="1" applyBorder="1" applyAlignment="1">
      <alignment horizontal="center" vertical="center" wrapText="1"/>
    </xf>
    <xf numFmtId="0" fontId="2" fillId="7" borderId="30"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2" fillId="7" borderId="35" xfId="0" applyFont="1" applyFill="1" applyBorder="1" applyAlignment="1">
      <alignment horizontal="center" vertical="center" wrapText="1"/>
    </xf>
    <xf numFmtId="0" fontId="2" fillId="7" borderId="36" xfId="0" applyFont="1" applyFill="1" applyBorder="1" applyAlignment="1">
      <alignment horizontal="center" vertical="center" wrapText="1"/>
    </xf>
    <xf numFmtId="49" fontId="4" fillId="7" borderId="38" xfId="0" applyNumberFormat="1" applyFont="1" applyFill="1" applyBorder="1" applyAlignment="1">
      <alignment horizontal="center" vertical="center" wrapText="1"/>
    </xf>
    <xf numFmtId="49" fontId="0" fillId="7" borderId="38" xfId="0" applyNumberFormat="1" applyFill="1" applyBorder="1" applyAlignment="1">
      <alignment horizontal="center" vertical="center" wrapText="1"/>
    </xf>
    <xf numFmtId="49" fontId="0" fillId="7" borderId="39" xfId="0" applyNumberFormat="1" applyFill="1" applyBorder="1" applyAlignment="1">
      <alignment horizontal="center" vertical="center" wrapText="1"/>
    </xf>
    <xf numFmtId="49" fontId="0" fillId="7" borderId="43" xfId="0" applyNumberFormat="1" applyFill="1" applyBorder="1" applyAlignment="1">
      <alignment horizontal="center" vertical="center" wrapText="1"/>
    </xf>
    <xf numFmtId="49" fontId="0" fillId="7" borderId="44" xfId="0" applyNumberFormat="1" applyFill="1" applyBorder="1" applyAlignment="1">
      <alignment horizontal="center" vertical="center" wrapText="1"/>
    </xf>
    <xf numFmtId="0" fontId="3" fillId="7" borderId="67" xfId="0" applyFont="1" applyFill="1" applyBorder="1" applyAlignment="1">
      <alignment horizontal="center" vertical="center"/>
    </xf>
    <xf numFmtId="0" fontId="0" fillId="7" borderId="68" xfId="0" applyFill="1" applyBorder="1" applyAlignment="1">
      <alignment horizontal="center" vertical="center"/>
    </xf>
    <xf numFmtId="0" fontId="0" fillId="7" borderId="57" xfId="0" applyFill="1" applyBorder="1" applyAlignment="1">
      <alignment horizontal="center" vertical="center"/>
    </xf>
    <xf numFmtId="0" fontId="6" fillId="4" borderId="29" xfId="0" applyFont="1" applyFill="1" applyBorder="1" applyAlignment="1">
      <alignment horizontal="center" vertical="center" wrapText="1"/>
    </xf>
    <xf numFmtId="0" fontId="0" fillId="4" borderId="30" xfId="0" applyFill="1" applyBorder="1" applyAlignment="1">
      <alignment horizontal="center" vertical="center"/>
    </xf>
    <xf numFmtId="0" fontId="0" fillId="4" borderId="31" xfId="0" applyFill="1" applyBorder="1" applyAlignment="1">
      <alignment horizontal="center" vertical="center"/>
    </xf>
    <xf numFmtId="0" fontId="0" fillId="4" borderId="32" xfId="0" applyFill="1" applyBorder="1" applyAlignment="1">
      <alignment horizontal="center" vertical="center"/>
    </xf>
    <xf numFmtId="0" fontId="0" fillId="4" borderId="1" xfId="0" applyFill="1" applyBorder="1" applyAlignment="1">
      <alignment horizontal="center" vertical="center"/>
    </xf>
    <xf numFmtId="0" fontId="0" fillId="4" borderId="33" xfId="0" applyFill="1" applyBorder="1" applyAlignment="1">
      <alignment horizontal="center" vertical="center"/>
    </xf>
    <xf numFmtId="0" fontId="0" fillId="4" borderId="34" xfId="0" applyFill="1" applyBorder="1" applyAlignment="1">
      <alignment horizontal="center" vertical="center"/>
    </xf>
    <xf numFmtId="0" fontId="0" fillId="4" borderId="35" xfId="0" applyFill="1" applyBorder="1" applyAlignment="1">
      <alignment horizontal="center" vertical="center"/>
    </xf>
    <xf numFmtId="0" fontId="0" fillId="4" borderId="36" xfId="0" applyFill="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0" fillId="9" borderId="46" xfId="0" applyFill="1" applyBorder="1" applyAlignment="1">
      <alignment horizontal="center"/>
    </xf>
    <xf numFmtId="0" fontId="0" fillId="9" borderId="47" xfId="0" applyFill="1" applyBorder="1" applyAlignment="1">
      <alignment horizontal="center"/>
    </xf>
    <xf numFmtId="0" fontId="4" fillId="7" borderId="67" xfId="0" applyFont="1" applyFill="1" applyBorder="1" applyAlignment="1">
      <alignment horizontal="center" vertical="center" wrapText="1"/>
    </xf>
    <xf numFmtId="0" fontId="0" fillId="7" borderId="69" xfId="0" applyFill="1" applyBorder="1" applyAlignment="1">
      <alignment horizontal="center" vertical="center"/>
    </xf>
    <xf numFmtId="0" fontId="4" fillId="7" borderId="5" xfId="0" applyFont="1" applyFill="1" applyBorder="1" applyAlignment="1">
      <alignment horizontal="center" vertical="center" wrapText="1"/>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4" fillId="5" borderId="64" xfId="0" applyFont="1" applyFill="1" applyBorder="1" applyAlignment="1">
      <alignment horizontal="center" vertical="center"/>
    </xf>
    <xf numFmtId="0" fontId="4" fillId="5"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0" fillId="8" borderId="3" xfId="0" applyFill="1" applyBorder="1" applyAlignment="1">
      <alignment horizontal="center" vertical="center" wrapText="1"/>
    </xf>
    <xf numFmtId="0" fontId="0" fillId="8" borderId="5" xfId="0" applyFill="1" applyBorder="1" applyAlignment="1">
      <alignment horizontal="center" vertical="center" wrapText="1"/>
    </xf>
    <xf numFmtId="0" fontId="0" fillId="8" borderId="6" xfId="0" applyFill="1" applyBorder="1" applyAlignment="1">
      <alignment horizontal="center" vertical="center" wrapText="1"/>
    </xf>
    <xf numFmtId="0" fontId="4" fillId="8" borderId="1" xfId="0" applyFont="1" applyFill="1" applyBorder="1" applyAlignment="1">
      <alignment horizontal="center" vertical="center" wrapText="1"/>
    </xf>
    <xf numFmtId="0" fontId="4" fillId="5" borderId="59" xfId="0" applyFont="1" applyFill="1" applyBorder="1" applyAlignment="1">
      <alignment horizontal="center" vertical="center" wrapText="1"/>
    </xf>
    <xf numFmtId="0" fontId="0" fillId="5" borderId="60" xfId="0" applyFill="1" applyBorder="1" applyAlignment="1">
      <alignment horizontal="center" vertical="center" wrapText="1"/>
    </xf>
    <xf numFmtId="0" fontId="4" fillId="6" borderId="63" xfId="0" applyFont="1" applyFill="1" applyBorder="1" applyAlignment="1">
      <alignment horizontal="center" wrapText="1"/>
    </xf>
    <xf numFmtId="0" fontId="0" fillId="6" borderId="62" xfId="0" applyFill="1" applyBorder="1" applyAlignment="1">
      <alignment horizontal="center" wrapText="1"/>
    </xf>
    <xf numFmtId="0" fontId="4" fillId="4" borderId="64" xfId="0" applyFont="1" applyFill="1" applyBorder="1" applyAlignment="1">
      <alignment horizontal="center" wrapText="1"/>
    </xf>
    <xf numFmtId="0" fontId="5" fillId="4" borderId="1" xfId="0" applyFont="1" applyFill="1" applyBorder="1" applyAlignment="1">
      <alignment horizontal="center" wrapText="1"/>
    </xf>
    <xf numFmtId="0" fontId="4" fillId="5" borderId="65" xfId="0" applyFont="1" applyFill="1" applyBorder="1" applyAlignment="1">
      <alignment horizontal="center" wrapText="1"/>
    </xf>
    <xf numFmtId="0" fontId="0" fillId="5" borderId="60" xfId="0" applyFill="1" applyBorder="1" applyAlignment="1">
      <alignment horizontal="center" wrapText="1"/>
    </xf>
    <xf numFmtId="0" fontId="4" fillId="6" borderId="64" xfId="0" applyFont="1" applyFill="1" applyBorder="1" applyAlignment="1">
      <alignment horizontal="center" vertical="center" wrapText="1"/>
    </xf>
    <xf numFmtId="0" fontId="0" fillId="6" borderId="1" xfId="0" applyFill="1" applyBorder="1" applyAlignment="1">
      <alignment horizontal="center" vertical="center" wrapText="1"/>
    </xf>
    <xf numFmtId="0" fontId="4" fillId="4" borderId="64" xfId="0" applyFont="1" applyFill="1" applyBorder="1" applyAlignment="1">
      <alignment horizontal="center" vertical="center" wrapText="1"/>
    </xf>
    <xf numFmtId="0" fontId="0" fillId="0" borderId="1" xfId="0" applyBorder="1" applyAlignment="1">
      <alignment horizontal="center" vertical="center" wrapText="1"/>
    </xf>
    <xf numFmtId="0" fontId="0" fillId="0" borderId="64" xfId="0" applyBorder="1" applyAlignment="1">
      <alignment horizontal="center" vertical="center" wrapText="1"/>
    </xf>
  </cellXfs>
  <cellStyles count="1">
    <cellStyle name="Normal" xfId="0" builtinId="0"/>
  </cellStyles>
  <dxfs count="6">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All  technicians measurements against actual size </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000000"/>
              </a:solidFill>
              <a:ln w="9525">
                <a:solidFill>
                  <a:schemeClr val="accent1"/>
                </a:solidFill>
              </a:ln>
              <a:effectLst/>
            </c:spPr>
          </c:marker>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Sheet1!$C$49:$C$68</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80E8-4D3B-A53D-60F489491485}"/>
            </c:ext>
          </c:extLst>
        </c:ser>
        <c:ser>
          <c:idx val="1"/>
          <c:order val="1"/>
          <c:spPr>
            <a:ln w="25400" cap="rnd">
              <a:noFill/>
              <a:round/>
            </a:ln>
            <a:effectLst/>
          </c:spPr>
          <c:marker>
            <c:symbol val="circle"/>
            <c:size val="5"/>
            <c:spPr>
              <a:solidFill>
                <a:srgbClr val="FF0000"/>
              </a:solidFill>
              <a:ln w="9525">
                <a:solidFill>
                  <a:srgbClr val="FF0000"/>
                </a:solidFill>
                <a:prstDash val="solid"/>
              </a:ln>
              <a:effectLst/>
            </c:spPr>
          </c:marker>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Sheet1!$D$49:$D$68</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3-80E8-4D3B-A53D-60F489491485}"/>
            </c:ext>
          </c:extLst>
        </c:ser>
        <c:ser>
          <c:idx val="2"/>
          <c:order val="2"/>
          <c:spPr>
            <a:ln w="25400" cap="rnd">
              <a:noFill/>
              <a:round/>
            </a:ln>
            <a:effectLst/>
          </c:spPr>
          <c:marker>
            <c:symbol val="circle"/>
            <c:size val="5"/>
            <c:spPr>
              <a:solidFill>
                <a:srgbClr val="00B050"/>
              </a:solidFill>
              <a:ln w="9525">
                <a:solidFill>
                  <a:srgbClr val="00B050"/>
                </a:solidFill>
                <a:prstDash val="solid"/>
              </a:ln>
              <a:effectLst/>
            </c:spPr>
          </c:marker>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Sheet1!$E$49:$E$68</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5-80E8-4D3B-A53D-60F489491485}"/>
            </c:ext>
          </c:extLst>
        </c:ser>
        <c:dLbls>
          <c:showLegendKey val="0"/>
          <c:showVal val="0"/>
          <c:showCatName val="0"/>
          <c:showSerName val="0"/>
          <c:showPercent val="0"/>
          <c:showBubbleSize val="0"/>
        </c:dLbls>
        <c:axId val="166989016"/>
        <c:axId val="240290471"/>
      </c:scatterChart>
      <c:valAx>
        <c:axId val="1669890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240290471"/>
        <c:crosses val="autoZero"/>
        <c:crossBetween val="midCat"/>
      </c:valAx>
      <c:valAx>
        <c:axId val="240290471"/>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69890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Technician A measurements against actual size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000000"/>
              </a:solidFill>
              <a:ln w="9525">
                <a:solidFill>
                  <a:srgbClr val="000000"/>
                </a:solidFill>
                <a:prstDash val="solid"/>
              </a:ln>
              <a:effectLst/>
            </c:spPr>
          </c:marker>
          <c:trendline>
            <c:spPr>
              <a:ln w="19050" cap="rnd">
                <a:solidFill>
                  <a:srgbClr val="FFFF00"/>
                </a:solidFill>
                <a:prstDash val="sysDot"/>
              </a:ln>
              <a:effectLst/>
            </c:spPr>
            <c:trendlineType val="linear"/>
            <c:dispRSqr val="0"/>
            <c:dispEq val="0"/>
          </c:trendline>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Sheet1!$C$49:$C$68</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11AA-4BCE-8D84-C70B551E4808}"/>
            </c:ext>
          </c:extLst>
        </c:ser>
        <c:dLbls>
          <c:showLegendKey val="0"/>
          <c:showVal val="0"/>
          <c:showCatName val="0"/>
          <c:showSerName val="0"/>
          <c:showPercent val="0"/>
          <c:showBubbleSize val="0"/>
        </c:dLbls>
        <c:axId val="1106282535"/>
        <c:axId val="2120834263"/>
      </c:scatterChart>
      <c:valAx>
        <c:axId val="11062825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2120834263"/>
        <c:crosses val="autoZero"/>
        <c:crossBetween val="midCat"/>
      </c:valAx>
      <c:valAx>
        <c:axId val="2120834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Technician A 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10628253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Technician B Measurements against Actual Size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FF0000"/>
              </a:solidFill>
              <a:ln w="9525">
                <a:solidFill>
                  <a:srgbClr val="FF0000"/>
                </a:solidFill>
                <a:prstDash val="solid"/>
              </a:ln>
              <a:effectLst/>
            </c:spPr>
          </c:marker>
          <c:trendline>
            <c:spPr>
              <a:ln w="19050" cap="rnd">
                <a:solidFill>
                  <a:srgbClr val="FFFF00"/>
                </a:solidFill>
                <a:prstDash val="sysDot"/>
              </a:ln>
              <a:effectLst/>
            </c:spPr>
            <c:trendlineType val="linear"/>
            <c:dispRSqr val="0"/>
            <c:dispEq val="0"/>
          </c:trendline>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Sheet1!$D$49:$D$68</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1-4DBC-4BBD-81BE-AE84052E1333}"/>
            </c:ext>
          </c:extLst>
        </c:ser>
        <c:dLbls>
          <c:showLegendKey val="0"/>
          <c:showVal val="0"/>
          <c:showCatName val="0"/>
          <c:showSerName val="0"/>
          <c:showPercent val="0"/>
          <c:showBubbleSize val="0"/>
        </c:dLbls>
        <c:axId val="408983048"/>
        <c:axId val="480038408"/>
      </c:scatterChart>
      <c:valAx>
        <c:axId val="4089830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480038408"/>
        <c:crosses val="autoZero"/>
        <c:crossBetween val="midCat"/>
      </c:valAx>
      <c:valAx>
        <c:axId val="480038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Technician B 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4089830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Technician C Measurements against Actual Size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solidFill>
                <a:srgbClr val="FFFFFF"/>
              </a:solidFill>
              <a:prstDash val="solid"/>
              <a:round/>
            </a:ln>
            <a:effectLst/>
          </c:spPr>
          <c:marker>
            <c:symbol val="circle"/>
            <c:size val="5"/>
            <c:spPr>
              <a:solidFill>
                <a:srgbClr val="00B050"/>
              </a:solidFill>
              <a:ln w="9525">
                <a:solidFill>
                  <a:srgbClr val="00B050"/>
                </a:solidFill>
                <a:prstDash val="solid"/>
              </a:ln>
              <a:effectLst/>
            </c:spPr>
          </c:marker>
          <c:trendline>
            <c:spPr>
              <a:ln w="19050" cap="rnd">
                <a:solidFill>
                  <a:srgbClr val="FFFF00"/>
                </a:solidFill>
                <a:prstDash val="sysDot"/>
              </a:ln>
              <a:effectLst/>
            </c:spPr>
            <c:trendlineType val="linear"/>
            <c:dispRSqr val="0"/>
            <c:dispEq val="0"/>
          </c:trendline>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Sheet1!$E$49:$E$68</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1-741E-480C-851F-D2E6BB34C0C1}"/>
            </c:ext>
          </c:extLst>
        </c:ser>
        <c:dLbls>
          <c:showLegendKey val="0"/>
          <c:showVal val="0"/>
          <c:showCatName val="0"/>
          <c:showSerName val="0"/>
          <c:showPercent val="0"/>
          <c:showBubbleSize val="0"/>
        </c:dLbls>
        <c:axId val="166912216"/>
        <c:axId val="1052867432"/>
      </c:scatterChart>
      <c:valAx>
        <c:axId val="1669122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052867432"/>
        <c:crosses val="autoZero"/>
        <c:crossBetween val="midCat"/>
      </c:valAx>
      <c:valAx>
        <c:axId val="10528674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Technician C 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69122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Velocity Against Time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FFFF00"/>
              </a:solidFill>
              <a:prstDash val="solid"/>
              <a:round/>
            </a:ln>
            <a:effectLst/>
          </c:spPr>
          <c:marker>
            <c:symbol val="circle"/>
            <c:size val="5"/>
            <c:spPr>
              <a:solidFill>
                <a:srgbClr val="FFFF00"/>
              </a:solidFill>
              <a:ln w="9525">
                <a:solidFill>
                  <a:srgbClr val="000000"/>
                </a:solidFill>
                <a:prstDash val="solid"/>
              </a:ln>
              <a:effectLst/>
            </c:spPr>
          </c:marker>
          <c:xVal>
            <c:numRef>
              <c:f>Sheet1!$A$24:$A$36</c:f>
              <c:numCache>
                <c:formatCode>General</c:formatCode>
                <c:ptCount val="13"/>
                <c:pt idx="0">
                  <c:v>0</c:v>
                </c:pt>
                <c:pt idx="1">
                  <c:v>1</c:v>
                </c:pt>
                <c:pt idx="2">
                  <c:v>2</c:v>
                </c:pt>
                <c:pt idx="3">
                  <c:v>3</c:v>
                </c:pt>
                <c:pt idx="4">
                  <c:v>4</c:v>
                </c:pt>
                <c:pt idx="5">
                  <c:v>5</c:v>
                </c:pt>
                <c:pt idx="6">
                  <c:v>6</c:v>
                </c:pt>
                <c:pt idx="7">
                  <c:v>7</c:v>
                </c:pt>
                <c:pt idx="8">
                  <c:v>8</c:v>
                </c:pt>
                <c:pt idx="9">
                  <c:v>9</c:v>
                </c:pt>
                <c:pt idx="10">
                  <c:v>10</c:v>
                </c:pt>
                <c:pt idx="11">
                  <c:v>11</c:v>
                </c:pt>
                <c:pt idx="12">
                  <c:v>12</c:v>
                </c:pt>
              </c:numCache>
            </c:numRef>
          </c:xVal>
          <c:yVal>
            <c:numRef>
              <c:f>Sheet1!$B$24:$B$36</c:f>
              <c:numCache>
                <c:formatCode>General</c:formatCode>
                <c:ptCount val="13"/>
                <c:pt idx="0">
                  <c:v>0</c:v>
                </c:pt>
                <c:pt idx="1">
                  <c:v>5.5445000000000002</c:v>
                </c:pt>
                <c:pt idx="2">
                  <c:v>11.089</c:v>
                </c:pt>
                <c:pt idx="3">
                  <c:v>16.633500000000002</c:v>
                </c:pt>
                <c:pt idx="4">
                  <c:v>22.178000000000001</c:v>
                </c:pt>
                <c:pt idx="5">
                  <c:v>27.7225</c:v>
                </c:pt>
                <c:pt idx="6">
                  <c:v>33.267000000000003</c:v>
                </c:pt>
                <c:pt idx="7">
                  <c:v>38.811500000000002</c:v>
                </c:pt>
                <c:pt idx="8">
                  <c:v>44.356000000000002</c:v>
                </c:pt>
                <c:pt idx="9">
                  <c:v>49.900500000000001</c:v>
                </c:pt>
                <c:pt idx="10">
                  <c:v>55.445</c:v>
                </c:pt>
                <c:pt idx="11">
                  <c:v>60.9895</c:v>
                </c:pt>
                <c:pt idx="12">
                  <c:v>66.534000000000006</c:v>
                </c:pt>
              </c:numCache>
            </c:numRef>
          </c:yVal>
          <c:smooth val="0"/>
          <c:extLst>
            <c:ext xmlns:c16="http://schemas.microsoft.com/office/drawing/2014/chart" uri="{C3380CC4-5D6E-409C-BE32-E72D297353CC}">
              <c16:uniqueId val="{00000001-228F-48CB-B150-492A0752F558}"/>
            </c:ext>
          </c:extLst>
        </c:ser>
        <c:dLbls>
          <c:showLegendKey val="0"/>
          <c:showVal val="0"/>
          <c:showCatName val="0"/>
          <c:showSerName val="0"/>
          <c:showPercent val="0"/>
          <c:showBubbleSize val="0"/>
        </c:dLbls>
        <c:axId val="329383543"/>
        <c:axId val="1989500727"/>
      </c:scatterChart>
      <c:valAx>
        <c:axId val="3293835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9500727"/>
        <c:crosses val="autoZero"/>
        <c:crossBetween val="midCat"/>
      </c:valAx>
      <c:valAx>
        <c:axId val="1989500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93835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790575</xdr:colOff>
      <xdr:row>69</xdr:row>
      <xdr:rowOff>161925</xdr:rowOff>
    </xdr:from>
    <xdr:to>
      <xdr:col>7</xdr:col>
      <xdr:colOff>800100</xdr:colOff>
      <xdr:row>86</xdr:row>
      <xdr:rowOff>171450</xdr:rowOff>
    </xdr:to>
    <xdr:graphicFrame macro="">
      <xdr:nvGraphicFramePr>
        <xdr:cNvPr id="14" name="Chart 13">
          <a:extLst>
            <a:ext uri="{FF2B5EF4-FFF2-40B4-BE49-F238E27FC236}">
              <a16:creationId xmlns:a16="http://schemas.microsoft.com/office/drawing/2014/main" id="{4AB3FD2A-B5AE-28E8-7C6E-FAE37B1E8050}"/>
            </a:ext>
            <a:ext uri="{147F2762-F138-4A5C-976F-8EAC2B608ADB}">
              <a16:predDERef xmlns:a16="http://schemas.microsoft.com/office/drawing/2014/main" pred="{11FB4FD8-75C4-5561-3614-C1237804F5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800100</xdr:colOff>
      <xdr:row>69</xdr:row>
      <xdr:rowOff>171450</xdr:rowOff>
    </xdr:from>
    <xdr:to>
      <xdr:col>16</xdr:col>
      <xdr:colOff>790575</xdr:colOff>
      <xdr:row>87</xdr:row>
      <xdr:rowOff>0</xdr:rowOff>
    </xdr:to>
    <xdr:graphicFrame macro="">
      <xdr:nvGraphicFramePr>
        <xdr:cNvPr id="16" name="Chart 15">
          <a:extLst>
            <a:ext uri="{FF2B5EF4-FFF2-40B4-BE49-F238E27FC236}">
              <a16:creationId xmlns:a16="http://schemas.microsoft.com/office/drawing/2014/main" id="{63C8C0C3-FA31-62DA-B664-6E4FF967741D}"/>
            </a:ext>
            <a:ext uri="{147F2762-F138-4A5C-976F-8EAC2B608ADB}">
              <a16:predDERef xmlns:a16="http://schemas.microsoft.com/office/drawing/2014/main" pred="{4AB3FD2A-B5AE-28E8-7C6E-FAE37B1E80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88</xdr:row>
      <xdr:rowOff>180975</xdr:rowOff>
    </xdr:from>
    <xdr:to>
      <xdr:col>7</xdr:col>
      <xdr:colOff>800100</xdr:colOff>
      <xdr:row>105</xdr:row>
      <xdr:rowOff>161925</xdr:rowOff>
    </xdr:to>
    <xdr:graphicFrame macro="">
      <xdr:nvGraphicFramePr>
        <xdr:cNvPr id="18" name="Chart 17">
          <a:extLst>
            <a:ext uri="{FF2B5EF4-FFF2-40B4-BE49-F238E27FC236}">
              <a16:creationId xmlns:a16="http://schemas.microsoft.com/office/drawing/2014/main" id="{9EFBCB8A-574E-720A-424F-0456EB2AB63A}"/>
            </a:ext>
            <a:ext uri="{147F2762-F138-4A5C-976F-8EAC2B608ADB}">
              <a16:predDERef xmlns:a16="http://schemas.microsoft.com/office/drawing/2014/main" pred="{63C8C0C3-FA31-62DA-B664-6E4FF96774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800100</xdr:colOff>
      <xdr:row>88</xdr:row>
      <xdr:rowOff>180975</xdr:rowOff>
    </xdr:from>
    <xdr:to>
      <xdr:col>16</xdr:col>
      <xdr:colOff>790575</xdr:colOff>
      <xdr:row>105</xdr:row>
      <xdr:rowOff>171450</xdr:rowOff>
    </xdr:to>
    <xdr:graphicFrame macro="">
      <xdr:nvGraphicFramePr>
        <xdr:cNvPr id="19" name="Chart 18">
          <a:extLst>
            <a:ext uri="{FF2B5EF4-FFF2-40B4-BE49-F238E27FC236}">
              <a16:creationId xmlns:a16="http://schemas.microsoft.com/office/drawing/2014/main" id="{F959EA32-6838-8BA8-EE3C-FB818B133BBD}"/>
            </a:ext>
            <a:ext uri="{147F2762-F138-4A5C-976F-8EAC2B608ADB}">
              <a16:predDERef xmlns:a16="http://schemas.microsoft.com/office/drawing/2014/main" pred="{9EFBCB8A-574E-720A-424F-0456EB2AB6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685800</xdr:colOff>
      <xdr:row>22</xdr:row>
      <xdr:rowOff>28575</xdr:rowOff>
    </xdr:from>
    <xdr:to>
      <xdr:col>10</xdr:col>
      <xdr:colOff>304800</xdr:colOff>
      <xdr:row>35</xdr:row>
      <xdr:rowOff>161925</xdr:rowOff>
    </xdr:to>
    <xdr:graphicFrame macro="">
      <xdr:nvGraphicFramePr>
        <xdr:cNvPr id="2" name="Chart 1">
          <a:extLst>
            <a:ext uri="{FF2B5EF4-FFF2-40B4-BE49-F238E27FC236}">
              <a16:creationId xmlns:a16="http://schemas.microsoft.com/office/drawing/2014/main" id="{2F8A7A59-3987-D301-ABD3-641C5FBFDD6B}"/>
            </a:ext>
            <a:ext uri="{147F2762-F138-4A5C-976F-8EAC2B608ADB}">
              <a16:predDERef xmlns:a16="http://schemas.microsoft.com/office/drawing/2014/main" pred="{F959EA32-6838-8BA8-EE3C-FB818B133B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76"/>
  <sheetViews>
    <sheetView tabSelected="1" topLeftCell="A115" workbookViewId="0">
      <selection activeCell="I138" sqref="I138"/>
    </sheetView>
  </sheetViews>
  <sheetFormatPr defaultRowHeight="14.25" x14ac:dyDescent="0.45"/>
  <cols>
    <col min="1" max="20" width="12.1328125" customWidth="1"/>
  </cols>
  <sheetData>
    <row r="1" spans="1:26" ht="48" customHeight="1" x14ac:dyDescent="1.35">
      <c r="A1" s="170" t="s">
        <v>0</v>
      </c>
      <c r="B1" s="171"/>
      <c r="C1" s="171"/>
      <c r="D1" s="171"/>
      <c r="E1" s="171"/>
      <c r="F1" s="171"/>
      <c r="G1" s="171"/>
      <c r="H1" s="171"/>
      <c r="I1" s="171"/>
      <c r="J1" s="171"/>
      <c r="K1" s="171"/>
      <c r="L1" s="171"/>
      <c r="M1" s="171"/>
      <c r="N1" s="171"/>
      <c r="O1" s="171"/>
      <c r="P1" s="171"/>
      <c r="Q1" s="171"/>
      <c r="R1" s="171"/>
      <c r="S1" s="171"/>
      <c r="T1" s="172"/>
      <c r="U1" s="51"/>
      <c r="V1" s="51"/>
      <c r="W1" s="51"/>
      <c r="X1" s="51"/>
      <c r="Y1" s="51"/>
      <c r="Z1" s="51"/>
    </row>
    <row r="2" spans="1:26" ht="32.25" customHeight="1" x14ac:dyDescent="1.35">
      <c r="A2" s="170"/>
      <c r="B2" s="196"/>
      <c r="C2" s="196"/>
      <c r="D2" s="196"/>
      <c r="E2" s="196"/>
      <c r="F2" s="196"/>
      <c r="G2" s="196"/>
      <c r="H2" s="196"/>
      <c r="I2" s="196"/>
      <c r="J2" s="196"/>
      <c r="K2" s="196"/>
      <c r="L2" s="196"/>
      <c r="M2" s="196"/>
      <c r="N2" s="196"/>
      <c r="O2" s="196"/>
      <c r="P2" s="196"/>
      <c r="Q2" s="196"/>
      <c r="R2" s="196"/>
      <c r="S2" s="196"/>
      <c r="T2" s="197"/>
      <c r="U2" s="51"/>
      <c r="V2" s="51"/>
      <c r="W2" s="51"/>
      <c r="X2" s="51"/>
      <c r="Y2" s="51"/>
      <c r="Z2" s="51"/>
    </row>
    <row r="3" spans="1:26" ht="15" customHeight="1" x14ac:dyDescent="0.45">
      <c r="A3" s="173" t="s">
        <v>1</v>
      </c>
      <c r="B3" s="174"/>
      <c r="C3" s="175"/>
      <c r="D3" s="179" t="s">
        <v>2</v>
      </c>
      <c r="E3" s="180"/>
      <c r="F3" s="180"/>
      <c r="G3" s="180"/>
      <c r="H3" s="180"/>
      <c r="I3" s="180"/>
      <c r="J3" s="180"/>
      <c r="K3" s="180"/>
      <c r="L3" s="180"/>
      <c r="M3" s="180"/>
      <c r="N3" s="180"/>
      <c r="O3" s="180"/>
      <c r="P3" s="180"/>
      <c r="Q3" s="180"/>
      <c r="R3" s="180"/>
      <c r="S3" s="180"/>
      <c r="T3" s="181"/>
      <c r="U3" s="51"/>
      <c r="V3" s="51"/>
      <c r="W3" s="51"/>
      <c r="X3" s="51"/>
      <c r="Y3" s="51"/>
      <c r="Z3" s="51"/>
    </row>
    <row r="4" spans="1:26" ht="125.25" customHeight="1" x14ac:dyDescent="0.45">
      <c r="A4" s="176"/>
      <c r="B4" s="177"/>
      <c r="C4" s="178"/>
      <c r="D4" s="182"/>
      <c r="E4" s="182"/>
      <c r="F4" s="182"/>
      <c r="G4" s="182"/>
      <c r="H4" s="182"/>
      <c r="I4" s="182"/>
      <c r="J4" s="182"/>
      <c r="K4" s="182"/>
      <c r="L4" s="182"/>
      <c r="M4" s="182"/>
      <c r="N4" s="182"/>
      <c r="O4" s="182"/>
      <c r="P4" s="182"/>
      <c r="Q4" s="182"/>
      <c r="R4" s="182"/>
      <c r="S4" s="182"/>
      <c r="T4" s="183"/>
      <c r="U4" s="51"/>
      <c r="V4" s="51"/>
      <c r="W4" s="51"/>
      <c r="X4" s="51"/>
      <c r="Y4" s="51"/>
      <c r="Z4" s="51"/>
    </row>
    <row r="5" spans="1:26" x14ac:dyDescent="0.45">
      <c r="A5" s="76"/>
      <c r="B5" s="51"/>
      <c r="C5" s="51"/>
      <c r="D5" s="51"/>
      <c r="E5" s="51"/>
      <c r="F5" s="51"/>
      <c r="G5" s="51"/>
      <c r="H5" s="51"/>
      <c r="I5" s="51"/>
      <c r="J5" s="51"/>
      <c r="K5" s="51"/>
      <c r="L5" s="51"/>
      <c r="M5" s="51"/>
      <c r="N5" s="51"/>
      <c r="O5" s="51"/>
      <c r="P5" s="51"/>
      <c r="Q5" s="51"/>
      <c r="R5" s="51"/>
      <c r="S5" s="51"/>
      <c r="T5" s="77"/>
      <c r="U5" s="51"/>
      <c r="V5" s="51"/>
      <c r="W5" s="51"/>
      <c r="X5" s="51"/>
      <c r="Y5" s="51"/>
      <c r="Z5" s="51"/>
    </row>
    <row r="6" spans="1:26" x14ac:dyDescent="0.45">
      <c r="A6" s="22" t="s">
        <v>3</v>
      </c>
      <c r="B6" s="24">
        <v>66.599999999999994</v>
      </c>
      <c r="C6" s="162"/>
      <c r="D6" s="187" t="s">
        <v>4</v>
      </c>
      <c r="E6" s="188"/>
      <c r="F6" s="188"/>
      <c r="G6" s="188"/>
      <c r="H6" s="188"/>
      <c r="I6" s="188"/>
      <c r="J6" s="188"/>
      <c r="K6" s="188"/>
      <c r="L6" s="188"/>
      <c r="M6" s="188"/>
      <c r="N6" s="188"/>
      <c r="O6" s="188"/>
      <c r="P6" s="188"/>
      <c r="Q6" s="188"/>
      <c r="R6" s="188"/>
      <c r="S6" s="188"/>
      <c r="T6" s="189"/>
      <c r="U6" s="51"/>
      <c r="V6" s="51"/>
      <c r="W6" s="51"/>
      <c r="X6" s="51"/>
      <c r="Y6" s="51"/>
      <c r="Z6" s="51"/>
    </row>
    <row r="7" spans="1:26" x14ac:dyDescent="0.45">
      <c r="A7" s="25" t="s">
        <v>5</v>
      </c>
      <c r="B7" s="26">
        <v>400</v>
      </c>
      <c r="C7" s="162"/>
      <c r="D7" s="190"/>
      <c r="E7" s="191"/>
      <c r="F7" s="191"/>
      <c r="G7" s="191"/>
      <c r="H7" s="191"/>
      <c r="I7" s="191"/>
      <c r="J7" s="191"/>
      <c r="K7" s="191"/>
      <c r="L7" s="191"/>
      <c r="M7" s="191"/>
      <c r="N7" s="191"/>
      <c r="O7" s="191"/>
      <c r="P7" s="191"/>
      <c r="Q7" s="191"/>
      <c r="R7" s="191"/>
      <c r="S7" s="191"/>
      <c r="T7" s="192"/>
      <c r="U7" s="51"/>
      <c r="V7" s="51"/>
      <c r="W7" s="51"/>
      <c r="X7" s="51"/>
      <c r="Y7" s="51"/>
      <c r="Z7" s="51"/>
    </row>
    <row r="8" spans="1:26" x14ac:dyDescent="0.45">
      <c r="A8" s="25" t="s">
        <v>6</v>
      </c>
      <c r="B8" s="30">
        <f>B6/B9</f>
        <v>12.012012012012013</v>
      </c>
      <c r="C8" s="162"/>
      <c r="D8" s="190"/>
      <c r="E8" s="191"/>
      <c r="F8" s="191"/>
      <c r="G8" s="191"/>
      <c r="H8" s="191"/>
      <c r="I8" s="191"/>
      <c r="J8" s="191"/>
      <c r="K8" s="191"/>
      <c r="L8" s="191"/>
      <c r="M8" s="191"/>
      <c r="N8" s="191"/>
      <c r="O8" s="191"/>
      <c r="P8" s="191"/>
      <c r="Q8" s="191"/>
      <c r="R8" s="191"/>
      <c r="S8" s="191"/>
      <c r="T8" s="192"/>
      <c r="U8" s="51"/>
      <c r="V8" s="51"/>
      <c r="W8" s="51"/>
      <c r="X8" s="51"/>
      <c r="Y8" s="51"/>
      <c r="Z8" s="51"/>
    </row>
    <row r="9" spans="1:26" ht="14.25" customHeight="1" x14ac:dyDescent="0.45">
      <c r="A9" s="27" t="s">
        <v>7</v>
      </c>
      <c r="B9" s="31">
        <f>SUM(B6^2)/(2*B7)</f>
        <v>5.5444499999999994</v>
      </c>
      <c r="C9" s="162"/>
      <c r="D9" s="193"/>
      <c r="E9" s="194"/>
      <c r="F9" s="194"/>
      <c r="G9" s="194"/>
      <c r="H9" s="194"/>
      <c r="I9" s="194"/>
      <c r="J9" s="194"/>
      <c r="K9" s="194"/>
      <c r="L9" s="194"/>
      <c r="M9" s="194"/>
      <c r="N9" s="194"/>
      <c r="O9" s="194"/>
      <c r="P9" s="194"/>
      <c r="Q9" s="194"/>
      <c r="R9" s="194"/>
      <c r="S9" s="194"/>
      <c r="T9" s="195"/>
      <c r="U9" s="51"/>
      <c r="V9" s="51"/>
      <c r="W9" s="51"/>
      <c r="X9" s="51"/>
      <c r="Y9" s="51"/>
      <c r="Z9" s="51"/>
    </row>
    <row r="10" spans="1:26" ht="30" customHeight="1" x14ac:dyDescent="0.45">
      <c r="A10" s="198"/>
      <c r="B10" s="162"/>
      <c r="C10" s="162"/>
      <c r="D10" s="162"/>
      <c r="E10" s="162"/>
      <c r="F10" s="162"/>
      <c r="G10" s="162"/>
      <c r="H10" s="162"/>
      <c r="I10" s="162"/>
      <c r="J10" s="162"/>
      <c r="K10" s="162"/>
      <c r="L10" s="162"/>
      <c r="M10" s="162"/>
      <c r="N10" s="162"/>
      <c r="O10" s="162"/>
      <c r="P10" s="162"/>
      <c r="Q10" s="162"/>
      <c r="R10" s="162"/>
      <c r="S10" s="162"/>
      <c r="T10" s="199"/>
      <c r="U10" s="51"/>
      <c r="V10" s="51"/>
      <c r="W10" s="51"/>
      <c r="X10" s="51"/>
      <c r="Y10" s="51"/>
      <c r="Z10" s="51"/>
    </row>
    <row r="11" spans="1:26" ht="99.75" customHeight="1" x14ac:dyDescent="0.45">
      <c r="A11" s="184" t="s">
        <v>8</v>
      </c>
      <c r="B11" s="185"/>
      <c r="C11" s="186"/>
      <c r="D11" s="200" t="s">
        <v>9</v>
      </c>
      <c r="E11" s="185"/>
      <c r="F11" s="185"/>
      <c r="G11" s="185"/>
      <c r="H11" s="185"/>
      <c r="I11" s="185"/>
      <c r="J11" s="185"/>
      <c r="K11" s="185"/>
      <c r="L11" s="185"/>
      <c r="M11" s="185"/>
      <c r="N11" s="185"/>
      <c r="O11" s="185"/>
      <c r="P11" s="185"/>
      <c r="Q11" s="185"/>
      <c r="R11" s="185"/>
      <c r="S11" s="185"/>
      <c r="T11" s="201"/>
      <c r="U11" s="51"/>
      <c r="V11" s="51"/>
      <c r="W11" s="51"/>
      <c r="X11" s="51"/>
      <c r="Y11" s="51"/>
      <c r="Z11" s="51"/>
    </row>
    <row r="12" spans="1:26" s="36" customFormat="1" ht="16.5" customHeight="1" x14ac:dyDescent="0.45">
      <c r="A12" s="45"/>
      <c r="B12" s="46"/>
      <c r="C12" s="46"/>
      <c r="D12" s="46"/>
      <c r="E12" s="46"/>
      <c r="F12" s="46"/>
      <c r="G12" s="46"/>
      <c r="H12" s="46"/>
      <c r="I12" s="46"/>
      <c r="J12" s="46"/>
      <c r="K12" s="46"/>
      <c r="L12" s="46"/>
      <c r="M12" s="46"/>
      <c r="N12" s="46"/>
      <c r="O12" s="46"/>
      <c r="P12" s="46"/>
      <c r="Q12" s="46"/>
      <c r="R12" s="46"/>
      <c r="S12" s="46"/>
      <c r="T12" s="47"/>
      <c r="U12" s="51"/>
      <c r="V12" s="51"/>
      <c r="W12" s="51"/>
      <c r="X12" s="51"/>
      <c r="Y12" s="51"/>
      <c r="Z12" s="51"/>
    </row>
    <row r="13" spans="1:26" s="35" customFormat="1" ht="16.5" customHeight="1" x14ac:dyDescent="0.45">
      <c r="A13" s="37" t="s">
        <v>3</v>
      </c>
      <c r="B13" s="38">
        <v>66.599999999999994</v>
      </c>
      <c r="C13" s="48"/>
      <c r="D13" s="48"/>
      <c r="E13" s="48"/>
      <c r="F13" s="48"/>
      <c r="G13" s="48"/>
      <c r="H13" s="48"/>
      <c r="I13" s="48"/>
      <c r="J13" s="48"/>
      <c r="K13" s="48"/>
      <c r="L13" s="48"/>
      <c r="M13" s="48"/>
      <c r="N13" s="48"/>
      <c r="O13" s="48"/>
      <c r="P13" s="48"/>
      <c r="Q13" s="48"/>
      <c r="R13" s="48"/>
      <c r="S13" s="48"/>
      <c r="T13" s="48"/>
      <c r="U13" s="51"/>
      <c r="V13" s="51"/>
      <c r="W13" s="51"/>
      <c r="X13" s="51"/>
      <c r="Y13" s="51"/>
      <c r="Z13" s="51"/>
    </row>
    <row r="14" spans="1:26" s="35" customFormat="1" ht="16.5" customHeight="1" x14ac:dyDescent="0.45">
      <c r="A14" s="38" t="s">
        <v>5</v>
      </c>
      <c r="B14" s="38">
        <v>400</v>
      </c>
      <c r="C14" s="48"/>
      <c r="D14" s="48"/>
      <c r="E14" s="48"/>
      <c r="F14" s="48"/>
      <c r="G14" s="48"/>
      <c r="H14" s="48"/>
      <c r="I14" s="48"/>
      <c r="J14" s="48"/>
      <c r="K14" s="48"/>
      <c r="L14" s="48"/>
      <c r="M14" s="48"/>
      <c r="N14" s="48"/>
      <c r="O14" s="48"/>
      <c r="P14" s="48"/>
      <c r="Q14" s="48"/>
      <c r="R14" s="48"/>
      <c r="S14" s="48"/>
      <c r="T14" s="48"/>
      <c r="U14" s="51"/>
      <c r="V14" s="51"/>
      <c r="W14" s="51"/>
      <c r="X14" s="51"/>
      <c r="Y14" s="51"/>
      <c r="Z14" s="51"/>
    </row>
    <row r="15" spans="1:26" ht="21" customHeight="1" x14ac:dyDescent="0.45">
      <c r="A15" s="39" t="s">
        <v>7</v>
      </c>
      <c r="B15" s="39">
        <v>5</v>
      </c>
      <c r="C15" s="49"/>
      <c r="D15" s="49"/>
      <c r="E15" s="49"/>
      <c r="F15" s="49"/>
      <c r="G15" s="49"/>
      <c r="H15" s="49"/>
      <c r="I15" s="49"/>
      <c r="J15" s="49"/>
      <c r="K15" s="49"/>
      <c r="L15" s="49"/>
      <c r="M15" s="49"/>
      <c r="N15" s="49"/>
      <c r="O15" s="49"/>
      <c r="P15" s="49"/>
      <c r="Q15" s="49"/>
      <c r="R15" s="49"/>
      <c r="S15" s="49"/>
      <c r="T15" s="49"/>
      <c r="U15" s="51"/>
      <c r="V15" s="51"/>
      <c r="W15" s="51"/>
      <c r="X15" s="51"/>
      <c r="Y15" s="51"/>
      <c r="Z15" s="51"/>
    </row>
    <row r="16" spans="1:26" x14ac:dyDescent="0.45">
      <c r="A16" s="40" t="s">
        <v>6</v>
      </c>
      <c r="B16" s="168">
        <f>(B13/B15)</f>
        <v>13.319999999999999</v>
      </c>
      <c r="C16" s="169"/>
      <c r="D16" s="139" t="s">
        <v>10</v>
      </c>
      <c r="E16" s="140"/>
      <c r="F16" s="140"/>
      <c r="G16" s="140"/>
      <c r="H16" s="140"/>
      <c r="I16" s="140"/>
      <c r="J16" s="140"/>
      <c r="K16" s="140"/>
      <c r="L16" s="140"/>
      <c r="M16" s="140"/>
      <c r="N16" s="140"/>
      <c r="O16" s="140"/>
      <c r="P16" s="140"/>
      <c r="Q16" s="140"/>
      <c r="R16" s="140"/>
      <c r="S16" s="140"/>
      <c r="T16" s="140"/>
      <c r="U16" s="51"/>
      <c r="V16" s="51"/>
      <c r="W16" s="51"/>
      <c r="X16" s="51"/>
      <c r="Y16" s="51"/>
      <c r="Z16" s="51"/>
    </row>
    <row r="17" spans="1:26" ht="15" customHeight="1" x14ac:dyDescent="0.45">
      <c r="A17" s="223" t="str">
        <f>IF(B16&lt;12,"Imposible!-This car cannot accelerate that quickly",IF(B16&gt;17,"The car will loose the race-Acceleration value too low",IF(B16&lt;&gt;12,"The car will win the race","")))</f>
        <v>The car will win the race</v>
      </c>
      <c r="B17" s="224"/>
      <c r="C17" s="224"/>
      <c r="D17" s="141"/>
      <c r="E17" s="142"/>
      <c r="F17" s="142"/>
      <c r="G17" s="142"/>
      <c r="H17" s="142"/>
      <c r="I17" s="142"/>
      <c r="J17" s="142"/>
      <c r="K17" s="142"/>
      <c r="L17" s="142"/>
      <c r="M17" s="142"/>
      <c r="N17" s="142"/>
      <c r="O17" s="142"/>
      <c r="P17" s="142"/>
      <c r="Q17" s="142"/>
      <c r="R17" s="142"/>
      <c r="S17" s="142"/>
      <c r="T17" s="142"/>
      <c r="U17" s="51"/>
      <c r="V17" s="51"/>
      <c r="W17" s="51"/>
      <c r="X17" s="51"/>
      <c r="Y17" s="51"/>
      <c r="Z17" s="51"/>
    </row>
    <row r="18" spans="1:26" x14ac:dyDescent="0.45">
      <c r="A18" s="223"/>
      <c r="B18" s="223"/>
      <c r="C18" s="223"/>
      <c r="D18" s="141"/>
      <c r="E18" s="142"/>
      <c r="F18" s="142"/>
      <c r="G18" s="142"/>
      <c r="H18" s="142"/>
      <c r="I18" s="142"/>
      <c r="J18" s="142"/>
      <c r="K18" s="142"/>
      <c r="L18" s="142"/>
      <c r="M18" s="142"/>
      <c r="N18" s="142"/>
      <c r="O18" s="142"/>
      <c r="P18" s="142"/>
      <c r="Q18" s="142"/>
      <c r="R18" s="142"/>
      <c r="S18" s="142"/>
      <c r="T18" s="142"/>
      <c r="U18" s="51"/>
      <c r="V18" s="51"/>
      <c r="W18" s="51"/>
      <c r="X18" s="51"/>
      <c r="Y18" s="51"/>
      <c r="Z18" s="51"/>
    </row>
    <row r="19" spans="1:26" ht="32.25" customHeight="1" x14ac:dyDescent="0.45">
      <c r="A19" s="78"/>
      <c r="B19" s="53"/>
      <c r="C19" s="53"/>
      <c r="D19" s="53"/>
      <c r="E19" s="53"/>
      <c r="F19" s="53"/>
      <c r="G19" s="53"/>
      <c r="H19" s="53"/>
      <c r="I19" s="53"/>
      <c r="J19" s="53"/>
      <c r="K19" s="53"/>
      <c r="L19" s="53"/>
      <c r="M19" s="53"/>
      <c r="N19" s="53"/>
      <c r="O19" s="53"/>
      <c r="P19" s="53"/>
      <c r="Q19" s="53"/>
      <c r="R19" s="53"/>
      <c r="S19" s="53"/>
      <c r="T19" s="164"/>
      <c r="U19" s="51"/>
      <c r="V19" s="51"/>
      <c r="W19" s="51"/>
      <c r="X19" s="51"/>
      <c r="Y19" s="51"/>
      <c r="Z19" s="51"/>
    </row>
    <row r="20" spans="1:26" ht="89.25" customHeight="1" x14ac:dyDescent="0.45">
      <c r="A20" s="165" t="s">
        <v>11</v>
      </c>
      <c r="B20" s="166"/>
      <c r="C20" s="167"/>
      <c r="D20" s="202" t="s">
        <v>12</v>
      </c>
      <c r="E20" s="203"/>
      <c r="F20" s="203"/>
      <c r="G20" s="203"/>
      <c r="H20" s="203"/>
      <c r="I20" s="203"/>
      <c r="J20" s="203"/>
      <c r="K20" s="203"/>
      <c r="L20" s="203"/>
      <c r="M20" s="203"/>
      <c r="N20" s="203"/>
      <c r="O20" s="203"/>
      <c r="P20" s="203"/>
      <c r="Q20" s="203"/>
      <c r="R20" s="203"/>
      <c r="S20" s="203"/>
      <c r="T20" s="204"/>
      <c r="U20" s="51"/>
      <c r="V20" s="51"/>
      <c r="W20" s="51"/>
      <c r="X20" s="51"/>
      <c r="Y20" s="51"/>
      <c r="Z20" s="51"/>
    </row>
    <row r="21" spans="1:26" x14ac:dyDescent="0.45">
      <c r="A21" s="160"/>
      <c r="B21" s="51"/>
      <c r="C21" s="51"/>
      <c r="D21" s="51"/>
      <c r="E21" s="51"/>
      <c r="F21" s="51"/>
      <c r="G21" s="51"/>
      <c r="H21" s="51"/>
      <c r="I21" s="51"/>
      <c r="J21" s="51"/>
      <c r="K21" s="51"/>
      <c r="L21" s="51"/>
      <c r="M21" s="51"/>
      <c r="N21" s="51"/>
      <c r="O21" s="51"/>
      <c r="P21" s="51"/>
      <c r="Q21" s="51"/>
      <c r="R21" s="51"/>
      <c r="S21" s="51"/>
      <c r="T21" s="161"/>
      <c r="U21" s="51"/>
      <c r="V21" s="51"/>
      <c r="W21" s="51"/>
      <c r="X21" s="51"/>
      <c r="Y21" s="51"/>
      <c r="Z21" s="51"/>
    </row>
    <row r="22" spans="1:26" x14ac:dyDescent="0.45">
      <c r="A22" s="160"/>
      <c r="B22" s="51"/>
      <c r="C22" s="51"/>
      <c r="D22" s="51"/>
      <c r="E22" s="51"/>
      <c r="F22" s="51"/>
      <c r="G22" s="51"/>
      <c r="H22" s="51"/>
      <c r="I22" s="51"/>
      <c r="J22" s="51"/>
      <c r="K22" s="51"/>
      <c r="L22" s="51"/>
      <c r="M22" s="51"/>
      <c r="N22" s="51"/>
      <c r="O22" s="51"/>
      <c r="P22" s="51"/>
      <c r="Q22" s="51"/>
      <c r="R22" s="51"/>
      <c r="S22" s="51"/>
      <c r="T22" s="161"/>
      <c r="U22" s="51"/>
      <c r="V22" s="51"/>
      <c r="W22" s="51"/>
      <c r="X22" s="51"/>
      <c r="Y22" s="51"/>
      <c r="Z22" s="51"/>
    </row>
    <row r="23" spans="1:26" ht="15" customHeight="1" x14ac:dyDescent="0.45">
      <c r="A23" s="22" t="s">
        <v>13</v>
      </c>
      <c r="B23" s="23" t="s">
        <v>14</v>
      </c>
      <c r="C23" s="24" t="s">
        <v>15</v>
      </c>
      <c r="D23" s="162"/>
      <c r="E23" s="162"/>
      <c r="F23" s="162"/>
      <c r="G23" s="162"/>
      <c r="H23" s="162"/>
      <c r="I23" s="162"/>
      <c r="J23" s="162"/>
      <c r="K23" s="162"/>
      <c r="L23" s="162"/>
      <c r="M23" s="163"/>
      <c r="N23" s="151" t="s">
        <v>16</v>
      </c>
      <c r="O23" s="152"/>
      <c r="P23" s="152"/>
      <c r="Q23" s="152"/>
      <c r="R23" s="152"/>
      <c r="S23" s="152"/>
      <c r="T23" s="153"/>
      <c r="U23" s="51"/>
      <c r="V23" s="51"/>
      <c r="W23" s="51"/>
      <c r="X23" s="51"/>
      <c r="Y23" s="51"/>
      <c r="Z23" s="51"/>
    </row>
    <row r="24" spans="1:26" x14ac:dyDescent="0.45">
      <c r="A24" s="25">
        <v>0</v>
      </c>
      <c r="B24" s="4">
        <f t="shared" ref="B24:B36" si="0">($C$24*$A24)</f>
        <v>0</v>
      </c>
      <c r="C24" s="26">
        <v>5.5445000000000002</v>
      </c>
      <c r="D24" s="162"/>
      <c r="E24" s="162"/>
      <c r="F24" s="162"/>
      <c r="G24" s="162"/>
      <c r="H24" s="162"/>
      <c r="I24" s="162"/>
      <c r="J24" s="162"/>
      <c r="K24" s="162"/>
      <c r="L24" s="162"/>
      <c r="M24" s="163"/>
      <c r="N24" s="154"/>
      <c r="O24" s="155"/>
      <c r="P24" s="155"/>
      <c r="Q24" s="155"/>
      <c r="R24" s="155"/>
      <c r="S24" s="155"/>
      <c r="T24" s="156"/>
      <c r="U24" s="51"/>
      <c r="V24" s="51"/>
      <c r="W24" s="51"/>
      <c r="X24" s="51"/>
      <c r="Y24" s="51"/>
      <c r="Z24" s="51"/>
    </row>
    <row r="25" spans="1:26" x14ac:dyDescent="0.45">
      <c r="A25" s="25">
        <v>1</v>
      </c>
      <c r="B25" s="4">
        <f t="shared" si="0"/>
        <v>5.5445000000000002</v>
      </c>
      <c r="C25" s="26"/>
      <c r="D25" s="162"/>
      <c r="E25" s="162"/>
      <c r="F25" s="162"/>
      <c r="G25" s="162"/>
      <c r="H25" s="162"/>
      <c r="I25" s="162"/>
      <c r="J25" s="162"/>
      <c r="K25" s="162"/>
      <c r="L25" s="162"/>
      <c r="M25" s="163"/>
      <c r="N25" s="154"/>
      <c r="O25" s="155"/>
      <c r="P25" s="155"/>
      <c r="Q25" s="155"/>
      <c r="R25" s="155"/>
      <c r="S25" s="155"/>
      <c r="T25" s="156"/>
      <c r="U25" s="51"/>
      <c r="V25" s="51"/>
      <c r="W25" s="51"/>
      <c r="X25" s="51"/>
      <c r="Y25" s="51"/>
      <c r="Z25" s="51"/>
    </row>
    <row r="26" spans="1:26" x14ac:dyDescent="0.45">
      <c r="A26" s="25">
        <v>2</v>
      </c>
      <c r="B26" s="4">
        <f t="shared" si="0"/>
        <v>11.089</v>
      </c>
      <c r="C26" s="26"/>
      <c r="D26" s="162"/>
      <c r="E26" s="162"/>
      <c r="F26" s="162"/>
      <c r="G26" s="162"/>
      <c r="H26" s="162"/>
      <c r="I26" s="162"/>
      <c r="J26" s="162"/>
      <c r="K26" s="162"/>
      <c r="L26" s="162"/>
      <c r="M26" s="163"/>
      <c r="N26" s="154"/>
      <c r="O26" s="155"/>
      <c r="P26" s="155"/>
      <c r="Q26" s="155"/>
      <c r="R26" s="155"/>
      <c r="S26" s="155"/>
      <c r="T26" s="156"/>
      <c r="U26" s="51"/>
      <c r="V26" s="51"/>
      <c r="W26" s="51"/>
      <c r="X26" s="51"/>
      <c r="Y26" s="51"/>
      <c r="Z26" s="51"/>
    </row>
    <row r="27" spans="1:26" x14ac:dyDescent="0.45">
      <c r="A27" s="25">
        <v>3</v>
      </c>
      <c r="B27" s="4">
        <f t="shared" si="0"/>
        <v>16.633500000000002</v>
      </c>
      <c r="C27" s="26"/>
      <c r="D27" s="162"/>
      <c r="E27" s="162"/>
      <c r="F27" s="162"/>
      <c r="G27" s="162"/>
      <c r="H27" s="162"/>
      <c r="I27" s="162"/>
      <c r="J27" s="162"/>
      <c r="K27" s="162"/>
      <c r="L27" s="162"/>
      <c r="M27" s="163"/>
      <c r="N27" s="154"/>
      <c r="O27" s="155"/>
      <c r="P27" s="155"/>
      <c r="Q27" s="155"/>
      <c r="R27" s="155"/>
      <c r="S27" s="155"/>
      <c r="T27" s="156"/>
      <c r="U27" s="51"/>
      <c r="V27" s="51"/>
      <c r="W27" s="51"/>
      <c r="X27" s="51"/>
      <c r="Y27" s="51"/>
      <c r="Z27" s="51"/>
    </row>
    <row r="28" spans="1:26" x14ac:dyDescent="0.45">
      <c r="A28" s="25">
        <v>4</v>
      </c>
      <c r="B28" s="4">
        <f t="shared" si="0"/>
        <v>22.178000000000001</v>
      </c>
      <c r="C28" s="26"/>
      <c r="D28" s="162"/>
      <c r="E28" s="162"/>
      <c r="F28" s="162"/>
      <c r="G28" s="162"/>
      <c r="H28" s="162"/>
      <c r="I28" s="162"/>
      <c r="J28" s="162"/>
      <c r="K28" s="162"/>
      <c r="L28" s="162"/>
      <c r="M28" s="163"/>
      <c r="N28" s="154"/>
      <c r="O28" s="155"/>
      <c r="P28" s="155"/>
      <c r="Q28" s="155"/>
      <c r="R28" s="155"/>
      <c r="S28" s="155"/>
      <c r="T28" s="156"/>
      <c r="U28" s="51"/>
      <c r="V28" s="51"/>
      <c r="W28" s="51"/>
      <c r="X28" s="51"/>
      <c r="Y28" s="51"/>
      <c r="Z28" s="51"/>
    </row>
    <row r="29" spans="1:26" x14ac:dyDescent="0.45">
      <c r="A29" s="25">
        <v>5</v>
      </c>
      <c r="B29" s="4">
        <f t="shared" si="0"/>
        <v>27.7225</v>
      </c>
      <c r="C29" s="26"/>
      <c r="D29" s="162"/>
      <c r="E29" s="162"/>
      <c r="F29" s="162"/>
      <c r="G29" s="162"/>
      <c r="H29" s="162"/>
      <c r="I29" s="162"/>
      <c r="J29" s="162"/>
      <c r="K29" s="162"/>
      <c r="L29" s="162"/>
      <c r="M29" s="163"/>
      <c r="N29" s="154"/>
      <c r="O29" s="155"/>
      <c r="P29" s="155"/>
      <c r="Q29" s="155"/>
      <c r="R29" s="155"/>
      <c r="S29" s="155"/>
      <c r="T29" s="156"/>
      <c r="U29" s="51"/>
      <c r="V29" s="51"/>
      <c r="W29" s="51"/>
      <c r="X29" s="51"/>
      <c r="Y29" s="51"/>
      <c r="Z29" s="51"/>
    </row>
    <row r="30" spans="1:26" x14ac:dyDescent="0.45">
      <c r="A30" s="25">
        <v>6</v>
      </c>
      <c r="B30" s="4">
        <f t="shared" si="0"/>
        <v>33.267000000000003</v>
      </c>
      <c r="C30" s="26"/>
      <c r="D30" s="162"/>
      <c r="E30" s="162"/>
      <c r="F30" s="162"/>
      <c r="G30" s="162"/>
      <c r="H30" s="162"/>
      <c r="I30" s="162"/>
      <c r="J30" s="162"/>
      <c r="K30" s="162"/>
      <c r="L30" s="162"/>
      <c r="M30" s="163"/>
      <c r="N30" s="154"/>
      <c r="O30" s="155"/>
      <c r="P30" s="155"/>
      <c r="Q30" s="155"/>
      <c r="R30" s="155"/>
      <c r="S30" s="155"/>
      <c r="T30" s="156"/>
      <c r="U30" s="51"/>
      <c r="V30" s="51"/>
      <c r="W30" s="51"/>
      <c r="X30" s="51"/>
      <c r="Y30" s="51"/>
      <c r="Z30" s="51"/>
    </row>
    <row r="31" spans="1:26" x14ac:dyDescent="0.45">
      <c r="A31" s="25">
        <v>7</v>
      </c>
      <c r="B31" s="4">
        <f t="shared" si="0"/>
        <v>38.811500000000002</v>
      </c>
      <c r="C31" s="26"/>
      <c r="D31" s="162"/>
      <c r="E31" s="162"/>
      <c r="F31" s="162"/>
      <c r="G31" s="162"/>
      <c r="H31" s="162"/>
      <c r="I31" s="162"/>
      <c r="J31" s="162"/>
      <c r="K31" s="162"/>
      <c r="L31" s="162"/>
      <c r="M31" s="163"/>
      <c r="N31" s="154"/>
      <c r="O31" s="155"/>
      <c r="P31" s="155"/>
      <c r="Q31" s="155"/>
      <c r="R31" s="155"/>
      <c r="S31" s="155"/>
      <c r="T31" s="156"/>
      <c r="U31" s="51"/>
      <c r="V31" s="51"/>
      <c r="W31" s="51"/>
      <c r="X31" s="51"/>
      <c r="Y31" s="51"/>
      <c r="Z31" s="51"/>
    </row>
    <row r="32" spans="1:26" x14ac:dyDescent="0.45">
      <c r="A32" s="25">
        <v>8</v>
      </c>
      <c r="B32" s="4">
        <f t="shared" si="0"/>
        <v>44.356000000000002</v>
      </c>
      <c r="C32" s="26"/>
      <c r="D32" s="162"/>
      <c r="E32" s="162"/>
      <c r="F32" s="162"/>
      <c r="G32" s="162"/>
      <c r="H32" s="162"/>
      <c r="I32" s="162"/>
      <c r="J32" s="162"/>
      <c r="K32" s="162"/>
      <c r="L32" s="162"/>
      <c r="M32" s="163"/>
      <c r="N32" s="154"/>
      <c r="O32" s="155"/>
      <c r="P32" s="155"/>
      <c r="Q32" s="155"/>
      <c r="R32" s="155"/>
      <c r="S32" s="155"/>
      <c r="T32" s="156"/>
      <c r="U32" s="51"/>
      <c r="V32" s="51"/>
      <c r="W32" s="51"/>
      <c r="X32" s="51"/>
      <c r="Y32" s="51"/>
      <c r="Z32" s="51"/>
    </row>
    <row r="33" spans="1:26" x14ac:dyDescent="0.45">
      <c r="A33" s="25">
        <v>9</v>
      </c>
      <c r="B33" s="4">
        <f t="shared" si="0"/>
        <v>49.900500000000001</v>
      </c>
      <c r="C33" s="26"/>
      <c r="D33" s="162"/>
      <c r="E33" s="162"/>
      <c r="F33" s="162"/>
      <c r="G33" s="162"/>
      <c r="H33" s="162"/>
      <c r="I33" s="162"/>
      <c r="J33" s="162"/>
      <c r="K33" s="162"/>
      <c r="L33" s="162"/>
      <c r="M33" s="163"/>
      <c r="N33" s="154"/>
      <c r="O33" s="155"/>
      <c r="P33" s="155"/>
      <c r="Q33" s="155"/>
      <c r="R33" s="155"/>
      <c r="S33" s="155"/>
      <c r="T33" s="156"/>
      <c r="U33" s="51"/>
      <c r="V33" s="51"/>
      <c r="W33" s="51"/>
      <c r="X33" s="51"/>
      <c r="Y33" s="51"/>
      <c r="Z33" s="51"/>
    </row>
    <row r="34" spans="1:26" x14ac:dyDescent="0.45">
      <c r="A34" s="25">
        <v>10</v>
      </c>
      <c r="B34" s="4">
        <f t="shared" si="0"/>
        <v>55.445</v>
      </c>
      <c r="C34" s="26"/>
      <c r="D34" s="162"/>
      <c r="E34" s="162"/>
      <c r="F34" s="162"/>
      <c r="G34" s="162"/>
      <c r="H34" s="162"/>
      <c r="I34" s="162"/>
      <c r="J34" s="162"/>
      <c r="K34" s="162"/>
      <c r="L34" s="162"/>
      <c r="M34" s="163"/>
      <c r="N34" s="154"/>
      <c r="O34" s="155"/>
      <c r="P34" s="155"/>
      <c r="Q34" s="155"/>
      <c r="R34" s="155"/>
      <c r="S34" s="155"/>
      <c r="T34" s="156"/>
      <c r="U34" s="51"/>
      <c r="V34" s="51"/>
      <c r="W34" s="51"/>
      <c r="X34" s="51"/>
      <c r="Y34" s="51"/>
      <c r="Z34" s="51"/>
    </row>
    <row r="35" spans="1:26" x14ac:dyDescent="0.45">
      <c r="A35" s="25">
        <v>11</v>
      </c>
      <c r="B35" s="4">
        <f t="shared" si="0"/>
        <v>60.9895</v>
      </c>
      <c r="C35" s="26"/>
      <c r="D35" s="162"/>
      <c r="E35" s="162"/>
      <c r="F35" s="162"/>
      <c r="G35" s="162"/>
      <c r="H35" s="162"/>
      <c r="I35" s="162"/>
      <c r="J35" s="162"/>
      <c r="K35" s="162"/>
      <c r="L35" s="162"/>
      <c r="M35" s="163"/>
      <c r="N35" s="154"/>
      <c r="O35" s="155"/>
      <c r="P35" s="155"/>
      <c r="Q35" s="155"/>
      <c r="R35" s="155"/>
      <c r="S35" s="155"/>
      <c r="T35" s="156"/>
      <c r="U35" s="51"/>
      <c r="V35" s="51"/>
      <c r="W35" s="51"/>
      <c r="X35" s="51"/>
      <c r="Y35" s="51"/>
      <c r="Z35" s="51"/>
    </row>
    <row r="36" spans="1:26" x14ac:dyDescent="0.45">
      <c r="A36" s="27">
        <v>12</v>
      </c>
      <c r="B36" s="28">
        <f t="shared" si="0"/>
        <v>66.534000000000006</v>
      </c>
      <c r="C36" s="29"/>
      <c r="D36" s="162"/>
      <c r="E36" s="162"/>
      <c r="F36" s="162"/>
      <c r="G36" s="162"/>
      <c r="H36" s="162"/>
      <c r="I36" s="162"/>
      <c r="J36" s="162"/>
      <c r="K36" s="162"/>
      <c r="L36" s="162"/>
      <c r="M36" s="163"/>
      <c r="N36" s="157"/>
      <c r="O36" s="158"/>
      <c r="P36" s="158"/>
      <c r="Q36" s="158"/>
      <c r="R36" s="158"/>
      <c r="S36" s="158"/>
      <c r="T36" s="159"/>
      <c r="U36" s="51"/>
      <c r="V36" s="51"/>
      <c r="W36" s="51"/>
      <c r="X36" s="51"/>
      <c r="Y36" s="51"/>
      <c r="Z36" s="51"/>
    </row>
    <row r="37" spans="1:26" x14ac:dyDescent="0.45">
      <c r="A37" s="160"/>
      <c r="B37" s="51"/>
      <c r="C37" s="51"/>
      <c r="D37" s="51"/>
      <c r="E37" s="51"/>
      <c r="F37" s="51"/>
      <c r="G37" s="51"/>
      <c r="H37" s="51"/>
      <c r="I37" s="51"/>
      <c r="J37" s="51"/>
      <c r="K37" s="51"/>
      <c r="L37" s="51"/>
      <c r="M37" s="51"/>
      <c r="N37" s="51"/>
      <c r="O37" s="51"/>
      <c r="P37" s="51"/>
      <c r="Q37" s="51"/>
      <c r="R37" s="51"/>
      <c r="S37" s="51"/>
      <c r="T37" s="161"/>
      <c r="U37" s="51"/>
      <c r="V37" s="51"/>
      <c r="W37" s="51"/>
      <c r="X37" s="51"/>
      <c r="Y37" s="51"/>
      <c r="Z37" s="51"/>
    </row>
    <row r="38" spans="1:26" x14ac:dyDescent="0.45">
      <c r="A38" s="160"/>
      <c r="B38" s="51"/>
      <c r="C38" s="51"/>
      <c r="D38" s="51"/>
      <c r="E38" s="51"/>
      <c r="F38" s="51"/>
      <c r="G38" s="51"/>
      <c r="H38" s="51"/>
      <c r="I38" s="51"/>
      <c r="J38" s="51"/>
      <c r="K38" s="51"/>
      <c r="L38" s="51"/>
      <c r="M38" s="51"/>
      <c r="N38" s="51"/>
      <c r="O38" s="51"/>
      <c r="P38" s="51"/>
      <c r="Q38" s="51"/>
      <c r="R38" s="51"/>
      <c r="S38" s="51"/>
      <c r="T38" s="161"/>
      <c r="U38" s="51"/>
      <c r="V38" s="51"/>
      <c r="W38" s="51"/>
      <c r="X38" s="51"/>
      <c r="Y38" s="51"/>
      <c r="Z38" s="51"/>
    </row>
    <row r="39" spans="1:26" ht="15" customHeight="1" x14ac:dyDescent="0.45">
      <c r="A39" s="79" t="s">
        <v>17</v>
      </c>
      <c r="B39" s="80"/>
      <c r="C39" s="81"/>
      <c r="D39" s="88" t="s">
        <v>18</v>
      </c>
      <c r="E39" s="89"/>
      <c r="F39" s="89"/>
      <c r="G39" s="89"/>
      <c r="H39" s="89"/>
      <c r="I39" s="89"/>
      <c r="J39" s="89"/>
      <c r="K39" s="89"/>
      <c r="L39" s="89"/>
      <c r="M39" s="89"/>
      <c r="N39" s="89"/>
      <c r="O39" s="89"/>
      <c r="P39" s="89"/>
      <c r="Q39" s="89"/>
      <c r="R39" s="89"/>
      <c r="S39" s="89"/>
      <c r="T39" s="90"/>
      <c r="U39" s="51"/>
      <c r="V39" s="51"/>
      <c r="W39" s="51"/>
      <c r="X39" s="51"/>
      <c r="Y39" s="51"/>
      <c r="Z39" s="51"/>
    </row>
    <row r="40" spans="1:26" x14ac:dyDescent="0.45">
      <c r="A40" s="82"/>
      <c r="B40" s="83"/>
      <c r="C40" s="84"/>
      <c r="D40" s="91"/>
      <c r="E40" s="92"/>
      <c r="F40" s="92"/>
      <c r="G40" s="92"/>
      <c r="H40" s="92"/>
      <c r="I40" s="92"/>
      <c r="J40" s="92"/>
      <c r="K40" s="92"/>
      <c r="L40" s="92"/>
      <c r="M40" s="92"/>
      <c r="N40" s="92"/>
      <c r="O40" s="92"/>
      <c r="P40" s="92"/>
      <c r="Q40" s="92"/>
      <c r="R40" s="92"/>
      <c r="S40" s="92"/>
      <c r="T40" s="93"/>
      <c r="U40" s="51"/>
      <c r="V40" s="51"/>
      <c r="W40" s="51"/>
      <c r="X40" s="51"/>
      <c r="Y40" s="51"/>
      <c r="Z40" s="51"/>
    </row>
    <row r="41" spans="1:26" x14ac:dyDescent="0.45">
      <c r="A41" s="82"/>
      <c r="B41" s="83"/>
      <c r="C41" s="84"/>
      <c r="D41" s="91"/>
      <c r="E41" s="92"/>
      <c r="F41" s="92"/>
      <c r="G41" s="92"/>
      <c r="H41" s="92"/>
      <c r="I41" s="92"/>
      <c r="J41" s="92"/>
      <c r="K41" s="92"/>
      <c r="L41" s="92"/>
      <c r="M41" s="92"/>
      <c r="N41" s="92"/>
      <c r="O41" s="92"/>
      <c r="P41" s="92"/>
      <c r="Q41" s="92"/>
      <c r="R41" s="92"/>
      <c r="S41" s="92"/>
      <c r="T41" s="93"/>
      <c r="U41" s="51"/>
      <c r="V41" s="51"/>
      <c r="W41" s="51"/>
      <c r="X41" s="51"/>
      <c r="Y41" s="51"/>
      <c r="Z41" s="51"/>
    </row>
    <row r="42" spans="1:26" x14ac:dyDescent="0.45">
      <c r="A42" s="82"/>
      <c r="B42" s="83"/>
      <c r="C42" s="84"/>
      <c r="D42" s="91"/>
      <c r="E42" s="92"/>
      <c r="F42" s="92"/>
      <c r="G42" s="92"/>
      <c r="H42" s="92"/>
      <c r="I42" s="92"/>
      <c r="J42" s="92"/>
      <c r="K42" s="92"/>
      <c r="L42" s="92"/>
      <c r="M42" s="92"/>
      <c r="N42" s="92"/>
      <c r="O42" s="92"/>
      <c r="P42" s="92"/>
      <c r="Q42" s="92"/>
      <c r="R42" s="92"/>
      <c r="S42" s="92"/>
      <c r="T42" s="93"/>
      <c r="U42" s="51"/>
      <c r="V42" s="51"/>
      <c r="W42" s="51"/>
      <c r="X42" s="51"/>
      <c r="Y42" s="51"/>
      <c r="Z42" s="51"/>
    </row>
    <row r="43" spans="1:26" x14ac:dyDescent="0.45">
      <c r="A43" s="82"/>
      <c r="B43" s="83"/>
      <c r="C43" s="84"/>
      <c r="D43" s="91"/>
      <c r="E43" s="92"/>
      <c r="F43" s="92"/>
      <c r="G43" s="92"/>
      <c r="H43" s="92"/>
      <c r="I43" s="92"/>
      <c r="J43" s="92"/>
      <c r="K43" s="92"/>
      <c r="L43" s="92"/>
      <c r="M43" s="92"/>
      <c r="N43" s="92"/>
      <c r="O43" s="92"/>
      <c r="P43" s="92"/>
      <c r="Q43" s="92"/>
      <c r="R43" s="92"/>
      <c r="S43" s="92"/>
      <c r="T43" s="93"/>
      <c r="U43" s="51"/>
      <c r="V43" s="51"/>
      <c r="W43" s="51"/>
      <c r="X43" s="51"/>
      <c r="Y43" s="51"/>
      <c r="Z43" s="51"/>
    </row>
    <row r="44" spans="1:26" x14ac:dyDescent="0.45">
      <c r="A44" s="82"/>
      <c r="B44" s="83"/>
      <c r="C44" s="84"/>
      <c r="D44" s="91"/>
      <c r="E44" s="92"/>
      <c r="F44" s="92"/>
      <c r="G44" s="92"/>
      <c r="H44" s="92"/>
      <c r="I44" s="92"/>
      <c r="J44" s="92"/>
      <c r="K44" s="92"/>
      <c r="L44" s="92"/>
      <c r="M44" s="92"/>
      <c r="N44" s="92"/>
      <c r="O44" s="92"/>
      <c r="P44" s="92"/>
      <c r="Q44" s="92"/>
      <c r="R44" s="92"/>
      <c r="S44" s="92"/>
      <c r="T44" s="93"/>
      <c r="U44" s="51"/>
      <c r="V44" s="51"/>
      <c r="W44" s="51"/>
      <c r="X44" s="51"/>
      <c r="Y44" s="51"/>
      <c r="Z44" s="51"/>
    </row>
    <row r="45" spans="1:26" x14ac:dyDescent="0.45">
      <c r="A45" s="85"/>
      <c r="B45" s="86"/>
      <c r="C45" s="87"/>
      <c r="D45" s="94"/>
      <c r="E45" s="95"/>
      <c r="F45" s="95"/>
      <c r="G45" s="95"/>
      <c r="H45" s="95"/>
      <c r="I45" s="95"/>
      <c r="J45" s="95"/>
      <c r="K45" s="95"/>
      <c r="L45" s="95"/>
      <c r="M45" s="95"/>
      <c r="N45" s="95"/>
      <c r="O45" s="95"/>
      <c r="P45" s="95"/>
      <c r="Q45" s="95"/>
      <c r="R45" s="95"/>
      <c r="S45" s="95"/>
      <c r="T45" s="96"/>
      <c r="U45" s="51"/>
      <c r="V45" s="51"/>
      <c r="W45" s="51"/>
      <c r="X45" s="51"/>
      <c r="Y45" s="51"/>
      <c r="Z45" s="51"/>
    </row>
    <row r="46" spans="1:26" x14ac:dyDescent="0.45">
      <c r="A46" s="118"/>
      <c r="B46" s="119"/>
      <c r="C46" s="119"/>
      <c r="D46" s="119"/>
      <c r="E46" s="119"/>
      <c r="F46" s="119"/>
      <c r="G46" s="119"/>
      <c r="H46" s="119"/>
      <c r="I46" s="119"/>
      <c r="J46" s="119"/>
      <c r="K46" s="119"/>
      <c r="L46" s="119"/>
      <c r="M46" s="119"/>
      <c r="N46" s="119"/>
      <c r="O46" s="119"/>
      <c r="P46" s="119"/>
      <c r="Q46" s="119"/>
      <c r="R46" s="119"/>
      <c r="S46" s="119"/>
      <c r="T46" s="120"/>
      <c r="U46" s="51"/>
      <c r="V46" s="51"/>
      <c r="W46" s="51"/>
      <c r="X46" s="51"/>
      <c r="Y46" s="51"/>
      <c r="Z46" s="51"/>
    </row>
    <row r="47" spans="1:26" x14ac:dyDescent="0.45">
      <c r="A47" s="143" t="s">
        <v>19</v>
      </c>
      <c r="B47" s="145" t="s">
        <v>20</v>
      </c>
      <c r="C47" s="147" t="s">
        <v>21</v>
      </c>
      <c r="D47" s="149" t="s">
        <v>22</v>
      </c>
      <c r="E47" s="104" t="s">
        <v>23</v>
      </c>
      <c r="F47" s="51"/>
      <c r="G47" s="121"/>
      <c r="H47" s="122"/>
      <c r="I47" s="122"/>
      <c r="J47" s="122"/>
      <c r="K47" s="122"/>
      <c r="L47" s="123"/>
      <c r="M47" s="123"/>
      <c r="N47" s="123"/>
      <c r="O47" s="123"/>
      <c r="P47" s="123"/>
      <c r="Q47" s="123"/>
      <c r="R47" s="123"/>
      <c r="S47" s="123"/>
      <c r="T47" s="124"/>
      <c r="U47" s="51"/>
      <c r="V47" s="51"/>
      <c r="W47" s="51"/>
      <c r="X47" s="51"/>
      <c r="Y47" s="51"/>
      <c r="Z47" s="51"/>
    </row>
    <row r="48" spans="1:26" x14ac:dyDescent="0.45">
      <c r="A48" s="144"/>
      <c r="B48" s="146"/>
      <c r="C48" s="148"/>
      <c r="D48" s="150"/>
      <c r="E48" s="105"/>
      <c r="F48" s="51"/>
      <c r="G48" s="133" t="s">
        <v>24</v>
      </c>
      <c r="H48" s="134"/>
      <c r="I48" s="134"/>
      <c r="J48" s="134"/>
      <c r="K48" s="135"/>
      <c r="L48" s="127"/>
      <c r="M48" s="123"/>
      <c r="N48" s="123"/>
      <c r="O48" s="123"/>
      <c r="P48" s="123"/>
      <c r="Q48" s="123"/>
      <c r="R48" s="123"/>
      <c r="S48" s="123"/>
      <c r="T48" s="124"/>
      <c r="U48" s="51"/>
      <c r="V48" s="51"/>
      <c r="W48" s="51"/>
      <c r="X48" s="51"/>
      <c r="Y48" s="51"/>
      <c r="Z48" s="51"/>
    </row>
    <row r="49" spans="1:26" x14ac:dyDescent="0.45">
      <c r="A49" s="15">
        <f t="shared" ref="A49:A59" si="1">ROW(A1)</f>
        <v>1</v>
      </c>
      <c r="B49" s="1">
        <v>0.7</v>
      </c>
      <c r="C49" s="3">
        <v>1.5</v>
      </c>
      <c r="D49" s="2">
        <v>1</v>
      </c>
      <c r="E49" s="16">
        <v>1.4</v>
      </c>
      <c r="F49" s="51"/>
      <c r="G49" s="136"/>
      <c r="H49" s="137"/>
      <c r="I49" s="137"/>
      <c r="J49" s="137"/>
      <c r="K49" s="138"/>
      <c r="L49" s="127"/>
      <c r="M49" s="123"/>
      <c r="N49" s="123"/>
      <c r="O49" s="123"/>
      <c r="P49" s="123"/>
      <c r="Q49" s="123"/>
      <c r="R49" s="123"/>
      <c r="S49" s="123"/>
      <c r="T49" s="124"/>
      <c r="U49" s="51"/>
      <c r="V49" s="51"/>
      <c r="W49" s="51"/>
      <c r="X49" s="51"/>
      <c r="Y49" s="51"/>
      <c r="Z49" s="51"/>
    </row>
    <row r="50" spans="1:26" x14ac:dyDescent="0.45">
      <c r="A50" s="15">
        <f t="shared" si="1"/>
        <v>2</v>
      </c>
      <c r="B50" s="1">
        <v>2.1</v>
      </c>
      <c r="C50" s="3">
        <v>1.8</v>
      </c>
      <c r="D50" s="2">
        <v>2</v>
      </c>
      <c r="E50" s="16">
        <v>2.5</v>
      </c>
      <c r="F50" s="51"/>
      <c r="G50" s="130" t="s">
        <v>25</v>
      </c>
      <c r="H50" s="131" t="s">
        <v>26</v>
      </c>
      <c r="I50" s="131"/>
      <c r="J50" s="131"/>
      <c r="K50" s="132"/>
      <c r="L50" s="127"/>
      <c r="M50" s="123"/>
      <c r="N50" s="123"/>
      <c r="O50" s="123"/>
      <c r="P50" s="123"/>
      <c r="Q50" s="123"/>
      <c r="R50" s="123"/>
      <c r="S50" s="123"/>
      <c r="T50" s="124"/>
      <c r="U50" s="51"/>
      <c r="V50" s="51"/>
      <c r="W50" s="51"/>
      <c r="X50" s="51"/>
      <c r="Y50" s="51"/>
      <c r="Z50" s="51"/>
    </row>
    <row r="51" spans="1:26" x14ac:dyDescent="0.45">
      <c r="A51" s="15">
        <f t="shared" si="1"/>
        <v>3</v>
      </c>
      <c r="B51" s="1">
        <v>1.1000000000000001</v>
      </c>
      <c r="C51" s="3">
        <v>2</v>
      </c>
      <c r="D51" s="2">
        <v>2</v>
      </c>
      <c r="E51" s="16">
        <v>1.6</v>
      </c>
      <c r="F51" s="51"/>
      <c r="G51" s="130"/>
      <c r="H51" s="106" t="s">
        <v>20</v>
      </c>
      <c r="I51" s="107" t="s">
        <v>21</v>
      </c>
      <c r="J51" s="108" t="s">
        <v>22</v>
      </c>
      <c r="K51" s="129" t="s">
        <v>27</v>
      </c>
      <c r="L51" s="127"/>
      <c r="M51" s="123"/>
      <c r="N51" s="123"/>
      <c r="O51" s="123"/>
      <c r="P51" s="123"/>
      <c r="Q51" s="123"/>
      <c r="R51" s="123"/>
      <c r="S51" s="123"/>
      <c r="T51" s="124"/>
      <c r="U51" s="51"/>
      <c r="V51" s="51"/>
      <c r="W51" s="51"/>
      <c r="X51" s="51"/>
      <c r="Y51" s="51"/>
      <c r="Z51" s="51"/>
    </row>
    <row r="52" spans="1:26" x14ac:dyDescent="0.45">
      <c r="A52" s="15">
        <f t="shared" si="1"/>
        <v>4</v>
      </c>
      <c r="B52" s="1">
        <v>1.6</v>
      </c>
      <c r="C52" s="3">
        <v>0.8</v>
      </c>
      <c r="D52" s="2">
        <v>2</v>
      </c>
      <c r="E52" s="16">
        <v>1.6</v>
      </c>
      <c r="F52" s="51"/>
      <c r="G52" s="130"/>
      <c r="H52" s="106"/>
      <c r="I52" s="107"/>
      <c r="J52" s="108"/>
      <c r="K52" s="129"/>
      <c r="L52" s="127"/>
      <c r="M52" s="123"/>
      <c r="N52" s="123"/>
      <c r="O52" s="123"/>
      <c r="P52" s="123"/>
      <c r="Q52" s="123"/>
      <c r="R52" s="123"/>
      <c r="S52" s="123"/>
      <c r="T52" s="124"/>
      <c r="U52" s="51"/>
      <c r="V52" s="51"/>
      <c r="W52" s="51"/>
      <c r="X52" s="51"/>
      <c r="Y52" s="51"/>
      <c r="Z52" s="51"/>
    </row>
    <row r="53" spans="1:26" x14ac:dyDescent="0.45">
      <c r="A53" s="15">
        <f t="shared" si="1"/>
        <v>5</v>
      </c>
      <c r="B53" s="1">
        <v>2.7</v>
      </c>
      <c r="C53" s="3">
        <v>3</v>
      </c>
      <c r="D53" s="2">
        <v>3.5</v>
      </c>
      <c r="E53" s="16">
        <v>3</v>
      </c>
      <c r="F53" s="51"/>
      <c r="G53" s="8" t="s">
        <v>28</v>
      </c>
      <c r="H53" s="5">
        <f>AVERAGE($B49:$B68)</f>
        <v>1.786</v>
      </c>
      <c r="I53" s="6">
        <f>AVERAGE($C49:$C68)</f>
        <v>1.9650000000000003</v>
      </c>
      <c r="J53" s="7">
        <f>AVERAGE($D49:$D68)</f>
        <v>2.2850000000000001</v>
      </c>
      <c r="K53" s="9">
        <f>AVERAGE($E49:$E68)</f>
        <v>2.0999999999999996</v>
      </c>
      <c r="L53" s="127"/>
      <c r="M53" s="123"/>
      <c r="N53" s="123"/>
      <c r="O53" s="123"/>
      <c r="P53" s="123"/>
      <c r="Q53" s="123"/>
      <c r="R53" s="123"/>
      <c r="S53" s="123"/>
      <c r="T53" s="124"/>
      <c r="U53" s="51"/>
      <c r="V53" s="51"/>
      <c r="W53" s="51"/>
      <c r="X53" s="51"/>
      <c r="Y53" s="51"/>
      <c r="Z53" s="51"/>
    </row>
    <row r="54" spans="1:26" x14ac:dyDescent="0.45">
      <c r="A54" s="15">
        <f t="shared" si="1"/>
        <v>6</v>
      </c>
      <c r="B54" s="1">
        <v>0.55000000000000004</v>
      </c>
      <c r="C54" s="3">
        <v>1.2</v>
      </c>
      <c r="D54" s="2">
        <v>1</v>
      </c>
      <c r="E54" s="16">
        <v>1</v>
      </c>
      <c r="F54" s="51"/>
      <c r="G54" s="8" t="s">
        <v>29</v>
      </c>
      <c r="H54" s="5">
        <f>(H55-H56)</f>
        <v>7.25</v>
      </c>
      <c r="I54" s="6">
        <f>(I55-I56)</f>
        <v>5.5</v>
      </c>
      <c r="J54" s="7">
        <f>(J55-J56)</f>
        <v>7</v>
      </c>
      <c r="K54" s="9">
        <f>(K55-K56)</f>
        <v>6.5</v>
      </c>
      <c r="L54" s="127"/>
      <c r="M54" s="123"/>
      <c r="N54" s="123"/>
      <c r="O54" s="123"/>
      <c r="P54" s="123"/>
      <c r="Q54" s="123"/>
      <c r="R54" s="123"/>
      <c r="S54" s="123"/>
      <c r="T54" s="124"/>
      <c r="U54" s="51"/>
      <c r="V54" s="51"/>
      <c r="W54" s="51"/>
      <c r="X54" s="51"/>
      <c r="Y54" s="51"/>
      <c r="Z54" s="51"/>
    </row>
    <row r="55" spans="1:26" x14ac:dyDescent="0.45">
      <c r="A55" s="15">
        <f t="shared" si="1"/>
        <v>7</v>
      </c>
      <c r="B55" s="1">
        <v>0.27</v>
      </c>
      <c r="C55" s="3">
        <v>1.2</v>
      </c>
      <c r="D55" s="2">
        <v>1</v>
      </c>
      <c r="E55" s="16">
        <v>0.7</v>
      </c>
      <c r="F55" s="51"/>
      <c r="G55" s="8" t="s">
        <v>30</v>
      </c>
      <c r="H55" s="5">
        <f>MAX(B49:B68)</f>
        <v>7.5</v>
      </c>
      <c r="I55" s="6">
        <f>MAX(C49:C68)</f>
        <v>6</v>
      </c>
      <c r="J55" s="7">
        <f>MAX(D49:D68)</f>
        <v>8</v>
      </c>
      <c r="K55" s="9">
        <f>MAX(E49:E68)</f>
        <v>7</v>
      </c>
      <c r="L55" s="127"/>
      <c r="M55" s="123"/>
      <c r="N55" s="123"/>
      <c r="O55" s="123"/>
      <c r="P55" s="123"/>
      <c r="Q55" s="123"/>
      <c r="R55" s="123"/>
      <c r="S55" s="123"/>
      <c r="T55" s="124"/>
      <c r="U55" s="51"/>
      <c r="V55" s="51"/>
      <c r="W55" s="51"/>
      <c r="X55" s="51"/>
      <c r="Y55" s="51"/>
      <c r="Z55" s="51"/>
    </row>
    <row r="56" spans="1:26" x14ac:dyDescent="0.45">
      <c r="A56" s="15">
        <f t="shared" si="1"/>
        <v>8</v>
      </c>
      <c r="B56" s="1">
        <v>0.4</v>
      </c>
      <c r="C56" s="3">
        <v>0.5</v>
      </c>
      <c r="D56" s="2">
        <v>1</v>
      </c>
      <c r="E56" s="16">
        <v>0.9</v>
      </c>
      <c r="F56" s="51"/>
      <c r="G56" s="10" t="s">
        <v>31</v>
      </c>
      <c r="H56" s="11">
        <f>MIN(B49:B68)</f>
        <v>0.25</v>
      </c>
      <c r="I56" s="12">
        <f>MIN(C49:C68)</f>
        <v>0.5</v>
      </c>
      <c r="J56" s="13">
        <f>MIN(D49:D68)</f>
        <v>1</v>
      </c>
      <c r="K56" s="14">
        <f>MIN(E49:E68)</f>
        <v>0.5</v>
      </c>
      <c r="L56" s="127"/>
      <c r="M56" s="123"/>
      <c r="N56" s="123"/>
      <c r="O56" s="123"/>
      <c r="P56" s="123"/>
      <c r="Q56" s="123"/>
      <c r="R56" s="123"/>
      <c r="S56" s="123"/>
      <c r="T56" s="124"/>
      <c r="U56" s="51"/>
      <c r="V56" s="51"/>
      <c r="W56" s="51"/>
      <c r="X56" s="51"/>
      <c r="Y56" s="51"/>
      <c r="Z56" s="51"/>
    </row>
    <row r="57" spans="1:26" x14ac:dyDescent="0.45">
      <c r="A57" s="15">
        <f t="shared" si="1"/>
        <v>9</v>
      </c>
      <c r="B57" s="1">
        <v>6</v>
      </c>
      <c r="C57" s="3">
        <v>5.5</v>
      </c>
      <c r="D57" s="2">
        <v>6.5</v>
      </c>
      <c r="E57" s="16">
        <v>6.2</v>
      </c>
      <c r="F57" s="51"/>
      <c r="G57" s="125"/>
      <c r="H57" s="126"/>
      <c r="I57" s="126"/>
      <c r="J57" s="126"/>
      <c r="K57" s="126"/>
      <c r="L57" s="123"/>
      <c r="M57" s="123"/>
      <c r="N57" s="123"/>
      <c r="O57" s="123"/>
      <c r="P57" s="123"/>
      <c r="Q57" s="123"/>
      <c r="R57" s="123"/>
      <c r="S57" s="123"/>
      <c r="T57" s="124"/>
      <c r="U57" s="51"/>
      <c r="V57" s="51"/>
      <c r="W57" s="51"/>
      <c r="X57" s="51"/>
      <c r="Y57" s="51"/>
      <c r="Z57" s="51"/>
    </row>
    <row r="58" spans="1:26" x14ac:dyDescent="0.45">
      <c r="A58" s="15">
        <f t="shared" si="1"/>
        <v>10</v>
      </c>
      <c r="B58" s="1">
        <v>1.1200000000000001</v>
      </c>
      <c r="C58" s="3">
        <v>0.5</v>
      </c>
      <c r="D58" s="2">
        <v>1.5</v>
      </c>
      <c r="E58" s="16">
        <v>1.4</v>
      </c>
      <c r="F58" s="51"/>
      <c r="G58" s="127"/>
      <c r="H58" s="123"/>
      <c r="I58" s="123"/>
      <c r="J58" s="123"/>
      <c r="K58" s="123"/>
      <c r="L58" s="123"/>
      <c r="M58" s="123"/>
      <c r="N58" s="123"/>
      <c r="O58" s="123"/>
      <c r="P58" s="123"/>
      <c r="Q58" s="123"/>
      <c r="R58" s="123"/>
      <c r="S58" s="123"/>
      <c r="T58" s="124"/>
      <c r="U58" s="51"/>
      <c r="V58" s="51"/>
      <c r="W58" s="51"/>
      <c r="X58" s="51"/>
      <c r="Y58" s="51"/>
      <c r="Z58" s="51"/>
    </row>
    <row r="59" spans="1:26" x14ac:dyDescent="0.45">
      <c r="A59" s="15">
        <f t="shared" si="1"/>
        <v>11</v>
      </c>
      <c r="B59" s="1">
        <v>1.3</v>
      </c>
      <c r="C59" s="3">
        <v>2.1</v>
      </c>
      <c r="D59" s="2">
        <v>1.5</v>
      </c>
      <c r="E59" s="16">
        <v>1.7</v>
      </c>
      <c r="F59" s="51"/>
      <c r="G59" s="127"/>
      <c r="H59" s="123"/>
      <c r="I59" s="123"/>
      <c r="J59" s="123"/>
      <c r="K59" s="123"/>
      <c r="L59" s="123"/>
      <c r="M59" s="123"/>
      <c r="N59" s="123"/>
      <c r="O59" s="123"/>
      <c r="P59" s="123"/>
      <c r="Q59" s="123"/>
      <c r="R59" s="123"/>
      <c r="S59" s="123"/>
      <c r="T59" s="124"/>
      <c r="U59" s="51"/>
      <c r="V59" s="51"/>
      <c r="W59" s="51"/>
      <c r="X59" s="51"/>
      <c r="Y59" s="51"/>
      <c r="Z59" s="51"/>
    </row>
    <row r="60" spans="1:26" x14ac:dyDescent="0.45">
      <c r="A60" s="15">
        <f t="shared" ref="A60:A68" si="2">ROW(A15)</f>
        <v>15</v>
      </c>
      <c r="B60" s="1">
        <v>0.98</v>
      </c>
      <c r="C60" s="3">
        <v>1</v>
      </c>
      <c r="D60" s="2">
        <v>1</v>
      </c>
      <c r="E60" s="16">
        <v>1.3</v>
      </c>
      <c r="F60" s="51"/>
      <c r="G60" s="127"/>
      <c r="H60" s="123"/>
      <c r="I60" s="123"/>
      <c r="J60" s="123"/>
      <c r="K60" s="123"/>
      <c r="L60" s="123"/>
      <c r="M60" s="123"/>
      <c r="N60" s="123"/>
      <c r="O60" s="123"/>
      <c r="P60" s="123"/>
      <c r="Q60" s="123"/>
      <c r="R60" s="123"/>
      <c r="S60" s="123"/>
      <c r="T60" s="124"/>
      <c r="U60" s="51"/>
      <c r="V60" s="51"/>
      <c r="W60" s="51"/>
      <c r="X60" s="51"/>
      <c r="Y60" s="51"/>
      <c r="Z60" s="51"/>
    </row>
    <row r="61" spans="1:26" x14ac:dyDescent="0.45">
      <c r="A61" s="15">
        <f t="shared" si="2"/>
        <v>16</v>
      </c>
      <c r="B61" s="1">
        <v>1.1499999999999999</v>
      </c>
      <c r="C61" s="3">
        <v>1.8</v>
      </c>
      <c r="D61" s="2">
        <v>1.5</v>
      </c>
      <c r="E61" s="16">
        <v>1.6</v>
      </c>
      <c r="F61" s="51"/>
      <c r="G61" s="127"/>
      <c r="H61" s="123"/>
      <c r="I61" s="123"/>
      <c r="J61" s="123"/>
      <c r="K61" s="123"/>
      <c r="L61" s="123"/>
      <c r="M61" s="123"/>
      <c r="N61" s="123"/>
      <c r="O61" s="123"/>
      <c r="P61" s="123"/>
      <c r="Q61" s="123"/>
      <c r="R61" s="123"/>
      <c r="S61" s="123"/>
      <c r="T61" s="124"/>
      <c r="U61" s="51"/>
      <c r="V61" s="51"/>
      <c r="W61" s="51"/>
      <c r="X61" s="51"/>
      <c r="Y61" s="51"/>
      <c r="Z61" s="51"/>
    </row>
    <row r="62" spans="1:26" x14ac:dyDescent="0.45">
      <c r="A62" s="15">
        <f t="shared" si="2"/>
        <v>17</v>
      </c>
      <c r="B62" s="1">
        <v>0.52</v>
      </c>
      <c r="C62" s="3">
        <v>1.5</v>
      </c>
      <c r="D62" s="2">
        <v>1</v>
      </c>
      <c r="E62" s="16">
        <v>1</v>
      </c>
      <c r="F62" s="51"/>
      <c r="G62" s="121"/>
      <c r="H62" s="122"/>
      <c r="I62" s="122"/>
      <c r="J62" s="122"/>
      <c r="K62" s="122"/>
      <c r="L62" s="122"/>
      <c r="M62" s="122"/>
      <c r="N62" s="122"/>
      <c r="O62" s="122"/>
      <c r="P62" s="122"/>
      <c r="Q62" s="122"/>
      <c r="R62" s="122"/>
      <c r="S62" s="122"/>
      <c r="T62" s="128"/>
      <c r="U62" s="51"/>
      <c r="V62" s="51"/>
      <c r="W62" s="51"/>
      <c r="X62" s="51"/>
      <c r="Y62" s="51"/>
      <c r="Z62" s="51"/>
    </row>
    <row r="63" spans="1:26" x14ac:dyDescent="0.45">
      <c r="A63" s="15">
        <f t="shared" si="2"/>
        <v>18</v>
      </c>
      <c r="B63" s="1">
        <v>1.8</v>
      </c>
      <c r="C63" s="3">
        <v>2</v>
      </c>
      <c r="D63" s="2">
        <v>2.5</v>
      </c>
      <c r="E63" s="16">
        <v>2.1</v>
      </c>
      <c r="F63" s="51"/>
      <c r="G63" s="109" t="s">
        <v>32</v>
      </c>
      <c r="H63" s="110"/>
      <c r="I63" s="110"/>
      <c r="J63" s="110"/>
      <c r="K63" s="110"/>
      <c r="L63" s="110"/>
      <c r="M63" s="110"/>
      <c r="N63" s="110"/>
      <c r="O63" s="110"/>
      <c r="P63" s="110"/>
      <c r="Q63" s="110"/>
      <c r="R63" s="110"/>
      <c r="S63" s="110"/>
      <c r="T63" s="111"/>
      <c r="U63" s="51"/>
      <c r="V63" s="51"/>
      <c r="W63" s="51"/>
      <c r="X63" s="51"/>
      <c r="Y63" s="51"/>
      <c r="Z63" s="51"/>
    </row>
    <row r="64" spans="1:26" x14ac:dyDescent="0.45">
      <c r="A64" s="15">
        <f t="shared" si="2"/>
        <v>19</v>
      </c>
      <c r="B64" s="1">
        <v>7.5</v>
      </c>
      <c r="C64" s="3">
        <v>6</v>
      </c>
      <c r="D64" s="2">
        <v>8</v>
      </c>
      <c r="E64" s="16">
        <v>7</v>
      </c>
      <c r="F64" s="51"/>
      <c r="G64" s="112"/>
      <c r="H64" s="113"/>
      <c r="I64" s="113"/>
      <c r="J64" s="113"/>
      <c r="K64" s="113"/>
      <c r="L64" s="113"/>
      <c r="M64" s="113"/>
      <c r="N64" s="113"/>
      <c r="O64" s="113"/>
      <c r="P64" s="113"/>
      <c r="Q64" s="113"/>
      <c r="R64" s="113"/>
      <c r="S64" s="113"/>
      <c r="T64" s="114"/>
      <c r="U64" s="51"/>
      <c r="V64" s="51"/>
      <c r="W64" s="51"/>
      <c r="X64" s="51"/>
      <c r="Y64" s="51"/>
      <c r="Z64" s="51"/>
    </row>
    <row r="65" spans="1:26" x14ac:dyDescent="0.45">
      <c r="A65" s="15">
        <f t="shared" si="2"/>
        <v>20</v>
      </c>
      <c r="B65" s="1">
        <v>0.28000000000000003</v>
      </c>
      <c r="C65" s="3">
        <v>1</v>
      </c>
      <c r="D65" s="2">
        <v>1</v>
      </c>
      <c r="E65" s="16">
        <v>0.8</v>
      </c>
      <c r="F65" s="51"/>
      <c r="G65" s="112"/>
      <c r="H65" s="113"/>
      <c r="I65" s="113"/>
      <c r="J65" s="113"/>
      <c r="K65" s="113"/>
      <c r="L65" s="113"/>
      <c r="M65" s="113"/>
      <c r="N65" s="113"/>
      <c r="O65" s="113"/>
      <c r="P65" s="113"/>
      <c r="Q65" s="113"/>
      <c r="R65" s="113"/>
      <c r="S65" s="113"/>
      <c r="T65" s="114"/>
      <c r="U65" s="51"/>
      <c r="V65" s="51"/>
      <c r="W65" s="51"/>
      <c r="X65" s="51"/>
      <c r="Y65" s="51"/>
      <c r="Z65" s="51"/>
    </row>
    <row r="66" spans="1:26" x14ac:dyDescent="0.45">
      <c r="A66" s="15">
        <f t="shared" si="2"/>
        <v>21</v>
      </c>
      <c r="B66" s="1">
        <v>0.5</v>
      </c>
      <c r="C66" s="3">
        <v>0.9</v>
      </c>
      <c r="D66" s="2">
        <v>1.2</v>
      </c>
      <c r="E66" s="16">
        <v>0.8</v>
      </c>
      <c r="F66" s="51"/>
      <c r="G66" s="112"/>
      <c r="H66" s="113"/>
      <c r="I66" s="113"/>
      <c r="J66" s="113"/>
      <c r="K66" s="113"/>
      <c r="L66" s="113"/>
      <c r="M66" s="113"/>
      <c r="N66" s="113"/>
      <c r="O66" s="113"/>
      <c r="P66" s="113"/>
      <c r="Q66" s="113"/>
      <c r="R66" s="113"/>
      <c r="S66" s="113"/>
      <c r="T66" s="114"/>
      <c r="U66" s="51"/>
      <c r="V66" s="51"/>
      <c r="W66" s="51"/>
      <c r="X66" s="51"/>
      <c r="Y66" s="51"/>
      <c r="Z66" s="51"/>
    </row>
    <row r="67" spans="1:26" x14ac:dyDescent="0.45">
      <c r="A67" s="15">
        <f t="shared" si="2"/>
        <v>22</v>
      </c>
      <c r="B67" s="1">
        <v>4.9000000000000004</v>
      </c>
      <c r="C67" s="3">
        <v>4.5</v>
      </c>
      <c r="D67" s="2">
        <v>5.5</v>
      </c>
      <c r="E67" s="16">
        <v>4.9000000000000004</v>
      </c>
      <c r="F67" s="51"/>
      <c r="G67" s="112"/>
      <c r="H67" s="113"/>
      <c r="I67" s="113"/>
      <c r="J67" s="113"/>
      <c r="K67" s="113"/>
      <c r="L67" s="113"/>
      <c r="M67" s="113"/>
      <c r="N67" s="113"/>
      <c r="O67" s="113"/>
      <c r="P67" s="113"/>
      <c r="Q67" s="113"/>
      <c r="R67" s="113"/>
      <c r="S67" s="113"/>
      <c r="T67" s="114"/>
      <c r="U67" s="51"/>
      <c r="V67" s="51"/>
      <c r="W67" s="51"/>
      <c r="X67" s="51"/>
      <c r="Y67" s="51"/>
      <c r="Z67" s="51"/>
    </row>
    <row r="68" spans="1:26" x14ac:dyDescent="0.45">
      <c r="A68" s="17">
        <f t="shared" si="2"/>
        <v>23</v>
      </c>
      <c r="B68" s="18">
        <v>0.25</v>
      </c>
      <c r="C68" s="19">
        <v>0.5</v>
      </c>
      <c r="D68" s="20">
        <v>1</v>
      </c>
      <c r="E68" s="21">
        <v>0.5</v>
      </c>
      <c r="F68" s="51"/>
      <c r="G68" s="115"/>
      <c r="H68" s="116"/>
      <c r="I68" s="116"/>
      <c r="J68" s="116"/>
      <c r="K68" s="116"/>
      <c r="L68" s="116"/>
      <c r="M68" s="116"/>
      <c r="N68" s="116"/>
      <c r="O68" s="116"/>
      <c r="P68" s="116"/>
      <c r="Q68" s="116"/>
      <c r="R68" s="116"/>
      <c r="S68" s="116"/>
      <c r="T68" s="117"/>
      <c r="U68" s="51"/>
      <c r="V68" s="51"/>
      <c r="W68" s="51"/>
      <c r="X68" s="51"/>
      <c r="Y68" s="51"/>
      <c r="Z68" s="51"/>
    </row>
    <row r="69" spans="1:26" x14ac:dyDescent="0.45">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row>
    <row r="70" spans="1:26" ht="15" customHeight="1" x14ac:dyDescent="0.45">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row>
    <row r="71" spans="1:26" x14ac:dyDescent="0.45">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row>
    <row r="72" spans="1:26" x14ac:dyDescent="0.45">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row>
    <row r="73" spans="1:26" ht="15" customHeight="1" x14ac:dyDescent="0.45">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row>
    <row r="74" spans="1:26" x14ac:dyDescent="0.45">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row>
    <row r="75" spans="1:26" x14ac:dyDescent="0.45">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row>
    <row r="76" spans="1:26" x14ac:dyDescent="0.45">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row>
    <row r="77" spans="1:26" x14ac:dyDescent="0.45">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row>
    <row r="78" spans="1:26" x14ac:dyDescent="0.45">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row>
    <row r="79" spans="1:26" x14ac:dyDescent="0.45">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row>
    <row r="80" spans="1:26" x14ac:dyDescent="0.45">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row>
    <row r="81" spans="1:26" x14ac:dyDescent="0.45">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row>
    <row r="82" spans="1:26" x14ac:dyDescent="0.45">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row>
    <row r="83" spans="1:26" x14ac:dyDescent="0.45">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row>
    <row r="84" spans="1:26" x14ac:dyDescent="0.45">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row>
    <row r="85" spans="1:26" x14ac:dyDescent="0.45">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row>
    <row r="86" spans="1:26" x14ac:dyDescent="0.45">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row>
    <row r="87" spans="1:26" x14ac:dyDescent="0.45">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row>
    <row r="88" spans="1:26" x14ac:dyDescent="0.45">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row>
    <row r="89" spans="1:26" x14ac:dyDescent="0.45">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row>
    <row r="90" spans="1:26" x14ac:dyDescent="0.45">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row>
    <row r="91" spans="1:26" x14ac:dyDescent="0.45">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row>
    <row r="92" spans="1:26" x14ac:dyDescent="0.45">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row>
    <row r="93" spans="1:26" x14ac:dyDescent="0.45">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row>
    <row r="94" spans="1:26" x14ac:dyDescent="0.45">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row>
    <row r="95" spans="1:26" x14ac:dyDescent="0.45">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row>
    <row r="96" spans="1:26" x14ac:dyDescent="0.45">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row>
    <row r="97" spans="1:26" x14ac:dyDescent="0.45">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row>
    <row r="98" spans="1:26" x14ac:dyDescent="0.45">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row>
    <row r="99" spans="1:26" x14ac:dyDescent="0.45">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row>
    <row r="100" spans="1:26" x14ac:dyDescent="0.45">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row>
    <row r="101" spans="1:26" x14ac:dyDescent="0.45">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row>
    <row r="102" spans="1:26" x14ac:dyDescent="0.45">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row>
    <row r="103" spans="1:26" x14ac:dyDescent="0.45">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row>
    <row r="104" spans="1:26" x14ac:dyDescent="0.45">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row>
    <row r="105" spans="1:26" x14ac:dyDescent="0.45">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row>
    <row r="106" spans="1:26" x14ac:dyDescent="0.45">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row>
    <row r="107" spans="1:26" x14ac:dyDescent="0.45">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row>
    <row r="108" spans="1:26" x14ac:dyDescent="0.45">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row>
    <row r="109" spans="1:26" ht="15" customHeight="1" x14ac:dyDescent="0.45">
      <c r="A109" s="65" t="s">
        <v>33</v>
      </c>
      <c r="B109" s="89"/>
      <c r="C109" s="89"/>
      <c r="D109" s="89"/>
      <c r="E109" s="89"/>
      <c r="F109" s="89"/>
      <c r="G109" s="89"/>
      <c r="H109" s="89"/>
      <c r="I109" s="89"/>
      <c r="J109" s="89"/>
      <c r="K109" s="89"/>
      <c r="L109" s="89"/>
      <c r="M109" s="89"/>
      <c r="N109" s="89"/>
      <c r="O109" s="89"/>
      <c r="P109" s="89"/>
      <c r="Q109" s="89"/>
      <c r="R109" s="89"/>
      <c r="S109" s="89"/>
      <c r="T109" s="90"/>
      <c r="U109" s="51"/>
      <c r="V109" s="51"/>
      <c r="W109" s="51"/>
      <c r="X109" s="51"/>
      <c r="Y109" s="51"/>
      <c r="Z109" s="51"/>
    </row>
    <row r="110" spans="1:26" x14ac:dyDescent="0.45">
      <c r="A110" s="97"/>
      <c r="B110" s="92"/>
      <c r="C110" s="92"/>
      <c r="D110" s="92"/>
      <c r="E110" s="92"/>
      <c r="F110" s="92"/>
      <c r="G110" s="92"/>
      <c r="H110" s="92"/>
      <c r="I110" s="92"/>
      <c r="J110" s="92"/>
      <c r="K110" s="92"/>
      <c r="L110" s="92"/>
      <c r="M110" s="92"/>
      <c r="N110" s="92"/>
      <c r="O110" s="92"/>
      <c r="P110" s="92"/>
      <c r="Q110" s="92"/>
      <c r="R110" s="92"/>
      <c r="S110" s="92"/>
      <c r="T110" s="93"/>
      <c r="U110" s="51"/>
      <c r="V110" s="51"/>
      <c r="W110" s="51"/>
      <c r="X110" s="51"/>
      <c r="Y110" s="51"/>
      <c r="Z110" s="51"/>
    </row>
    <row r="111" spans="1:26" x14ac:dyDescent="0.45">
      <c r="A111" s="97"/>
      <c r="B111" s="92"/>
      <c r="C111" s="92"/>
      <c r="D111" s="92"/>
      <c r="E111" s="92"/>
      <c r="F111" s="92"/>
      <c r="G111" s="92"/>
      <c r="H111" s="92"/>
      <c r="I111" s="92"/>
      <c r="J111" s="92"/>
      <c r="K111" s="92"/>
      <c r="L111" s="92"/>
      <c r="M111" s="92"/>
      <c r="N111" s="92"/>
      <c r="O111" s="92"/>
      <c r="P111" s="92"/>
      <c r="Q111" s="92"/>
      <c r="R111" s="92"/>
      <c r="S111" s="92"/>
      <c r="T111" s="93"/>
      <c r="U111" s="51"/>
      <c r="V111" s="51"/>
      <c r="W111" s="51"/>
      <c r="X111" s="51"/>
      <c r="Y111" s="51"/>
      <c r="Z111" s="51"/>
    </row>
    <row r="112" spans="1:26" x14ac:dyDescent="0.45">
      <c r="A112" s="97"/>
      <c r="B112" s="92"/>
      <c r="C112" s="92"/>
      <c r="D112" s="92"/>
      <c r="E112" s="92"/>
      <c r="F112" s="92"/>
      <c r="G112" s="92"/>
      <c r="H112" s="92"/>
      <c r="I112" s="92"/>
      <c r="J112" s="92"/>
      <c r="K112" s="92"/>
      <c r="L112" s="92"/>
      <c r="M112" s="92"/>
      <c r="N112" s="92"/>
      <c r="O112" s="92"/>
      <c r="P112" s="92"/>
      <c r="Q112" s="92"/>
      <c r="R112" s="92"/>
      <c r="S112" s="92"/>
      <c r="T112" s="93"/>
      <c r="U112" s="51"/>
      <c r="V112" s="51"/>
      <c r="W112" s="51"/>
      <c r="X112" s="51"/>
      <c r="Y112" s="51"/>
      <c r="Z112" s="51"/>
    </row>
    <row r="113" spans="1:26" x14ac:dyDescent="0.45">
      <c r="A113" s="97"/>
      <c r="B113" s="92"/>
      <c r="C113" s="92"/>
      <c r="D113" s="92"/>
      <c r="E113" s="92"/>
      <c r="F113" s="92"/>
      <c r="G113" s="92"/>
      <c r="H113" s="92"/>
      <c r="I113" s="92"/>
      <c r="J113" s="92"/>
      <c r="K113" s="92"/>
      <c r="L113" s="92"/>
      <c r="M113" s="92"/>
      <c r="N113" s="92"/>
      <c r="O113" s="92"/>
      <c r="P113" s="92"/>
      <c r="Q113" s="92"/>
      <c r="R113" s="92"/>
      <c r="S113" s="92"/>
      <c r="T113" s="93"/>
      <c r="U113" s="51"/>
      <c r="V113" s="51"/>
      <c r="W113" s="51"/>
      <c r="X113" s="51"/>
      <c r="Y113" s="51"/>
      <c r="Z113" s="51"/>
    </row>
    <row r="114" spans="1:26" x14ac:dyDescent="0.45">
      <c r="A114" s="97"/>
      <c r="B114" s="92"/>
      <c r="C114" s="92"/>
      <c r="D114" s="92"/>
      <c r="E114" s="92"/>
      <c r="F114" s="92"/>
      <c r="G114" s="92"/>
      <c r="H114" s="92"/>
      <c r="I114" s="92"/>
      <c r="J114" s="92"/>
      <c r="K114" s="92"/>
      <c r="L114" s="92"/>
      <c r="M114" s="92"/>
      <c r="N114" s="92"/>
      <c r="O114" s="92"/>
      <c r="P114" s="92"/>
      <c r="Q114" s="92"/>
      <c r="R114" s="92"/>
      <c r="S114" s="92"/>
      <c r="T114" s="93"/>
      <c r="U114" s="51"/>
      <c r="V114" s="51"/>
      <c r="W114" s="51"/>
      <c r="X114" s="51"/>
      <c r="Y114" s="51"/>
      <c r="Z114" s="51"/>
    </row>
    <row r="115" spans="1:26" ht="15" customHeight="1" x14ac:dyDescent="0.45">
      <c r="A115" s="98" t="s">
        <v>34</v>
      </c>
      <c r="B115" s="99"/>
      <c r="C115" s="99"/>
      <c r="D115" s="99"/>
      <c r="E115" s="99"/>
      <c r="F115" s="99"/>
      <c r="G115" s="99"/>
      <c r="H115" s="99"/>
      <c r="I115" s="99"/>
      <c r="J115" s="99"/>
      <c r="K115" s="99"/>
      <c r="L115" s="99"/>
      <c r="M115" s="99"/>
      <c r="N115" s="99"/>
      <c r="O115" s="99"/>
      <c r="P115" s="99"/>
      <c r="Q115" s="99"/>
      <c r="R115" s="99"/>
      <c r="S115" s="99"/>
      <c r="T115" s="100"/>
      <c r="U115" s="51"/>
      <c r="V115" s="51"/>
      <c r="W115" s="51"/>
      <c r="X115" s="51"/>
      <c r="Y115" s="51"/>
      <c r="Z115" s="51"/>
    </row>
    <row r="116" spans="1:26" x14ac:dyDescent="0.45">
      <c r="A116" s="101"/>
      <c r="B116" s="102"/>
      <c r="C116" s="102"/>
      <c r="D116" s="102"/>
      <c r="E116" s="102"/>
      <c r="F116" s="102"/>
      <c r="G116" s="102"/>
      <c r="H116" s="102"/>
      <c r="I116" s="102"/>
      <c r="J116" s="102"/>
      <c r="K116" s="102"/>
      <c r="L116" s="102"/>
      <c r="M116" s="102"/>
      <c r="N116" s="102"/>
      <c r="O116" s="102"/>
      <c r="P116" s="102"/>
      <c r="Q116" s="102"/>
      <c r="R116" s="102"/>
      <c r="S116" s="102"/>
      <c r="T116" s="103"/>
      <c r="U116" s="51"/>
      <c r="V116" s="51"/>
      <c r="W116" s="51"/>
      <c r="X116" s="51"/>
      <c r="Y116" s="51"/>
      <c r="Z116" s="51"/>
    </row>
    <row r="117" spans="1:26" x14ac:dyDescent="0.45">
      <c r="A117" s="101"/>
      <c r="B117" s="102"/>
      <c r="C117" s="102"/>
      <c r="D117" s="102"/>
      <c r="E117" s="102"/>
      <c r="F117" s="102"/>
      <c r="G117" s="102"/>
      <c r="H117" s="102"/>
      <c r="I117" s="102"/>
      <c r="J117" s="102"/>
      <c r="K117" s="102"/>
      <c r="L117" s="102"/>
      <c r="M117" s="102"/>
      <c r="N117" s="102"/>
      <c r="O117" s="102"/>
      <c r="P117" s="102"/>
      <c r="Q117" s="102"/>
      <c r="R117" s="102"/>
      <c r="S117" s="102"/>
      <c r="T117" s="103"/>
      <c r="U117" s="51"/>
      <c r="V117" s="51"/>
      <c r="W117" s="51"/>
      <c r="X117" s="51"/>
      <c r="Y117" s="51"/>
      <c r="Z117" s="51"/>
    </row>
    <row r="118" spans="1:26" x14ac:dyDescent="0.45">
      <c r="A118" s="101"/>
      <c r="B118" s="102"/>
      <c r="C118" s="102"/>
      <c r="D118" s="102"/>
      <c r="E118" s="102"/>
      <c r="F118" s="102"/>
      <c r="G118" s="102"/>
      <c r="H118" s="102"/>
      <c r="I118" s="102"/>
      <c r="J118" s="102"/>
      <c r="K118" s="102"/>
      <c r="L118" s="102"/>
      <c r="M118" s="102"/>
      <c r="N118" s="102"/>
      <c r="O118" s="102"/>
      <c r="P118" s="102"/>
      <c r="Q118" s="102"/>
      <c r="R118" s="102"/>
      <c r="S118" s="102"/>
      <c r="T118" s="103"/>
      <c r="U118" s="51"/>
      <c r="V118" s="51"/>
      <c r="W118" s="51"/>
      <c r="X118" s="51"/>
      <c r="Y118" s="51"/>
      <c r="Z118" s="51"/>
    </row>
    <row r="119" spans="1:26" x14ac:dyDescent="0.45">
      <c r="A119" s="101"/>
      <c r="B119" s="102"/>
      <c r="C119" s="102"/>
      <c r="D119" s="102"/>
      <c r="E119" s="102"/>
      <c r="F119" s="102"/>
      <c r="G119" s="102"/>
      <c r="H119" s="102"/>
      <c r="I119" s="102"/>
      <c r="J119" s="102"/>
      <c r="K119" s="102"/>
      <c r="L119" s="102"/>
      <c r="M119" s="102"/>
      <c r="N119" s="102"/>
      <c r="O119" s="102"/>
      <c r="P119" s="102"/>
      <c r="Q119" s="102"/>
      <c r="R119" s="102"/>
      <c r="S119" s="102"/>
      <c r="T119" s="103"/>
      <c r="U119" s="51"/>
      <c r="V119" s="51"/>
      <c r="W119" s="51"/>
      <c r="X119" s="51"/>
      <c r="Y119" s="51"/>
      <c r="Z119" s="51"/>
    </row>
    <row r="120" spans="1:26" x14ac:dyDescent="0.45">
      <c r="A120" s="101"/>
      <c r="B120" s="102"/>
      <c r="C120" s="102"/>
      <c r="D120" s="102"/>
      <c r="E120" s="102"/>
      <c r="F120" s="102"/>
      <c r="G120" s="102"/>
      <c r="H120" s="102"/>
      <c r="I120" s="102"/>
      <c r="J120" s="102"/>
      <c r="K120" s="102"/>
      <c r="L120" s="102"/>
      <c r="M120" s="102"/>
      <c r="N120" s="102"/>
      <c r="O120" s="102"/>
      <c r="P120" s="102"/>
      <c r="Q120" s="102"/>
      <c r="R120" s="102"/>
      <c r="S120" s="102"/>
      <c r="T120" s="103"/>
      <c r="U120" s="51"/>
      <c r="V120" s="51"/>
      <c r="W120" s="51"/>
      <c r="X120" s="51"/>
      <c r="Y120" s="51"/>
      <c r="Z120" s="51"/>
    </row>
    <row r="121" spans="1:26" x14ac:dyDescent="0.45">
      <c r="A121" s="101"/>
      <c r="B121" s="102"/>
      <c r="C121" s="102"/>
      <c r="D121" s="102"/>
      <c r="E121" s="102"/>
      <c r="F121" s="102"/>
      <c r="G121" s="102"/>
      <c r="H121" s="102"/>
      <c r="I121" s="102"/>
      <c r="J121" s="102"/>
      <c r="K121" s="102"/>
      <c r="L121" s="102"/>
      <c r="M121" s="102"/>
      <c r="N121" s="102"/>
      <c r="O121" s="102"/>
      <c r="P121" s="102"/>
      <c r="Q121" s="102"/>
      <c r="R121" s="102"/>
      <c r="S121" s="102"/>
      <c r="T121" s="103"/>
      <c r="U121" s="51"/>
      <c r="V121" s="51"/>
      <c r="W121" s="51"/>
      <c r="X121" s="51"/>
      <c r="Y121" s="51"/>
      <c r="Z121" s="51"/>
    </row>
    <row r="122" spans="1:26" x14ac:dyDescent="0.45">
      <c r="A122" s="101"/>
      <c r="B122" s="102"/>
      <c r="C122" s="102"/>
      <c r="D122" s="102"/>
      <c r="E122" s="102"/>
      <c r="F122" s="102"/>
      <c r="G122" s="102"/>
      <c r="H122" s="102"/>
      <c r="I122" s="102"/>
      <c r="J122" s="102"/>
      <c r="K122" s="102"/>
      <c r="L122" s="102"/>
      <c r="M122" s="102"/>
      <c r="N122" s="102"/>
      <c r="O122" s="102"/>
      <c r="P122" s="102"/>
      <c r="Q122" s="102"/>
      <c r="R122" s="102"/>
      <c r="S122" s="102"/>
      <c r="T122" s="103"/>
      <c r="U122" s="51"/>
      <c r="V122" s="51"/>
      <c r="W122" s="51"/>
      <c r="X122" s="51"/>
      <c r="Y122" s="51"/>
      <c r="Z122" s="51"/>
    </row>
    <row r="123" spans="1:26" x14ac:dyDescent="0.45">
      <c r="A123" s="74"/>
      <c r="B123" s="50"/>
      <c r="C123" s="50"/>
      <c r="D123" s="50"/>
      <c r="E123" s="50"/>
      <c r="F123" s="50"/>
      <c r="G123" s="50"/>
      <c r="H123" s="50"/>
      <c r="I123" s="50"/>
      <c r="J123" s="50"/>
      <c r="K123" s="50"/>
      <c r="L123" s="50"/>
      <c r="M123" s="50"/>
      <c r="N123" s="50"/>
      <c r="O123" s="50"/>
      <c r="P123" s="50"/>
      <c r="Q123" s="50"/>
      <c r="R123" s="50"/>
      <c r="S123" s="50"/>
      <c r="T123" s="75"/>
      <c r="U123" s="51"/>
      <c r="V123" s="51"/>
      <c r="W123" s="51"/>
      <c r="X123" s="51"/>
      <c r="Y123" s="51"/>
      <c r="Z123" s="51"/>
    </row>
    <row r="124" spans="1:26" x14ac:dyDescent="0.45">
      <c r="A124" s="76"/>
      <c r="B124" s="51"/>
      <c r="C124" s="51"/>
      <c r="D124" s="51"/>
      <c r="E124" s="51"/>
      <c r="F124" s="51"/>
      <c r="G124" s="51"/>
      <c r="H124" s="51"/>
      <c r="I124" s="51"/>
      <c r="J124" s="51"/>
      <c r="K124" s="51"/>
      <c r="L124" s="51"/>
      <c r="M124" s="51"/>
      <c r="N124" s="51"/>
      <c r="O124" s="51"/>
      <c r="P124" s="51"/>
      <c r="Q124" s="51"/>
      <c r="R124" s="51"/>
      <c r="S124" s="51"/>
      <c r="T124" s="77"/>
      <c r="U124" s="51"/>
      <c r="V124" s="51"/>
      <c r="W124" s="51"/>
      <c r="X124" s="51"/>
      <c r="Y124" s="51"/>
      <c r="Z124" s="51"/>
    </row>
    <row r="125" spans="1:26" x14ac:dyDescent="0.45">
      <c r="A125" s="78"/>
      <c r="B125" s="53"/>
      <c r="C125" s="53"/>
      <c r="D125" s="51"/>
      <c r="E125" s="51"/>
      <c r="F125" s="51"/>
      <c r="G125" s="51"/>
      <c r="H125" s="51"/>
      <c r="I125" s="51"/>
      <c r="J125" s="51"/>
      <c r="K125" s="51"/>
      <c r="L125" s="51"/>
      <c r="M125" s="51"/>
      <c r="N125" s="51"/>
      <c r="O125" s="51"/>
      <c r="P125" s="51"/>
      <c r="Q125" s="51"/>
      <c r="R125" s="51"/>
      <c r="S125" s="51"/>
      <c r="T125" s="77"/>
      <c r="U125" s="51"/>
      <c r="V125" s="51"/>
      <c r="W125" s="51"/>
      <c r="X125" s="51"/>
      <c r="Y125" s="51"/>
      <c r="Z125" s="51"/>
    </row>
    <row r="126" spans="1:26" x14ac:dyDescent="0.45">
      <c r="A126" s="60" t="s">
        <v>35</v>
      </c>
      <c r="B126" s="61"/>
      <c r="C126" s="61"/>
      <c r="D126" s="65" t="s">
        <v>36</v>
      </c>
      <c r="E126" s="66"/>
      <c r="F126" s="66"/>
      <c r="G126" s="66"/>
      <c r="H126" s="66"/>
      <c r="I126" s="66"/>
      <c r="J126" s="66"/>
      <c r="K126" s="66"/>
      <c r="L126" s="66"/>
      <c r="M126" s="66"/>
      <c r="N126" s="66"/>
      <c r="O126" s="66"/>
      <c r="P126" s="66"/>
      <c r="Q126" s="66"/>
      <c r="R126" s="66"/>
      <c r="S126" s="66"/>
      <c r="T126" s="67"/>
      <c r="U126" s="51"/>
      <c r="V126" s="51"/>
      <c r="W126" s="51"/>
      <c r="X126" s="51"/>
      <c r="Y126" s="51"/>
      <c r="Z126" s="51"/>
    </row>
    <row r="127" spans="1:26" x14ac:dyDescent="0.45">
      <c r="A127" s="62"/>
      <c r="B127" s="61"/>
      <c r="C127" s="61"/>
      <c r="D127" s="68"/>
      <c r="E127" s="69"/>
      <c r="F127" s="69"/>
      <c r="G127" s="69"/>
      <c r="H127" s="69"/>
      <c r="I127" s="69"/>
      <c r="J127" s="69"/>
      <c r="K127" s="69"/>
      <c r="L127" s="69"/>
      <c r="M127" s="69"/>
      <c r="N127" s="69"/>
      <c r="O127" s="69"/>
      <c r="P127" s="69"/>
      <c r="Q127" s="69"/>
      <c r="R127" s="69"/>
      <c r="S127" s="69"/>
      <c r="T127" s="70"/>
      <c r="U127" s="51"/>
      <c r="V127" s="51"/>
      <c r="W127" s="51"/>
      <c r="X127" s="51"/>
      <c r="Y127" s="51"/>
      <c r="Z127" s="51"/>
    </row>
    <row r="128" spans="1:26" x14ac:dyDescent="0.45">
      <c r="A128" s="62"/>
      <c r="B128" s="61"/>
      <c r="C128" s="61"/>
      <c r="D128" s="68"/>
      <c r="E128" s="69"/>
      <c r="F128" s="69"/>
      <c r="G128" s="69"/>
      <c r="H128" s="69"/>
      <c r="I128" s="69"/>
      <c r="J128" s="69"/>
      <c r="K128" s="69"/>
      <c r="L128" s="69"/>
      <c r="M128" s="69"/>
      <c r="N128" s="69"/>
      <c r="O128" s="69"/>
      <c r="P128" s="69"/>
      <c r="Q128" s="69"/>
      <c r="R128" s="69"/>
      <c r="S128" s="69"/>
      <c r="T128" s="70"/>
      <c r="U128" s="51"/>
      <c r="V128" s="51"/>
      <c r="W128" s="51"/>
      <c r="X128" s="51"/>
      <c r="Y128" s="51"/>
      <c r="Z128" s="51"/>
    </row>
    <row r="129" spans="1:26" x14ac:dyDescent="0.45">
      <c r="A129" s="62"/>
      <c r="B129" s="61"/>
      <c r="C129" s="61"/>
      <c r="D129" s="68"/>
      <c r="E129" s="69"/>
      <c r="F129" s="69"/>
      <c r="G129" s="69"/>
      <c r="H129" s="69"/>
      <c r="I129" s="69"/>
      <c r="J129" s="69"/>
      <c r="K129" s="69"/>
      <c r="L129" s="69"/>
      <c r="M129" s="69"/>
      <c r="N129" s="69"/>
      <c r="O129" s="69"/>
      <c r="P129" s="69"/>
      <c r="Q129" s="69"/>
      <c r="R129" s="69"/>
      <c r="S129" s="69"/>
      <c r="T129" s="70"/>
      <c r="U129" s="51"/>
      <c r="V129" s="51"/>
      <c r="W129" s="51"/>
      <c r="X129" s="51"/>
      <c r="Y129" s="51"/>
      <c r="Z129" s="51"/>
    </row>
    <row r="130" spans="1:26" x14ac:dyDescent="0.45">
      <c r="A130" s="62"/>
      <c r="B130" s="61"/>
      <c r="C130" s="61"/>
      <c r="D130" s="68"/>
      <c r="E130" s="69"/>
      <c r="F130" s="69"/>
      <c r="G130" s="69"/>
      <c r="H130" s="69"/>
      <c r="I130" s="69"/>
      <c r="J130" s="69"/>
      <c r="K130" s="69"/>
      <c r="L130" s="69"/>
      <c r="M130" s="69"/>
      <c r="N130" s="69"/>
      <c r="O130" s="69"/>
      <c r="P130" s="69"/>
      <c r="Q130" s="69"/>
      <c r="R130" s="69"/>
      <c r="S130" s="69"/>
      <c r="T130" s="70"/>
      <c r="U130" s="51"/>
      <c r="V130" s="51"/>
      <c r="W130" s="51"/>
      <c r="X130" s="51"/>
      <c r="Y130" s="51"/>
      <c r="Z130" s="51"/>
    </row>
    <row r="131" spans="1:26" x14ac:dyDescent="0.45">
      <c r="A131" s="63"/>
      <c r="B131" s="64"/>
      <c r="C131" s="64"/>
      <c r="D131" s="71"/>
      <c r="E131" s="72"/>
      <c r="F131" s="72"/>
      <c r="G131" s="72"/>
      <c r="H131" s="72"/>
      <c r="I131" s="72"/>
      <c r="J131" s="72"/>
      <c r="K131" s="72"/>
      <c r="L131" s="72"/>
      <c r="M131" s="72"/>
      <c r="N131" s="72"/>
      <c r="O131" s="72"/>
      <c r="P131" s="72"/>
      <c r="Q131" s="72"/>
      <c r="R131" s="72"/>
      <c r="S131" s="72"/>
      <c r="T131" s="73"/>
      <c r="U131" s="51"/>
      <c r="V131" s="51"/>
      <c r="W131" s="51"/>
      <c r="X131" s="51"/>
      <c r="Y131" s="51"/>
      <c r="Z131" s="51"/>
    </row>
    <row r="132" spans="1:26" x14ac:dyDescent="0.45">
      <c r="A132" s="50"/>
      <c r="B132" s="50"/>
      <c r="C132" s="50"/>
      <c r="D132" s="50"/>
      <c r="E132" s="50"/>
      <c r="F132" s="50"/>
      <c r="G132" s="50"/>
      <c r="H132" s="50"/>
      <c r="I132" s="50"/>
      <c r="J132" s="50"/>
      <c r="K132" s="50"/>
      <c r="L132" s="50"/>
      <c r="M132" s="50"/>
      <c r="N132" s="50"/>
      <c r="O132" s="50"/>
      <c r="P132" s="50"/>
      <c r="Q132" s="50"/>
      <c r="R132" s="50"/>
      <c r="S132" s="50"/>
      <c r="T132" s="50"/>
      <c r="U132" s="51"/>
      <c r="V132" s="51"/>
      <c r="W132" s="51"/>
      <c r="X132" s="51"/>
      <c r="Y132" s="51"/>
      <c r="Z132" s="51"/>
    </row>
    <row r="133" spans="1:26" x14ac:dyDescent="0.45">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row>
    <row r="134" spans="1:26" ht="15" customHeight="1" x14ac:dyDescent="0.45">
      <c r="A134" s="51"/>
      <c r="B134" s="51"/>
      <c r="C134" s="51"/>
      <c r="D134" s="51"/>
      <c r="E134" s="52"/>
      <c r="F134" s="207" t="s">
        <v>37</v>
      </c>
      <c r="G134" s="208"/>
      <c r="H134" s="208"/>
      <c r="I134" s="211" t="s">
        <v>38</v>
      </c>
      <c r="J134" s="211"/>
      <c r="K134" s="211"/>
      <c r="L134" s="59"/>
      <c r="M134" s="59"/>
      <c r="N134" s="59"/>
      <c r="O134" s="59"/>
      <c r="P134" s="59"/>
      <c r="Q134" s="59"/>
      <c r="R134" s="59"/>
      <c r="S134" s="59"/>
      <c r="T134" s="59"/>
      <c r="U134" s="51"/>
      <c r="V134" s="51"/>
      <c r="W134" s="51"/>
      <c r="X134" s="51"/>
      <c r="Y134" s="51"/>
      <c r="Z134" s="51"/>
    </row>
    <row r="135" spans="1:26" x14ac:dyDescent="0.45">
      <c r="A135" s="53"/>
      <c r="B135" s="53"/>
      <c r="C135" s="53"/>
      <c r="D135" s="53"/>
      <c r="E135" s="54"/>
      <c r="F135" s="209"/>
      <c r="G135" s="210"/>
      <c r="H135" s="210"/>
      <c r="I135" s="211"/>
      <c r="J135" s="211"/>
      <c r="K135" s="211"/>
      <c r="L135" s="59"/>
      <c r="M135" s="59"/>
      <c r="N135" s="59"/>
      <c r="O135" s="59"/>
      <c r="P135" s="59"/>
      <c r="Q135" s="59"/>
      <c r="R135" s="59"/>
      <c r="S135" s="59"/>
      <c r="T135" s="59"/>
      <c r="U135" s="51"/>
      <c r="V135" s="51"/>
      <c r="W135" s="51"/>
      <c r="X135" s="51"/>
      <c r="Y135" s="51"/>
      <c r="Z135" s="51"/>
    </row>
    <row r="136" spans="1:26" x14ac:dyDescent="0.45">
      <c r="A136" s="143" t="s">
        <v>19</v>
      </c>
      <c r="B136" s="145" t="s">
        <v>20</v>
      </c>
      <c r="C136" s="147" t="s">
        <v>21</v>
      </c>
      <c r="D136" s="149" t="s">
        <v>22</v>
      </c>
      <c r="E136" s="212" t="s">
        <v>23</v>
      </c>
      <c r="F136" s="214" t="s">
        <v>39</v>
      </c>
      <c r="G136" s="216" t="s">
        <v>40</v>
      </c>
      <c r="H136" s="218" t="s">
        <v>41</v>
      </c>
      <c r="I136" s="220" t="s">
        <v>21</v>
      </c>
      <c r="J136" s="222" t="s">
        <v>42</v>
      </c>
      <c r="K136" s="205" t="s">
        <v>23</v>
      </c>
      <c r="L136" s="59"/>
      <c r="M136" s="59"/>
      <c r="N136" s="59"/>
      <c r="O136" s="59"/>
      <c r="P136" s="59"/>
      <c r="Q136" s="59"/>
      <c r="R136" s="59"/>
      <c r="S136" s="59"/>
      <c r="T136" s="59"/>
      <c r="U136" s="51"/>
      <c r="V136" s="51"/>
      <c r="W136" s="51"/>
      <c r="X136" s="51"/>
      <c r="Y136" s="51"/>
      <c r="Z136" s="51"/>
    </row>
    <row r="137" spans="1:26" x14ac:dyDescent="0.45">
      <c r="A137" s="144"/>
      <c r="B137" s="146"/>
      <c r="C137" s="148"/>
      <c r="D137" s="150"/>
      <c r="E137" s="213"/>
      <c r="F137" s="215"/>
      <c r="G137" s="217"/>
      <c r="H137" s="219"/>
      <c r="I137" s="221"/>
      <c r="J137" s="150"/>
      <c r="K137" s="206"/>
      <c r="L137" s="59"/>
      <c r="M137" s="59"/>
      <c r="N137" s="59"/>
      <c r="O137" s="59"/>
      <c r="P137" s="59"/>
      <c r="Q137" s="59"/>
      <c r="R137" s="59"/>
      <c r="S137" s="59"/>
      <c r="T137" s="59"/>
      <c r="U137" s="51"/>
      <c r="V137" s="51"/>
      <c r="W137" s="51"/>
      <c r="X137" s="51"/>
      <c r="Y137" s="51"/>
      <c r="Z137" s="51"/>
    </row>
    <row r="138" spans="1:26" x14ac:dyDescent="0.45">
      <c r="A138" s="15">
        <f t="shared" ref="A138:A148" si="3">ROW(A1)</f>
        <v>1</v>
      </c>
      <c r="B138" s="1">
        <v>0.7</v>
      </c>
      <c r="C138" s="3">
        <v>1.5</v>
      </c>
      <c r="D138" s="2">
        <v>1</v>
      </c>
      <c r="E138" s="33">
        <v>1.4</v>
      </c>
      <c r="F138" s="42">
        <f>($C138-$B138)</f>
        <v>0.8</v>
      </c>
      <c r="G138" s="43">
        <f>($D138-$B138)</f>
        <v>0.30000000000000004</v>
      </c>
      <c r="H138" s="44">
        <f>($E138-$B138)</f>
        <v>0.7</v>
      </c>
      <c r="I138" s="41">
        <f>_xlfn.STDEV.S(C138:C157)</f>
        <v>1.6017342574781084</v>
      </c>
      <c r="J138" s="41">
        <f>_xlfn.STDEV.S(D138:D157)</f>
        <v>2.036063022496835</v>
      </c>
      <c r="K138" s="41">
        <f>_xlfn.STDEV.S(E138:E157)</f>
        <v>1.8341784336088438</v>
      </c>
      <c r="L138" s="59"/>
      <c r="M138" s="59"/>
      <c r="N138" s="59"/>
      <c r="O138" s="59"/>
      <c r="P138" s="59"/>
      <c r="Q138" s="59"/>
      <c r="R138" s="59"/>
      <c r="S138" s="59"/>
      <c r="T138" s="59"/>
      <c r="U138" s="51"/>
      <c r="V138" s="51"/>
      <c r="W138" s="51"/>
      <c r="X138" s="51"/>
      <c r="Y138" s="51"/>
      <c r="Z138" s="51"/>
    </row>
    <row r="139" spans="1:26" x14ac:dyDescent="0.45">
      <c r="A139" s="15">
        <f t="shared" si="3"/>
        <v>2</v>
      </c>
      <c r="B139" s="1">
        <v>2.1</v>
      </c>
      <c r="C139" s="3">
        <v>1.8</v>
      </c>
      <c r="D139" s="2">
        <v>2</v>
      </c>
      <c r="E139" s="33">
        <v>2.5</v>
      </c>
      <c r="F139" s="41">
        <f t="shared" ref="F139:F157" si="4">($C139-$B139)</f>
        <v>-0.30000000000000004</v>
      </c>
      <c r="G139" s="32">
        <f t="shared" ref="G139:G157" si="5">($D139-$B139)</f>
        <v>-0.10000000000000009</v>
      </c>
      <c r="H139" s="41">
        <f t="shared" ref="H139:H157" si="6">($E139-$B139)</f>
        <v>0.39999999999999991</v>
      </c>
      <c r="I139" s="55"/>
      <c r="J139" s="56"/>
      <c r="K139" s="56"/>
      <c r="L139" s="59"/>
      <c r="M139" s="59"/>
      <c r="N139" s="59"/>
      <c r="O139" s="59"/>
      <c r="P139" s="59"/>
      <c r="Q139" s="59"/>
      <c r="R139" s="59"/>
      <c r="S139" s="59"/>
      <c r="T139" s="59"/>
      <c r="U139" s="51"/>
      <c r="V139" s="51"/>
      <c r="W139" s="51"/>
      <c r="X139" s="51"/>
      <c r="Y139" s="51"/>
      <c r="Z139" s="51"/>
    </row>
    <row r="140" spans="1:26" x14ac:dyDescent="0.45">
      <c r="A140" s="15">
        <f t="shared" si="3"/>
        <v>3</v>
      </c>
      <c r="B140" s="1">
        <v>1.1000000000000001</v>
      </c>
      <c r="C140" s="3">
        <v>2</v>
      </c>
      <c r="D140" s="2">
        <v>2</v>
      </c>
      <c r="E140" s="33">
        <v>1.6</v>
      </c>
      <c r="F140" s="41">
        <f t="shared" si="4"/>
        <v>0.89999999999999991</v>
      </c>
      <c r="G140" s="32">
        <f t="shared" si="5"/>
        <v>0.89999999999999991</v>
      </c>
      <c r="H140" s="41">
        <f t="shared" si="6"/>
        <v>0.5</v>
      </c>
      <c r="I140" s="57"/>
      <c r="J140" s="58"/>
      <c r="K140" s="58"/>
      <c r="L140" s="59"/>
      <c r="M140" s="59"/>
      <c r="N140" s="59"/>
      <c r="O140" s="59"/>
      <c r="P140" s="59"/>
      <c r="Q140" s="59"/>
      <c r="R140" s="59"/>
      <c r="S140" s="59"/>
      <c r="T140" s="59"/>
      <c r="U140" s="51"/>
      <c r="V140" s="51"/>
      <c r="W140" s="51"/>
      <c r="X140" s="51"/>
      <c r="Y140" s="51"/>
      <c r="Z140" s="51"/>
    </row>
    <row r="141" spans="1:26" x14ac:dyDescent="0.45">
      <c r="A141" s="15">
        <f t="shared" si="3"/>
        <v>4</v>
      </c>
      <c r="B141" s="1">
        <v>1.6</v>
      </c>
      <c r="C141" s="3">
        <v>0.8</v>
      </c>
      <c r="D141" s="2">
        <v>2</v>
      </c>
      <c r="E141" s="33">
        <v>1.6</v>
      </c>
      <c r="F141" s="41">
        <f t="shared" si="4"/>
        <v>-0.8</v>
      </c>
      <c r="G141" s="32">
        <f t="shared" si="5"/>
        <v>0.39999999999999991</v>
      </c>
      <c r="H141" s="41">
        <f t="shared" si="6"/>
        <v>0</v>
      </c>
      <c r="I141" s="57"/>
      <c r="J141" s="58"/>
      <c r="K141" s="58"/>
      <c r="L141" s="59"/>
      <c r="M141" s="59"/>
      <c r="N141" s="59"/>
      <c r="O141" s="59"/>
      <c r="P141" s="59"/>
      <c r="Q141" s="59"/>
      <c r="R141" s="59"/>
      <c r="S141" s="59"/>
      <c r="T141" s="59"/>
      <c r="U141" s="51"/>
      <c r="V141" s="51"/>
      <c r="W141" s="51"/>
      <c r="X141" s="51"/>
      <c r="Y141" s="51"/>
      <c r="Z141" s="51"/>
    </row>
    <row r="142" spans="1:26" x14ac:dyDescent="0.45">
      <c r="A142" s="15">
        <f t="shared" si="3"/>
        <v>5</v>
      </c>
      <c r="B142" s="1">
        <v>2.7</v>
      </c>
      <c r="C142" s="3">
        <v>3</v>
      </c>
      <c r="D142" s="2">
        <v>3.5</v>
      </c>
      <c r="E142" s="33">
        <v>3</v>
      </c>
      <c r="F142" s="41">
        <f t="shared" si="4"/>
        <v>0.29999999999999982</v>
      </c>
      <c r="G142" s="32">
        <f t="shared" si="5"/>
        <v>0.79999999999999982</v>
      </c>
      <c r="H142" s="41">
        <f t="shared" si="6"/>
        <v>0.29999999999999982</v>
      </c>
      <c r="I142" s="57"/>
      <c r="J142" s="58"/>
      <c r="K142" s="58"/>
      <c r="L142" s="59"/>
      <c r="M142" s="59"/>
      <c r="N142" s="59"/>
      <c r="O142" s="59"/>
      <c r="P142" s="59"/>
      <c r="Q142" s="59"/>
      <c r="R142" s="59"/>
      <c r="S142" s="59"/>
      <c r="T142" s="59"/>
      <c r="U142" s="51"/>
      <c r="V142" s="51"/>
      <c r="W142" s="51"/>
      <c r="X142" s="51"/>
      <c r="Y142" s="51"/>
      <c r="Z142" s="51"/>
    </row>
    <row r="143" spans="1:26" x14ac:dyDescent="0.45">
      <c r="A143" s="15">
        <f t="shared" si="3"/>
        <v>6</v>
      </c>
      <c r="B143" s="1">
        <v>0.55000000000000004</v>
      </c>
      <c r="C143" s="3">
        <v>1.2</v>
      </c>
      <c r="D143" s="2">
        <v>1</v>
      </c>
      <c r="E143" s="33">
        <v>1</v>
      </c>
      <c r="F143" s="41">
        <f t="shared" si="4"/>
        <v>0.64999999999999991</v>
      </c>
      <c r="G143" s="32">
        <f t="shared" si="5"/>
        <v>0.44999999999999996</v>
      </c>
      <c r="H143" s="41">
        <f t="shared" si="6"/>
        <v>0.44999999999999996</v>
      </c>
      <c r="I143" s="57"/>
      <c r="J143" s="58"/>
      <c r="K143" s="58"/>
      <c r="L143" s="59"/>
      <c r="M143" s="59"/>
      <c r="N143" s="59"/>
      <c r="O143" s="59"/>
      <c r="P143" s="59"/>
      <c r="Q143" s="59"/>
      <c r="R143" s="59"/>
      <c r="S143" s="59"/>
      <c r="T143" s="59"/>
      <c r="U143" s="51"/>
      <c r="V143" s="51"/>
      <c r="W143" s="51"/>
      <c r="X143" s="51"/>
      <c r="Y143" s="51"/>
      <c r="Z143" s="51"/>
    </row>
    <row r="144" spans="1:26" x14ac:dyDescent="0.45">
      <c r="A144" s="15">
        <f t="shared" si="3"/>
        <v>7</v>
      </c>
      <c r="B144" s="1">
        <v>0.27</v>
      </c>
      <c r="C144" s="3">
        <v>1.2</v>
      </c>
      <c r="D144" s="2">
        <v>1</v>
      </c>
      <c r="E144" s="33">
        <v>0.7</v>
      </c>
      <c r="F144" s="41">
        <f t="shared" si="4"/>
        <v>0.92999999999999994</v>
      </c>
      <c r="G144" s="32">
        <f t="shared" si="5"/>
        <v>0.73</v>
      </c>
      <c r="H144" s="41">
        <f t="shared" si="6"/>
        <v>0.42999999999999994</v>
      </c>
      <c r="I144" s="57"/>
      <c r="J144" s="58"/>
      <c r="K144" s="58"/>
      <c r="L144" s="59"/>
      <c r="M144" s="59"/>
      <c r="N144" s="59"/>
      <c r="O144" s="59"/>
      <c r="P144" s="59"/>
      <c r="Q144" s="59"/>
      <c r="R144" s="59"/>
      <c r="S144" s="59"/>
      <c r="T144" s="59"/>
      <c r="U144" s="51"/>
      <c r="V144" s="51"/>
      <c r="W144" s="51"/>
      <c r="X144" s="51"/>
      <c r="Y144" s="51"/>
      <c r="Z144" s="51"/>
    </row>
    <row r="145" spans="1:26" x14ac:dyDescent="0.45">
      <c r="A145" s="15">
        <f t="shared" si="3"/>
        <v>8</v>
      </c>
      <c r="B145" s="1">
        <v>0.4</v>
      </c>
      <c r="C145" s="3">
        <v>0.5</v>
      </c>
      <c r="D145" s="2">
        <v>1</v>
      </c>
      <c r="E145" s="33">
        <v>0.9</v>
      </c>
      <c r="F145" s="41">
        <f t="shared" si="4"/>
        <v>9.9999999999999978E-2</v>
      </c>
      <c r="G145" s="32">
        <f t="shared" si="5"/>
        <v>0.6</v>
      </c>
      <c r="H145" s="41">
        <f t="shared" si="6"/>
        <v>0.5</v>
      </c>
      <c r="I145" s="57"/>
      <c r="J145" s="58"/>
      <c r="K145" s="58"/>
      <c r="L145" s="59"/>
      <c r="M145" s="59"/>
      <c r="N145" s="59"/>
      <c r="O145" s="59"/>
      <c r="P145" s="59"/>
      <c r="Q145" s="59"/>
      <c r="R145" s="59"/>
      <c r="S145" s="59"/>
      <c r="T145" s="59"/>
      <c r="U145" s="51"/>
      <c r="V145" s="51"/>
      <c r="W145" s="51"/>
      <c r="X145" s="51"/>
      <c r="Y145" s="51"/>
      <c r="Z145" s="51"/>
    </row>
    <row r="146" spans="1:26" x14ac:dyDescent="0.45">
      <c r="A146" s="15">
        <f t="shared" si="3"/>
        <v>9</v>
      </c>
      <c r="B146" s="1">
        <v>6</v>
      </c>
      <c r="C146" s="3">
        <v>5.5</v>
      </c>
      <c r="D146" s="2">
        <v>6.5</v>
      </c>
      <c r="E146" s="33">
        <v>6.2</v>
      </c>
      <c r="F146" s="41">
        <f t="shared" si="4"/>
        <v>-0.5</v>
      </c>
      <c r="G146" s="32">
        <f t="shared" si="5"/>
        <v>0.5</v>
      </c>
      <c r="H146" s="41">
        <f t="shared" si="6"/>
        <v>0.20000000000000018</v>
      </c>
      <c r="I146" s="57"/>
      <c r="J146" s="58"/>
      <c r="K146" s="58"/>
      <c r="L146" s="59"/>
      <c r="M146" s="59"/>
      <c r="N146" s="59"/>
      <c r="O146" s="59"/>
      <c r="P146" s="59"/>
      <c r="Q146" s="59"/>
      <c r="R146" s="59"/>
      <c r="S146" s="59"/>
      <c r="T146" s="59"/>
      <c r="U146" s="51"/>
      <c r="V146" s="51"/>
      <c r="W146" s="51"/>
      <c r="X146" s="51"/>
      <c r="Y146" s="51"/>
      <c r="Z146" s="51"/>
    </row>
    <row r="147" spans="1:26" x14ac:dyDescent="0.45">
      <c r="A147" s="15">
        <f t="shared" si="3"/>
        <v>10</v>
      </c>
      <c r="B147" s="1">
        <v>1.1200000000000001</v>
      </c>
      <c r="C147" s="3">
        <v>0.5</v>
      </c>
      <c r="D147" s="2">
        <v>1.5</v>
      </c>
      <c r="E147" s="33">
        <v>1.4</v>
      </c>
      <c r="F147" s="41">
        <f t="shared" si="4"/>
        <v>-0.62000000000000011</v>
      </c>
      <c r="G147" s="32">
        <f t="shared" si="5"/>
        <v>0.37999999999999989</v>
      </c>
      <c r="H147" s="41">
        <f t="shared" si="6"/>
        <v>0.2799999999999998</v>
      </c>
      <c r="I147" s="57"/>
      <c r="J147" s="58"/>
      <c r="K147" s="58"/>
      <c r="L147" s="59"/>
      <c r="M147" s="59"/>
      <c r="N147" s="59"/>
      <c r="O147" s="59"/>
      <c r="P147" s="59"/>
      <c r="Q147" s="59"/>
      <c r="R147" s="59"/>
      <c r="S147" s="59"/>
      <c r="T147" s="59"/>
      <c r="U147" s="51"/>
      <c r="V147" s="51"/>
      <c r="W147" s="51"/>
      <c r="X147" s="51"/>
      <c r="Y147" s="51"/>
      <c r="Z147" s="51"/>
    </row>
    <row r="148" spans="1:26" x14ac:dyDescent="0.45">
      <c r="A148" s="15">
        <f t="shared" si="3"/>
        <v>11</v>
      </c>
      <c r="B148" s="1">
        <v>1.3</v>
      </c>
      <c r="C148" s="3">
        <v>2.1</v>
      </c>
      <c r="D148" s="2">
        <v>1.5</v>
      </c>
      <c r="E148" s="33">
        <v>1.7</v>
      </c>
      <c r="F148" s="41">
        <f t="shared" si="4"/>
        <v>0.8</v>
      </c>
      <c r="G148" s="32">
        <f t="shared" si="5"/>
        <v>0.19999999999999996</v>
      </c>
      <c r="H148" s="41">
        <f t="shared" si="6"/>
        <v>0.39999999999999991</v>
      </c>
      <c r="I148" s="57"/>
      <c r="J148" s="58"/>
      <c r="K148" s="58"/>
      <c r="L148" s="59"/>
      <c r="M148" s="59"/>
      <c r="N148" s="59"/>
      <c r="O148" s="59"/>
      <c r="P148" s="59"/>
      <c r="Q148" s="59"/>
      <c r="R148" s="59"/>
      <c r="S148" s="59"/>
      <c r="T148" s="59"/>
      <c r="U148" s="51"/>
      <c r="V148" s="51"/>
      <c r="W148" s="51"/>
      <c r="X148" s="51"/>
      <c r="Y148" s="51"/>
      <c r="Z148" s="51"/>
    </row>
    <row r="149" spans="1:26" x14ac:dyDescent="0.45">
      <c r="A149" s="15">
        <f t="shared" ref="A149:A157" si="7">ROW(A15)</f>
        <v>15</v>
      </c>
      <c r="B149" s="1">
        <v>0.98</v>
      </c>
      <c r="C149" s="3">
        <v>1</v>
      </c>
      <c r="D149" s="2">
        <v>1</v>
      </c>
      <c r="E149" s="33">
        <v>1.3</v>
      </c>
      <c r="F149" s="41">
        <f t="shared" si="4"/>
        <v>2.0000000000000018E-2</v>
      </c>
      <c r="G149" s="32">
        <f t="shared" si="5"/>
        <v>2.0000000000000018E-2</v>
      </c>
      <c r="H149" s="41">
        <f t="shared" si="6"/>
        <v>0.32000000000000006</v>
      </c>
      <c r="I149" s="57"/>
      <c r="J149" s="58"/>
      <c r="K149" s="58"/>
      <c r="L149" s="59"/>
      <c r="M149" s="59"/>
      <c r="N149" s="59"/>
      <c r="O149" s="59"/>
      <c r="P149" s="59"/>
      <c r="Q149" s="59"/>
      <c r="R149" s="59"/>
      <c r="S149" s="59"/>
      <c r="T149" s="59"/>
      <c r="U149" s="51"/>
      <c r="V149" s="51"/>
      <c r="W149" s="51"/>
      <c r="X149" s="51"/>
      <c r="Y149" s="51"/>
      <c r="Z149" s="51"/>
    </row>
    <row r="150" spans="1:26" x14ac:dyDescent="0.45">
      <c r="A150" s="15">
        <f t="shared" si="7"/>
        <v>16</v>
      </c>
      <c r="B150" s="1">
        <v>1.1499999999999999</v>
      </c>
      <c r="C150" s="3">
        <v>1.8</v>
      </c>
      <c r="D150" s="2">
        <v>1.5</v>
      </c>
      <c r="E150" s="33">
        <v>1.6</v>
      </c>
      <c r="F150" s="41">
        <f t="shared" si="4"/>
        <v>0.65000000000000013</v>
      </c>
      <c r="G150" s="32">
        <f t="shared" si="5"/>
        <v>0.35000000000000009</v>
      </c>
      <c r="H150" s="41">
        <f t="shared" si="6"/>
        <v>0.45000000000000018</v>
      </c>
      <c r="I150" s="57"/>
      <c r="J150" s="58"/>
      <c r="K150" s="58"/>
      <c r="L150" s="59"/>
      <c r="M150" s="59"/>
      <c r="N150" s="59"/>
      <c r="O150" s="59"/>
      <c r="P150" s="59"/>
      <c r="Q150" s="59"/>
      <c r="R150" s="59"/>
      <c r="S150" s="59"/>
      <c r="T150" s="59"/>
      <c r="U150" s="51"/>
      <c r="V150" s="51"/>
      <c r="W150" s="51"/>
      <c r="X150" s="51"/>
      <c r="Y150" s="51"/>
      <c r="Z150" s="51"/>
    </row>
    <row r="151" spans="1:26" x14ac:dyDescent="0.45">
      <c r="A151" s="15">
        <f t="shared" si="7"/>
        <v>17</v>
      </c>
      <c r="B151" s="1">
        <v>0.52</v>
      </c>
      <c r="C151" s="3">
        <v>1.5</v>
      </c>
      <c r="D151" s="2">
        <v>1</v>
      </c>
      <c r="E151" s="33">
        <v>1</v>
      </c>
      <c r="F151" s="41">
        <f t="shared" si="4"/>
        <v>0.98</v>
      </c>
      <c r="G151" s="32">
        <f t="shared" si="5"/>
        <v>0.48</v>
      </c>
      <c r="H151" s="41">
        <f t="shared" si="6"/>
        <v>0.48</v>
      </c>
      <c r="I151" s="57"/>
      <c r="J151" s="58"/>
      <c r="K151" s="58"/>
      <c r="L151" s="59"/>
      <c r="M151" s="59"/>
      <c r="N151" s="59"/>
      <c r="O151" s="59"/>
      <c r="P151" s="59"/>
      <c r="Q151" s="59"/>
      <c r="R151" s="59"/>
      <c r="S151" s="59"/>
      <c r="T151" s="59"/>
      <c r="U151" s="51"/>
      <c r="V151" s="51"/>
      <c r="W151" s="51"/>
      <c r="X151" s="51"/>
      <c r="Y151" s="51"/>
      <c r="Z151" s="51"/>
    </row>
    <row r="152" spans="1:26" x14ac:dyDescent="0.45">
      <c r="A152" s="15">
        <f t="shared" si="7"/>
        <v>18</v>
      </c>
      <c r="B152" s="1">
        <v>1.8</v>
      </c>
      <c r="C152" s="3">
        <v>2</v>
      </c>
      <c r="D152" s="2">
        <v>2.5</v>
      </c>
      <c r="E152" s="33">
        <v>2.1</v>
      </c>
      <c r="F152" s="41">
        <f t="shared" si="4"/>
        <v>0.19999999999999996</v>
      </c>
      <c r="G152" s="32">
        <f t="shared" si="5"/>
        <v>0.7</v>
      </c>
      <c r="H152" s="41">
        <f t="shared" si="6"/>
        <v>0.30000000000000004</v>
      </c>
      <c r="I152" s="57"/>
      <c r="J152" s="58"/>
      <c r="K152" s="58"/>
      <c r="L152" s="59"/>
      <c r="M152" s="59"/>
      <c r="N152" s="59"/>
      <c r="O152" s="59"/>
      <c r="P152" s="59"/>
      <c r="Q152" s="59"/>
      <c r="R152" s="59"/>
      <c r="S152" s="59"/>
      <c r="T152" s="59"/>
      <c r="U152" s="51"/>
      <c r="V152" s="51"/>
      <c r="W152" s="51"/>
      <c r="X152" s="51"/>
      <c r="Y152" s="51"/>
      <c r="Z152" s="51"/>
    </row>
    <row r="153" spans="1:26" x14ac:dyDescent="0.45">
      <c r="A153" s="15">
        <f t="shared" si="7"/>
        <v>19</v>
      </c>
      <c r="B153" s="1">
        <v>7.5</v>
      </c>
      <c r="C153" s="3">
        <v>6</v>
      </c>
      <c r="D153" s="2">
        <v>8</v>
      </c>
      <c r="E153" s="33">
        <v>7</v>
      </c>
      <c r="F153" s="41">
        <f t="shared" si="4"/>
        <v>-1.5</v>
      </c>
      <c r="G153" s="32">
        <f t="shared" si="5"/>
        <v>0.5</v>
      </c>
      <c r="H153" s="41">
        <f t="shared" si="6"/>
        <v>-0.5</v>
      </c>
      <c r="I153" s="57"/>
      <c r="J153" s="58"/>
      <c r="K153" s="58"/>
      <c r="L153" s="59"/>
      <c r="M153" s="59"/>
      <c r="N153" s="59"/>
      <c r="O153" s="59"/>
      <c r="P153" s="59"/>
      <c r="Q153" s="59"/>
      <c r="R153" s="59"/>
      <c r="S153" s="59"/>
      <c r="T153" s="59"/>
      <c r="U153" s="51"/>
      <c r="V153" s="51"/>
      <c r="W153" s="51"/>
      <c r="X153" s="51"/>
      <c r="Y153" s="51"/>
      <c r="Z153" s="51"/>
    </row>
    <row r="154" spans="1:26" x14ac:dyDescent="0.45">
      <c r="A154" s="15">
        <f t="shared" si="7"/>
        <v>20</v>
      </c>
      <c r="B154" s="1">
        <v>0.28000000000000003</v>
      </c>
      <c r="C154" s="3">
        <v>1</v>
      </c>
      <c r="D154" s="2">
        <v>1</v>
      </c>
      <c r="E154" s="33">
        <v>0.8</v>
      </c>
      <c r="F154" s="41">
        <f t="shared" si="4"/>
        <v>0.72</v>
      </c>
      <c r="G154" s="32">
        <f t="shared" si="5"/>
        <v>0.72</v>
      </c>
      <c r="H154" s="41">
        <f t="shared" si="6"/>
        <v>0.52</v>
      </c>
      <c r="I154" s="57"/>
      <c r="J154" s="58"/>
      <c r="K154" s="58"/>
      <c r="L154" s="59"/>
      <c r="M154" s="59"/>
      <c r="N154" s="59"/>
      <c r="O154" s="59"/>
      <c r="P154" s="59"/>
      <c r="Q154" s="59"/>
      <c r="R154" s="59"/>
      <c r="S154" s="59"/>
      <c r="T154" s="59"/>
      <c r="U154" s="51"/>
      <c r="V154" s="51"/>
      <c r="W154" s="51"/>
      <c r="X154" s="51"/>
      <c r="Y154" s="51"/>
      <c r="Z154" s="51"/>
    </row>
    <row r="155" spans="1:26" x14ac:dyDescent="0.45">
      <c r="A155" s="15">
        <f t="shared" si="7"/>
        <v>21</v>
      </c>
      <c r="B155" s="1">
        <v>0.5</v>
      </c>
      <c r="C155" s="3">
        <v>0.9</v>
      </c>
      <c r="D155" s="2">
        <v>1.2</v>
      </c>
      <c r="E155" s="33">
        <v>0.8</v>
      </c>
      <c r="F155" s="41">
        <f t="shared" si="4"/>
        <v>0.4</v>
      </c>
      <c r="G155" s="32">
        <f t="shared" si="5"/>
        <v>0.7</v>
      </c>
      <c r="H155" s="41">
        <f t="shared" si="6"/>
        <v>0.30000000000000004</v>
      </c>
      <c r="I155" s="57"/>
      <c r="J155" s="58"/>
      <c r="K155" s="58"/>
      <c r="L155" s="59"/>
      <c r="M155" s="59"/>
      <c r="N155" s="59"/>
      <c r="O155" s="59"/>
      <c r="P155" s="59"/>
      <c r="Q155" s="59"/>
      <c r="R155" s="59"/>
      <c r="S155" s="59"/>
      <c r="T155" s="59"/>
      <c r="U155" s="51"/>
      <c r="V155" s="51"/>
      <c r="W155" s="51"/>
      <c r="X155" s="51"/>
      <c r="Y155" s="51"/>
      <c r="Z155" s="51"/>
    </row>
    <row r="156" spans="1:26" x14ac:dyDescent="0.45">
      <c r="A156" s="15">
        <f t="shared" si="7"/>
        <v>22</v>
      </c>
      <c r="B156" s="1">
        <v>4.9000000000000004</v>
      </c>
      <c r="C156" s="3">
        <v>4.5</v>
      </c>
      <c r="D156" s="2">
        <v>5.5</v>
      </c>
      <c r="E156" s="33">
        <v>4.9000000000000004</v>
      </c>
      <c r="F156" s="41">
        <f t="shared" si="4"/>
        <v>-0.40000000000000036</v>
      </c>
      <c r="G156" s="32">
        <f t="shared" si="5"/>
        <v>0.59999999999999964</v>
      </c>
      <c r="H156" s="41">
        <f t="shared" si="6"/>
        <v>0</v>
      </c>
      <c r="I156" s="57"/>
      <c r="J156" s="58"/>
      <c r="K156" s="58"/>
      <c r="L156" s="59"/>
      <c r="M156" s="59"/>
      <c r="N156" s="59"/>
      <c r="O156" s="59"/>
      <c r="P156" s="59"/>
      <c r="Q156" s="59"/>
      <c r="R156" s="59"/>
      <c r="S156" s="59"/>
      <c r="T156" s="59"/>
      <c r="U156" s="51"/>
      <c r="V156" s="51"/>
      <c r="W156" s="51"/>
      <c r="X156" s="51"/>
      <c r="Y156" s="51"/>
      <c r="Z156" s="51"/>
    </row>
    <row r="157" spans="1:26" x14ac:dyDescent="0.45">
      <c r="A157" s="15">
        <f t="shared" si="7"/>
        <v>23</v>
      </c>
      <c r="B157" s="18">
        <v>0.25</v>
      </c>
      <c r="C157" s="19">
        <v>0.5</v>
      </c>
      <c r="D157" s="20">
        <v>1</v>
      </c>
      <c r="E157" s="34">
        <v>0.5</v>
      </c>
      <c r="F157" s="41">
        <f t="shared" si="4"/>
        <v>0.25</v>
      </c>
      <c r="G157" s="32">
        <f t="shared" si="5"/>
        <v>0.75</v>
      </c>
      <c r="H157" s="41">
        <f t="shared" si="6"/>
        <v>0.25</v>
      </c>
      <c r="I157" s="57"/>
      <c r="J157" s="58"/>
      <c r="K157" s="58"/>
      <c r="L157" s="59"/>
      <c r="M157" s="59"/>
      <c r="N157" s="59"/>
      <c r="O157" s="59"/>
      <c r="P157" s="59"/>
      <c r="Q157" s="59"/>
      <c r="R157" s="59"/>
      <c r="S157" s="59"/>
      <c r="T157" s="59"/>
      <c r="U157" s="51"/>
      <c r="V157" s="51"/>
      <c r="W157" s="51"/>
      <c r="X157" s="51"/>
      <c r="Y157" s="51"/>
      <c r="Z157" s="51"/>
    </row>
    <row r="158" spans="1:26" x14ac:dyDescent="0.45">
      <c r="L158" s="59"/>
      <c r="M158" s="59"/>
      <c r="N158" s="59"/>
      <c r="O158" s="59"/>
      <c r="P158" s="59"/>
      <c r="Q158" s="59"/>
      <c r="R158" s="59"/>
      <c r="S158" s="59"/>
      <c r="T158" s="59"/>
    </row>
    <row r="159" spans="1:26" x14ac:dyDescent="0.45">
      <c r="L159" s="59"/>
      <c r="M159" s="59"/>
      <c r="N159" s="59"/>
      <c r="O159" s="59"/>
      <c r="P159" s="59"/>
      <c r="Q159" s="59"/>
      <c r="R159" s="59"/>
      <c r="S159" s="59"/>
      <c r="T159" s="59"/>
    </row>
    <row r="160" spans="1:26" x14ac:dyDescent="0.45">
      <c r="L160" s="59"/>
      <c r="M160" s="59"/>
      <c r="N160" s="59"/>
      <c r="O160" s="59"/>
      <c r="P160" s="59"/>
      <c r="Q160" s="59"/>
      <c r="R160" s="59"/>
      <c r="S160" s="59"/>
      <c r="T160" s="59"/>
    </row>
    <row r="161" spans="12:20" x14ac:dyDescent="0.45">
      <c r="L161" s="59"/>
      <c r="M161" s="59"/>
      <c r="N161" s="59"/>
      <c r="O161" s="59"/>
      <c r="P161" s="59"/>
      <c r="Q161" s="59"/>
      <c r="R161" s="59"/>
      <c r="S161" s="59"/>
      <c r="T161" s="59"/>
    </row>
    <row r="162" spans="12:20" x14ac:dyDescent="0.45">
      <c r="L162" s="59"/>
      <c r="M162" s="59"/>
      <c r="N162" s="59"/>
      <c r="O162" s="59"/>
      <c r="P162" s="59"/>
      <c r="Q162" s="59"/>
      <c r="R162" s="59"/>
      <c r="S162" s="59"/>
      <c r="T162" s="59"/>
    </row>
    <row r="163" spans="12:20" x14ac:dyDescent="0.45">
      <c r="L163" s="59"/>
      <c r="M163" s="59"/>
      <c r="N163" s="59"/>
      <c r="O163" s="59"/>
      <c r="P163" s="59"/>
      <c r="Q163" s="59"/>
      <c r="R163" s="59"/>
      <c r="S163" s="59"/>
      <c r="T163" s="59"/>
    </row>
    <row r="164" spans="12:20" x14ac:dyDescent="0.45">
      <c r="L164" s="59"/>
      <c r="M164" s="59"/>
      <c r="N164" s="59"/>
      <c r="O164" s="59"/>
      <c r="P164" s="59"/>
      <c r="Q164" s="59"/>
      <c r="R164" s="59"/>
      <c r="S164" s="59"/>
      <c r="T164" s="59"/>
    </row>
    <row r="165" spans="12:20" x14ac:dyDescent="0.45">
      <c r="L165" s="59"/>
      <c r="M165" s="59"/>
      <c r="N165" s="59"/>
      <c r="O165" s="59"/>
      <c r="P165" s="59"/>
      <c r="Q165" s="59"/>
      <c r="R165" s="59"/>
      <c r="S165" s="59"/>
      <c r="T165" s="59"/>
    </row>
    <row r="166" spans="12:20" x14ac:dyDescent="0.45">
      <c r="L166" s="59"/>
      <c r="M166" s="59"/>
      <c r="N166" s="59"/>
      <c r="O166" s="59"/>
      <c r="P166" s="59"/>
      <c r="Q166" s="59"/>
      <c r="R166" s="59"/>
      <c r="S166" s="59"/>
      <c r="T166" s="59"/>
    </row>
    <row r="167" spans="12:20" x14ac:dyDescent="0.45">
      <c r="L167" s="59"/>
      <c r="M167" s="59"/>
      <c r="N167" s="59"/>
      <c r="O167" s="59"/>
      <c r="P167" s="59"/>
      <c r="Q167" s="59"/>
      <c r="R167" s="59"/>
      <c r="S167" s="59"/>
      <c r="T167" s="59"/>
    </row>
    <row r="168" spans="12:20" x14ac:dyDescent="0.45">
      <c r="L168" s="59"/>
      <c r="M168" s="59"/>
      <c r="N168" s="59"/>
      <c r="O168" s="59"/>
      <c r="P168" s="59"/>
      <c r="Q168" s="59"/>
      <c r="R168" s="59"/>
      <c r="S168" s="59"/>
      <c r="T168" s="59"/>
    </row>
    <row r="169" spans="12:20" x14ac:dyDescent="0.45">
      <c r="L169" s="59"/>
      <c r="M169" s="59"/>
      <c r="N169" s="59"/>
      <c r="O169" s="59"/>
      <c r="P169" s="59"/>
      <c r="Q169" s="59"/>
      <c r="R169" s="59"/>
      <c r="S169" s="59"/>
      <c r="T169" s="59"/>
    </row>
    <row r="170" spans="12:20" x14ac:dyDescent="0.45">
      <c r="L170" s="59"/>
      <c r="M170" s="59"/>
      <c r="N170" s="59"/>
      <c r="O170" s="59"/>
      <c r="P170" s="59"/>
      <c r="Q170" s="59"/>
      <c r="R170" s="59"/>
      <c r="S170" s="59"/>
      <c r="T170" s="59"/>
    </row>
    <row r="171" spans="12:20" x14ac:dyDescent="0.45">
      <c r="L171" s="59"/>
      <c r="M171" s="59"/>
      <c r="N171" s="59"/>
      <c r="O171" s="59"/>
      <c r="P171" s="59"/>
      <c r="Q171" s="59"/>
      <c r="R171" s="59"/>
      <c r="S171" s="59"/>
      <c r="T171" s="59"/>
    </row>
    <row r="172" spans="12:20" x14ac:dyDescent="0.45">
      <c r="L172" s="59"/>
      <c r="M172" s="59"/>
      <c r="N172" s="59"/>
      <c r="O172" s="59"/>
      <c r="P172" s="59"/>
      <c r="Q172" s="59"/>
      <c r="R172" s="59"/>
      <c r="S172" s="59"/>
      <c r="T172" s="59"/>
    </row>
    <row r="173" spans="12:20" x14ac:dyDescent="0.45">
      <c r="L173" s="59"/>
      <c r="M173" s="59"/>
      <c r="N173" s="59"/>
      <c r="O173" s="59"/>
      <c r="P173" s="59"/>
      <c r="Q173" s="59"/>
      <c r="R173" s="59"/>
      <c r="S173" s="59"/>
      <c r="T173" s="59"/>
    </row>
    <row r="174" spans="12:20" x14ac:dyDescent="0.45">
      <c r="L174" s="59"/>
      <c r="M174" s="59"/>
      <c r="N174" s="59"/>
      <c r="O174" s="59"/>
      <c r="P174" s="59"/>
      <c r="Q174" s="59"/>
      <c r="R174" s="59"/>
      <c r="S174" s="59"/>
      <c r="T174" s="59"/>
    </row>
    <row r="175" spans="12:20" x14ac:dyDescent="0.45">
      <c r="L175" s="59"/>
      <c r="M175" s="59"/>
      <c r="N175" s="59"/>
      <c r="O175" s="59"/>
      <c r="P175" s="59"/>
      <c r="Q175" s="59"/>
      <c r="R175" s="59"/>
      <c r="S175" s="59"/>
      <c r="T175" s="59"/>
    </row>
    <row r="176" spans="12:20" x14ac:dyDescent="0.45">
      <c r="L176" s="59"/>
      <c r="M176" s="59"/>
      <c r="N176" s="59"/>
      <c r="O176" s="59"/>
      <c r="P176" s="59"/>
      <c r="Q176" s="59"/>
      <c r="R176" s="59"/>
      <c r="S176" s="59"/>
      <c r="T176" s="59"/>
    </row>
  </sheetData>
  <sortState xmlns:xlrd2="http://schemas.microsoft.com/office/spreadsheetml/2017/richdata2" ref="J77:J78">
    <sortCondition ref="J77:J78"/>
  </sortState>
  <mergeCells count="66">
    <mergeCell ref="K136:K137"/>
    <mergeCell ref="F134:H135"/>
    <mergeCell ref="I134:K135"/>
    <mergeCell ref="A136:A137"/>
    <mergeCell ref="B136:B137"/>
    <mergeCell ref="C136:C137"/>
    <mergeCell ref="D136:D137"/>
    <mergeCell ref="E136:E137"/>
    <mergeCell ref="F136:F137"/>
    <mergeCell ref="G136:G137"/>
    <mergeCell ref="H136:H137"/>
    <mergeCell ref="I136:I137"/>
    <mergeCell ref="J136:J137"/>
    <mergeCell ref="A21:T22"/>
    <mergeCell ref="A19:T19"/>
    <mergeCell ref="A20:C20"/>
    <mergeCell ref="B16:C16"/>
    <mergeCell ref="A1:T1"/>
    <mergeCell ref="A3:C4"/>
    <mergeCell ref="D3:T4"/>
    <mergeCell ref="A11:C11"/>
    <mergeCell ref="D6:T9"/>
    <mergeCell ref="C6:C9"/>
    <mergeCell ref="A2:T2"/>
    <mergeCell ref="A5:T5"/>
    <mergeCell ref="A10:T10"/>
    <mergeCell ref="D11:T11"/>
    <mergeCell ref="D20:T20"/>
    <mergeCell ref="A17:C18"/>
    <mergeCell ref="D47:D48"/>
    <mergeCell ref="N23:T36"/>
    <mergeCell ref="A37:T38"/>
    <mergeCell ref="D23:M36"/>
    <mergeCell ref="L48:T56"/>
    <mergeCell ref="U1:Z157"/>
    <mergeCell ref="L134:T176"/>
    <mergeCell ref="A126:C131"/>
    <mergeCell ref="D126:T131"/>
    <mergeCell ref="A123:T125"/>
    <mergeCell ref="A39:C45"/>
    <mergeCell ref="D39:T45"/>
    <mergeCell ref="A109:T114"/>
    <mergeCell ref="A115:T122"/>
    <mergeCell ref="E47:E48"/>
    <mergeCell ref="H51:H52"/>
    <mergeCell ref="I51:I52"/>
    <mergeCell ref="J51:J52"/>
    <mergeCell ref="G63:T68"/>
    <mergeCell ref="A46:T46"/>
    <mergeCell ref="F47:F68"/>
    <mergeCell ref="A12:T12"/>
    <mergeCell ref="C13:T15"/>
    <mergeCell ref="A132:T133"/>
    <mergeCell ref="A134:E135"/>
    <mergeCell ref="I139:K157"/>
    <mergeCell ref="A69:T108"/>
    <mergeCell ref="G47:T47"/>
    <mergeCell ref="G57:T62"/>
    <mergeCell ref="K51:K52"/>
    <mergeCell ref="G50:G52"/>
    <mergeCell ref="H50:K50"/>
    <mergeCell ref="G48:K49"/>
    <mergeCell ref="D16:T18"/>
    <mergeCell ref="A47:A48"/>
    <mergeCell ref="B47:B48"/>
    <mergeCell ref="C47:C48"/>
  </mergeCells>
  <conditionalFormatting sqref="A17">
    <cfRule type="containsText" dxfId="5" priority="1" operator="containsText" text="The car will loose the race-Acceleration value too low">
      <formula>NOT(ISERROR(SEARCH("The car will loose the race-Acceleration value too low",A17)))</formula>
    </cfRule>
    <cfRule type="containsText" dxfId="4" priority="2" operator="containsText" text="The car will win the race">
      <formula>NOT(ISERROR(SEARCH("The car will win the race",A17)))</formula>
    </cfRule>
    <cfRule type="containsText" dxfId="3" priority="4" operator="containsText" text="Imposible!-This car cannot accelerate that quickly">
      <formula>NOT(ISERROR(SEARCH("Imposible!-This car cannot accelerate that quickly",A17)))</formula>
    </cfRule>
  </conditionalFormatting>
  <conditionalFormatting sqref="B16">
    <cfRule type="cellIs" dxfId="2" priority="12" operator="between">
      <formula>12</formula>
      <formula>17</formula>
    </cfRule>
    <cfRule type="cellIs" dxfId="1" priority="13" operator="lessThan">
      <formula>12</formula>
    </cfRule>
    <cfRule type="cellIs" dxfId="0" priority="15" operator="greaterThan">
      <formula>17</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7E335-3EFF-3E40-A7E6-5DF874E744EA}">
  <dimension ref="A1"/>
  <sheetViews>
    <sheetView zoomScaleNormal="60" zoomScaleSheetLayoutView="100" workbookViewId="0"/>
  </sheetViews>
  <sheetFormatPr defaultRowHeight="14.25" x14ac:dyDescent="0.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CE09280D3BDA42A70003204843A79C" ma:contentTypeVersion="5" ma:contentTypeDescription="Create a new document." ma:contentTypeScope="" ma:versionID="8dd903870dcc65d19fcd765af03af0ba">
  <xsd:schema xmlns:xsd="http://www.w3.org/2001/XMLSchema" xmlns:xs="http://www.w3.org/2001/XMLSchema" xmlns:p="http://schemas.microsoft.com/office/2006/metadata/properties" xmlns:ns2="9dc4d116-a27b-41af-91e9-8a518f1eb27e" xmlns:ns3="60db6a8c-efda-4272-8663-afd250168057" targetNamespace="http://schemas.microsoft.com/office/2006/metadata/properties" ma:root="true" ma:fieldsID="5cb280f742592e5bd5e97b3bbfeb93ac" ns2:_="" ns3:_="">
    <xsd:import namespace="9dc4d116-a27b-41af-91e9-8a518f1eb27e"/>
    <xsd:import namespace="60db6a8c-efda-4272-8663-afd250168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c4d116-a27b-41af-91e9-8a518f1eb2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db6a8c-efda-4272-8663-afd25016805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0562C34-0F34-4F1F-9599-D9A45AE77267}"/>
</file>

<file path=customXml/itemProps2.xml><?xml version="1.0" encoding="utf-8"?>
<ds:datastoreItem xmlns:ds="http://schemas.openxmlformats.org/officeDocument/2006/customXml" ds:itemID="{5F49BB63-76F8-45C0-AEDE-914240ED0AD9}"/>
</file>

<file path=customXml/itemProps3.xml><?xml version="1.0" encoding="utf-8"?>
<ds:datastoreItem xmlns:ds="http://schemas.openxmlformats.org/officeDocument/2006/customXml" ds:itemID="{D343E46E-A86E-4241-BE84-0F1C9FC9ECD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Jordan Jenkins</cp:lastModifiedBy>
  <cp:revision/>
  <dcterms:created xsi:type="dcterms:W3CDTF">2023-03-18T20:50:59Z</dcterms:created>
  <dcterms:modified xsi:type="dcterms:W3CDTF">2023-06-01T10:44:30Z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0x010100B1CE09280D3BDA42A70003204843A79C</vt:lpwstr>
  </property>
</Properties>
</file>