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Ex1.xml" ContentType="application/vnd.ms-office.chartex+xml"/>
  <Override PartName="/xl/charts/style4.xml" ContentType="application/vnd.ms-office.chartstyle+xml"/>
  <Override PartName="/xl/charts/colors4.xml" ContentType="application/vnd.ms-office.chartcolorstyle+xml"/>
  <Override PartName="/xl/charts/chart4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24226"/>
  <xr:revisionPtr revIDLastSave="86" documentId="13_ncr:1_{B3E1D0A6-B474-4745-B6D8-FF3C1EF490F2}" xr6:coauthVersionLast="47" xr6:coauthVersionMax="47" xr10:uidLastSave="{0BAA895D-BC74-42A8-9F85-DFAC5055778F}"/>
  <bookViews>
    <workbookView xWindow="-108" yWindow="-108" windowWidth="23256" windowHeight="12456" tabRatio="840" xr2:uid="{00000000-000D-0000-FFFF-FFFF00000000}"/>
  </bookViews>
  <sheets>
    <sheet name="Public Sector Value" sheetId="44" r:id="rId1"/>
    <sheet name="Private Sector Value" sheetId="46" r:id="rId2"/>
    <sheet name="Firm Size" sheetId="52" r:id="rId3"/>
    <sheet name="No. of Firms - Turnover" sheetId="61" r:id="rId4"/>
  </sheets>
  <definedNames>
    <definedName name="_xlchart.v2.0" hidden="1">'Firm Size'!$A$30:$A$42</definedName>
    <definedName name="_xlchart.v2.1" hidden="1">'Firm Size'!$D$30:$D$42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4" i="52" l="1"/>
  <c r="V23" i="52"/>
  <c r="V22" i="52"/>
  <c r="V21" i="52"/>
  <c r="V20" i="52"/>
  <c r="L24" i="52"/>
  <c r="L23" i="52"/>
  <c r="L22" i="52"/>
  <c r="L21" i="52"/>
  <c r="L20" i="52"/>
  <c r="B24" i="52"/>
  <c r="B23" i="52"/>
  <c r="B22" i="52"/>
  <c r="B21" i="52"/>
  <c r="B20" i="52"/>
  <c r="F36" i="44"/>
  <c r="E36" i="44"/>
  <c r="C36" i="44"/>
  <c r="B36" i="44"/>
  <c r="C36" i="46"/>
  <c r="I36" i="46"/>
  <c r="N36" i="46"/>
  <c r="N35" i="46"/>
  <c r="I35" i="46"/>
  <c r="N34" i="46"/>
  <c r="N33" i="46"/>
  <c r="N32" i="46"/>
  <c r="I34" i="46"/>
  <c r="I33" i="46"/>
  <c r="I32" i="46"/>
  <c r="C35" i="46"/>
  <c r="C34" i="46"/>
  <c r="C33" i="46"/>
  <c r="C32" i="46"/>
  <c r="B35" i="44"/>
  <c r="B34" i="44"/>
  <c r="B33" i="44"/>
  <c r="B32" i="44"/>
  <c r="F35" i="44"/>
  <c r="F33" i="44"/>
  <c r="F34" i="44"/>
  <c r="F32" i="44"/>
  <c r="E35" i="44"/>
  <c r="E34" i="44"/>
  <c r="E33" i="44"/>
  <c r="C35" i="44"/>
  <c r="C34" i="44"/>
  <c r="C33" i="44"/>
  <c r="E32" i="44"/>
  <c r="C32" i="44"/>
</calcChain>
</file>

<file path=xl/sharedStrings.xml><?xml version="1.0" encoding="utf-8"?>
<sst xmlns="http://schemas.openxmlformats.org/spreadsheetml/2006/main" count="140" uniqueCount="113">
  <si>
    <t>Value of construction output by type of work: New Work for Public Sector, Great Britain, Current Prices</t>
  </si>
  <si>
    <t>£ million</t>
  </si>
  <si>
    <t>Time period</t>
  </si>
  <si>
    <t>Total public new housing</t>
  </si>
  <si>
    <t>Total public infrastructure</t>
  </si>
  <si>
    <t>Public other new work: factories</t>
  </si>
  <si>
    <t>Public other new work: warehouses</t>
  </si>
  <si>
    <t>Public other new work: oil, steel &amp; coal</t>
  </si>
  <si>
    <t>Public other new work: schools &amp; colleges</t>
  </si>
  <si>
    <t>Public other new work: universities</t>
  </si>
  <si>
    <t>Public other new work: health</t>
  </si>
  <si>
    <t>Public other new work: offices</t>
  </si>
  <si>
    <t>Public other new work: entertainment</t>
  </si>
  <si>
    <t>Public other new work: garages &amp; shops</t>
  </si>
  <si>
    <t>Public other new work: agriculture &amp; miscellaneous</t>
  </si>
  <si>
    <t>Total other new work</t>
  </si>
  <si>
    <t>All Public Sector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</si>
  <si>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</si>
  <si>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Mean</t>
  </si>
  <si>
    <t>Median</t>
  </si>
  <si>
    <t>Mode</t>
  </si>
  <si>
    <t>Standard Deviation</t>
  </si>
  <si>
    <t xml:space="preserve">Range </t>
  </si>
  <si>
    <t>Value of construction output by type of work: New Work for Private Sector, Great Britain, Current Prices</t>
  </si>
  <si>
    <t>Total private new housing</t>
  </si>
  <si>
    <t>Total private Infrastructure</t>
  </si>
  <si>
    <t>Private industrial: factories</t>
  </si>
  <si>
    <t>Private industrial: warehouses</t>
  </si>
  <si>
    <t>Private industrial: oil, steel &amp; coal</t>
  </si>
  <si>
    <t>All private industrial</t>
  </si>
  <si>
    <t>Private commercial: schools &amp; universities</t>
  </si>
  <si>
    <t>Private commercial: health</t>
  </si>
  <si>
    <t>Private commercial: offices</t>
  </si>
  <si>
    <t>Private commercial: entertainment</t>
  </si>
  <si>
    <t>Private commercial: garages</t>
  </si>
  <si>
    <t>Private commercial: shops</t>
  </si>
  <si>
    <t>Private commercial: agriculture &amp; miscellaneous</t>
  </si>
  <si>
    <t>All private commercial</t>
  </si>
  <si>
    <t>All Private Sector</t>
  </si>
  <si>
    <t xml:space="preserve"> Construction firms:  Number of Firms, by size of Firm, Great Britain    </t>
  </si>
  <si>
    <t xml:space="preserve">Size of Firm 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</si>
  <si>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</si>
  <si>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</si>
  <si>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</si>
  <si>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</si>
  <si>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</si>
  <si>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</si>
  <si>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</si>
  <si>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</si>
  <si>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</si>
  <si>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</si>
  <si>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</si>
  <si>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</si>
  <si>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</si>
  <si>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</si>
  <si>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</si>
  <si>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</si>
  <si>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</si>
  <si>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</si>
  <si>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</si>
  <si>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</si>
  <si>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</si>
  <si>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</si>
  <si>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</si>
  <si>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</si>
  <si>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</si>
  <si>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</si>
  <si>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</si>
  <si>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</si>
  <si>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</si>
  <si>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</si>
  <si>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</si>
  <si>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</si>
  <si>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</si>
  <si>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</si>
  <si>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</si>
  <si>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</si>
  <si>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</si>
  <si>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</si>
  <si>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</si>
  <si>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</si>
  <si>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 xml:space="preserve">Construction firms:  Number of Firms, By turnover size band, Great Britain       </t>
  </si>
  <si>
    <t>Size of firm (by turnover size band)</t>
  </si>
  <si>
    <t xml:space="preserve">2009 </t>
  </si>
  <si>
    <t xml:space="preserve">2010 </t>
  </si>
  <si>
    <t xml:space="preserve">2011 </t>
  </si>
  <si>
    <t xml:space="preserve">2012 </t>
  </si>
  <si>
    <t xml:space="preserve">2013 </t>
  </si>
  <si>
    <t xml:space="preserve">2014 </t>
  </si>
  <si>
    <t xml:space="preserve">2015 </t>
  </si>
  <si>
    <t xml:space="preserve">2016 </t>
  </si>
  <si>
    <t xml:space="preserve">2017 </t>
  </si>
  <si>
    <t xml:space="preserve">2018 </t>
  </si>
  <si>
    <t xml:space="preserve">2019 </t>
  </si>
  <si>
    <t xml:space="preserve">2020 </t>
  </si>
  <si>
    <t xml:space="preserve">2021 </t>
  </si>
  <si>
    <t xml:space="preserve">2022 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</si>
  <si>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</si>
  <si>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</si>
  <si>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</si>
  <si>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</si>
  <si>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</si>
  <si>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</si>
  <si>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</si>
  <si>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</si>
  <si>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</si>
  <si>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</si>
  <si>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</si>
  <si>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</si>
  <si>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>Column1</t>
  </si>
  <si>
    <t>Range</t>
  </si>
  <si>
    <t>Size of firm</t>
  </si>
  <si>
    <t>Comparing number of firms, by firm size in 1997, 2007 &amp;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</si>
</sst>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3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u/>
      <sz val="9"/>
      <color indexed="12"/>
      <name val="TimesNewRomanPS"/>
    </font>
    <font>
      <sz val="12"/>
      <name val="Arial MT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6"/>
      <color indexed="12"/>
      <name val="Courier"/>
      <family val="3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15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b/>
      <sz val="15"/>
      <color theme="3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6">
    <xf numFmtId="0" fontId="0" fillId="0" borderId="0"/>
    <xf numFmtId="0" fontId="11" fillId="2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6" fillId="0" borderId="0">
      <alignment vertical="top"/>
      <protection locked="0"/>
    </xf>
    <xf numFmtId="0" fontId="1" fillId="0" borderId="0"/>
    <xf numFmtId="0" fontId="6" fillId="0" borderId="0">
      <alignment vertical="top"/>
      <protection locked="0"/>
    </xf>
    <xf numFmtId="0" fontId="1" fillId="0" borderId="0"/>
    <xf numFmtId="164" fontId="5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0" fillId="8" borderId="15" applyNumberFormat="0" applyFont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1" applyNumberFormat="0" applyAlignment="0" applyProtection="0"/>
    <xf numFmtId="0" fontId="22" fillId="6" borderId="12" applyNumberFormat="0" applyAlignment="0" applyProtection="0"/>
    <xf numFmtId="0" fontId="23" fillId="6" borderId="11" applyNumberFormat="0" applyAlignment="0" applyProtection="0"/>
    <xf numFmtId="0" fontId="24" fillId="0" borderId="13" applyNumberFormat="0" applyFill="0" applyAlignment="0" applyProtection="0"/>
    <xf numFmtId="0" fontId="25" fillId="7" borderId="14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5" fillId="0" borderId="16" applyNumberFormat="0" applyFill="0" applyAlignment="0" applyProtection="0"/>
    <xf numFmtId="0" fontId="28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28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28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8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28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28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43" fontId="10" fillId="0" borderId="0" applyFont="0" applyFill="0" applyBorder="0" applyAlignment="0" applyProtection="0"/>
    <xf numFmtId="0" fontId="1" fillId="0" borderId="0"/>
    <xf numFmtId="0" fontId="29" fillId="0" borderId="0"/>
    <xf numFmtId="0" fontId="31" fillId="0" borderId="0"/>
    <xf numFmtId="43" fontId="29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5" fillId="0" borderId="8" applyNumberFormat="0" applyFill="0" applyAlignment="0" applyProtection="0"/>
    <xf numFmtId="9" fontId="10" fillId="0" borderId="0" applyFont="0" applyFill="0" applyBorder="0" applyAlignment="0" applyProtection="0"/>
  </cellStyleXfs>
  <cellXfs count="41">
    <xf numFmtId="0" fontId="0" fillId="0" borderId="0" xfId="0"/>
    <xf numFmtId="164" fontId="1" fillId="0" borderId="0" xfId="0" applyNumberFormat="1" applyFont="1" applyAlignment="1">
      <alignment horizontal="left" vertical="center" wrapText="1"/>
    </xf>
    <xf numFmtId="164" fontId="1" fillId="0" borderId="2" xfId="0" applyNumberFormat="1" applyFont="1" applyBorder="1" applyAlignment="1">
      <alignment horizontal="left" vertical="center" wrapText="1"/>
    </xf>
    <xf numFmtId="0" fontId="30" fillId="0" borderId="0" xfId="19" applyFont="1" applyBorder="1"/>
    <xf numFmtId="0" fontId="30" fillId="0" borderId="0" xfId="64" applyFont="1" applyBorder="1" applyAlignment="1">
      <alignment horizontal="left"/>
    </xf>
    <xf numFmtId="0" fontId="13" fillId="0" borderId="0" xfId="0" applyFont="1" applyAlignment="1">
      <alignment horizontal="left"/>
    </xf>
    <xf numFmtId="0" fontId="12" fillId="0" borderId="2" xfId="0" applyFont="1" applyBorder="1" applyAlignment="1">
      <alignment horizontal="left"/>
    </xf>
    <xf numFmtId="0" fontId="30" fillId="0" borderId="0" xfId="19" applyFont="1" applyBorder="1" applyAlignment="1">
      <alignment horizontal="left"/>
    </xf>
    <xf numFmtId="0" fontId="34" fillId="0" borderId="6" xfId="0" applyFont="1" applyBorder="1" applyAlignment="1">
      <alignment horizontal="right"/>
    </xf>
    <xf numFmtId="0" fontId="32" fillId="0" borderId="6" xfId="0" applyFont="1" applyBorder="1" applyAlignment="1">
      <alignment horizontal="left"/>
    </xf>
    <xf numFmtId="0" fontId="32" fillId="0" borderId="7" xfId="0" applyFont="1" applyBorder="1" applyAlignment="1">
      <alignment horizontal="right" wrapText="1"/>
    </xf>
    <xf numFmtId="0" fontId="32" fillId="0" borderId="1" xfId="0" applyFont="1" applyBorder="1" applyAlignment="1">
      <alignment horizontal="right" wrapText="1"/>
    </xf>
    <xf numFmtId="0" fontId="32" fillId="0" borderId="6" xfId="0" applyFont="1" applyBorder="1" applyAlignment="1">
      <alignment horizontal="right" wrapText="1"/>
    </xf>
    <xf numFmtId="37" fontId="2" fillId="0" borderId="7" xfId="0" applyNumberFormat="1" applyFont="1" applyBorder="1" applyAlignment="1">
      <alignment horizontal="right" wrapText="1"/>
    </xf>
    <xf numFmtId="37" fontId="2" fillId="0" borderId="18" xfId="0" applyNumberFormat="1" applyFont="1" applyBorder="1" applyAlignment="1">
      <alignment horizontal="right" wrapText="1"/>
    </xf>
    <xf numFmtId="0" fontId="34" fillId="0" borderId="1" xfId="0" applyFont="1" applyBorder="1" applyAlignment="1">
      <alignment horizontal="right"/>
    </xf>
    <xf numFmtId="37" fontId="2" fillId="0" borderId="4" xfId="11" applyNumberFormat="1" applyFont="1" applyBorder="1" applyAlignment="1">
      <alignment horizontal="left" wrapText="1"/>
    </xf>
    <xf numFmtId="3" fontId="12" fillId="0" borderId="5" xfId="0" applyNumberFormat="1" applyFont="1" applyBorder="1" applyAlignment="1">
      <alignment horizontal="right"/>
    </xf>
    <xf numFmtId="3" fontId="12" fillId="0" borderId="0" xfId="0" applyNumberFormat="1" applyFont="1" applyAlignment="1">
      <alignment horizontal="right"/>
    </xf>
    <xf numFmtId="3" fontId="12" fillId="0" borderId="2" xfId="0" applyNumberFormat="1" applyFont="1" applyBorder="1" applyAlignment="1">
      <alignment horizontal="right"/>
    </xf>
    <xf numFmtId="3" fontId="12" fillId="0" borderId="17" xfId="0" applyNumberFormat="1" applyFont="1" applyBorder="1" applyAlignment="1">
      <alignment horizontal="right"/>
    </xf>
    <xf numFmtId="3" fontId="34" fillId="0" borderId="19" xfId="0" applyNumberFormat="1" applyFont="1" applyBorder="1" applyAlignment="1">
      <alignment horizontal="right"/>
    </xf>
    <xf numFmtId="3" fontId="34" fillId="0" borderId="4" xfId="0" applyNumberFormat="1" applyFont="1" applyBorder="1" applyAlignment="1">
      <alignment horizontal="right"/>
    </xf>
    <xf numFmtId="3" fontId="34" fillId="0" borderId="3" xfId="0" applyNumberFormat="1" applyFont="1" applyBorder="1" applyAlignment="1">
      <alignment horizontal="right"/>
    </xf>
    <xf numFmtId="37" fontId="7" fillId="0" borderId="2" xfId="11" applyNumberFormat="1" applyFont="1" applyBorder="1" applyAlignment="1">
      <alignment horizontal="left" wrapText="1"/>
    </xf>
    <xf numFmtId="164" fontId="8" fillId="0" borderId="6" xfId="11" applyFont="1" applyBorder="1" applyAlignment="1">
      <alignment horizontal="left" wrapText="1"/>
    </xf>
    <xf numFmtId="164" fontId="8" fillId="0" borderId="1" xfId="11" applyFont="1" applyBorder="1" applyAlignment="1">
      <alignment horizontal="right"/>
    </xf>
    <xf numFmtId="37" fontId="7" fillId="0" borderId="2" xfId="11" quotePrefix="1" applyNumberFormat="1" applyFont="1" applyBorder="1" applyAlignment="1">
      <alignment horizontal="left" wrapText="1"/>
    </xf>
    <xf numFmtId="37" fontId="8" fillId="0" borderId="4" xfId="11" applyNumberFormat="1" applyFont="1" applyBorder="1" applyAlignment="1">
      <alignment horizontal="left" vertical="center" wrapText="1"/>
    </xf>
    <xf numFmtId="0" fontId="8" fillId="0" borderId="1" xfId="11" applyNumberFormat="1" applyFont="1" applyBorder="1" applyAlignment="1">
      <alignment horizontal="right"/>
    </xf>
    <xf numFmtId="1" fontId="8" fillId="0" borderId="1" xfId="11" applyNumberFormat="1" applyFont="1" applyBorder="1" applyAlignment="1">
      <alignment horizontal="right"/>
    </xf>
    <xf numFmtId="0" fontId="12" fillId="0" borderId="0" xfId="0" applyFont="1" applyAlignment="1">
      <alignment horizontal="right"/>
    </xf>
    <xf numFmtId="3" fontId="0" fillId="0" borderId="0" xfId="0" applyNumberFormat="1"/>
    <xf numFmtId="164" fontId="0" fillId="0" borderId="0" xfId="0" applyNumberFormat="1"/>
    <xf numFmtId="0" fontId="0" fillId="0" borderId="2" xfId="0" applyBorder="1"/>
    <xf numFmtId="164" fontId="1" fillId="0" borderId="6" xfId="0" applyNumberFormat="1" applyFont="1" applyBorder="1" applyAlignment="1">
      <alignment horizontal="left" vertical="center" wrapText="1"/>
    </xf>
    <xf numFmtId="3" fontId="12" fillId="0" borderId="7" xfId="0" applyNumberFormat="1" applyFont="1" applyBorder="1" applyAlignment="1">
      <alignment horizontal="right"/>
    </xf>
    <xf numFmtId="3" fontId="12" fillId="0" borderId="1" xfId="0" applyNumberFormat="1" applyFont="1" applyBorder="1" applyAlignment="1">
      <alignment horizontal="right"/>
    </xf>
    <xf numFmtId="3" fontId="12" fillId="0" borderId="6" xfId="0" applyNumberFormat="1" applyFont="1" applyBorder="1" applyAlignment="1">
      <alignment horizontal="right"/>
    </xf>
    <xf numFmtId="3" fontId="12" fillId="0" borderId="18" xfId="0" applyNumberFormat="1" applyFont="1" applyBorder="1" applyAlignment="1">
      <alignment horizontal="right"/>
    </xf>
    <xf numFmtId="0" fontId="12" fillId="0" borderId="0" xfId="0" applyFont="1" applyAlignment="1">
      <alignment horizontal="left"/>
    </xf>
  </cellXfs>
  <cellStyles count="66">
    <cellStyle name="20% - Accent1 2" xfId="34" xr:uid="{6A0FA53E-A75B-4DDB-8EB4-1245E07F5BA6}"/>
    <cellStyle name="20% - Accent2 2" xfId="38" xr:uid="{B59C6DE0-7F07-4402-BA1A-7AD55CB267DF}"/>
    <cellStyle name="20% - Accent3 2" xfId="42" xr:uid="{B19C9934-73A6-4779-9C0C-4B75DEFB00CC}"/>
    <cellStyle name="20% - Accent4 2" xfId="46" xr:uid="{A2921CDD-DEE4-45ED-84DF-C1CEB9E944E6}"/>
    <cellStyle name="20% - Accent5 2" xfId="50" xr:uid="{178BDD06-A8E4-4CA0-980F-59F9A6AFD5DF}"/>
    <cellStyle name="20% - Accent6 2" xfId="54" xr:uid="{6AA309A1-83EE-4A9D-ACD9-E78225889829}"/>
    <cellStyle name="40% - Accent1 2" xfId="35" xr:uid="{D4D3177D-4CDD-4526-B3C2-4DBA952707E4}"/>
    <cellStyle name="40% - Accent2 2" xfId="39" xr:uid="{76A01E99-8838-45AF-ADC3-97A6726278D7}"/>
    <cellStyle name="40% - Accent3 2" xfId="43" xr:uid="{B510C3F0-5037-4B09-B2A5-3FA7514EA8DD}"/>
    <cellStyle name="40% - Accent4 2" xfId="47" xr:uid="{47AC20B8-A09E-4A77-A14D-3F8330EC9F87}"/>
    <cellStyle name="40% - Accent5 2" xfId="51" xr:uid="{7EF1A9DD-8632-45ED-955F-DC24717DED76}"/>
    <cellStyle name="40% - Accent6 2" xfId="55" xr:uid="{CD93B6F9-D1F5-4D6B-8C09-77023747FF82}"/>
    <cellStyle name="60% - Accent1 2" xfId="36" xr:uid="{4C011D84-2E07-4F2D-8287-C9C32F351899}"/>
    <cellStyle name="60% - Accent2 2" xfId="40" xr:uid="{52E65937-1CED-477B-A6E4-7A4E83E6319A}"/>
    <cellStyle name="60% - Accent3 2" xfId="44" xr:uid="{4B2C0D57-914D-4CA0-B62B-558EDE30A93F}"/>
    <cellStyle name="60% - Accent4 2" xfId="48" xr:uid="{423721A6-AC7F-4C9E-A32F-4592C19700AF}"/>
    <cellStyle name="60% - Accent5 2" xfId="52" xr:uid="{E5C16EF8-D8D0-4F97-8AED-D8D0ADBA8CEC}"/>
    <cellStyle name="60% - Accent6 2" xfId="56" xr:uid="{80F7A457-0DD9-4599-8DD5-B2DD29511DC2}"/>
    <cellStyle name="Accent1 2" xfId="33" xr:uid="{7440D995-195C-44C6-B4E4-1ECF5F13B278}"/>
    <cellStyle name="Accent2 2" xfId="37" xr:uid="{4417EAA6-9144-48D6-A794-31E81AC93920}"/>
    <cellStyle name="Accent3 2" xfId="41" xr:uid="{2912812E-51EE-4307-B7B4-672DE95857B3}"/>
    <cellStyle name="Accent4 2" xfId="45" xr:uid="{B9BF6E25-0BCF-430F-9B34-5C28396CA055}"/>
    <cellStyle name="Accent5 2" xfId="49" xr:uid="{89E41FA6-2888-4976-B74F-66586A21E0BD}"/>
    <cellStyle name="Accent6 2" xfId="53" xr:uid="{0C1F6548-1B63-4201-A665-147A21BAE03B}"/>
    <cellStyle name="Bad" xfId="1" builtinId="27" customBuiltin="1"/>
    <cellStyle name="Calculation 2" xfId="27" xr:uid="{F5ED0C04-1DC0-4347-A3CB-6004E82E28A1}"/>
    <cellStyle name="Check Cell 2" xfId="29" xr:uid="{4573FEA7-C533-4249-8E86-76E6A05A725F}"/>
    <cellStyle name="Comma 2" xfId="2" xr:uid="{00000000-0005-0000-0000-000002000000}"/>
    <cellStyle name="Comma 2 2" xfId="14" xr:uid="{8295C683-F6A9-4D1B-9C64-6C6BED479229}"/>
    <cellStyle name="Comma 2 3" xfId="63" xr:uid="{F32EA1F7-1048-4F2C-B1B6-F769136CC320}"/>
    <cellStyle name="Comma 3" xfId="3" xr:uid="{00000000-0005-0000-0000-000003000000}"/>
    <cellStyle name="Comma 3 2" xfId="15" xr:uid="{BA090188-554F-4275-B09E-0A88C769B405}"/>
    <cellStyle name="Comma 4" xfId="12" xr:uid="{196FE423-189C-4F22-B671-DDDC545472C4}"/>
    <cellStyle name="Comma 4 2" xfId="16" xr:uid="{EBBA3D30-275F-4524-8846-372FADAC1EB6}"/>
    <cellStyle name="Comma 5" xfId="13" xr:uid="{83B69BA2-F4BA-4250-9C87-E8659B0AFFA0}"/>
    <cellStyle name="Comma 6" xfId="57" xr:uid="{FAD20B9D-E74D-4B2C-BAA9-6EB073466E86}"/>
    <cellStyle name="Comma 7" xfId="61" xr:uid="{FF19938B-BF08-423D-9DD3-A1762BEF7DAB}"/>
    <cellStyle name="Comma 8" xfId="62" xr:uid="{2C22ACAE-3BE1-4267-99EB-EB89D822B564}"/>
    <cellStyle name="Explanatory Text 2" xfId="31" xr:uid="{8516F450-1648-4AC8-B454-124BCEFB4599}"/>
    <cellStyle name="Good 2" xfId="23" xr:uid="{BB8231CC-900D-4A33-992A-904C30B12A3C}"/>
    <cellStyle name="Heading 1" xfId="64" builtinId="16"/>
    <cellStyle name="Heading 1 2" xfId="19" xr:uid="{A6259304-BB6D-45A4-8D41-59DB3CFE2D7E}"/>
    <cellStyle name="Heading 2 2" xfId="20" xr:uid="{E31046E4-7A51-4330-A131-65B2DB4CDF93}"/>
    <cellStyle name="Heading 3 2" xfId="21" xr:uid="{856AB87F-5E5D-46CB-B8F5-EACFE469EF27}"/>
    <cellStyle name="Heading 4 2" xfId="22" xr:uid="{9F6DBFD6-C2F3-470F-B744-E8A0EC62CFA4}"/>
    <cellStyle name="Hyperlink 2" xfId="4" xr:uid="{00000000-0005-0000-0000-000005000000}"/>
    <cellStyle name="Hyperlink 3" xfId="5" xr:uid="{00000000-0005-0000-0000-000006000000}"/>
    <cellStyle name="Hyperlink 4" xfId="6" xr:uid="{00000000-0005-0000-0000-000007000000}"/>
    <cellStyle name="Input 2" xfId="25" xr:uid="{0428325F-C319-4993-AE16-0DC1DBEB196A}"/>
    <cellStyle name="Linked Cell 2" xfId="28" xr:uid="{443EA948-7C9F-419C-B310-1EC7FCCE53CA}"/>
    <cellStyle name="Neutral 2" xfId="24" xr:uid="{743BA522-1350-47D7-90FF-FB52BF7E48EA}"/>
    <cellStyle name="Normal" xfId="0" builtinId="0"/>
    <cellStyle name="Normal 2" xfId="7" xr:uid="{00000000-0005-0000-0000-000009000000}"/>
    <cellStyle name="Normal 2 2" xfId="8" xr:uid="{00000000-0005-0000-0000-00000A000000}"/>
    <cellStyle name="Normal 2 2 2" xfId="58" xr:uid="{34087F6E-5753-49AF-B74F-93908C1D4106}"/>
    <cellStyle name="Normal 2 3" xfId="60" xr:uid="{DA7A2EE2-D258-4E19-AE4B-D5B9388D5431}"/>
    <cellStyle name="Normal 3" xfId="9" xr:uid="{00000000-0005-0000-0000-00000B000000}"/>
    <cellStyle name="Normal 4" xfId="10" xr:uid="{00000000-0005-0000-0000-00000C000000}"/>
    <cellStyle name="Normal 5" xfId="59" xr:uid="{3BBC038F-49E1-452F-BEF2-2AB7CF89A5F0}"/>
    <cellStyle name="Normal_Structure" xfId="11" xr:uid="{00000000-0005-0000-0000-000016000000}"/>
    <cellStyle name="Note" xfId="18" builtinId="10" customBuiltin="1"/>
    <cellStyle name="Output 2" xfId="26" xr:uid="{4E62C583-98C4-45F2-A769-665E77EBF5E2}"/>
    <cellStyle name="Percent 2" xfId="65" xr:uid="{0EEF8D42-A83B-47F5-830F-1550E3FFDD94}"/>
    <cellStyle name="Title" xfId="17" builtinId="15" customBuiltin="1"/>
    <cellStyle name="Total 2" xfId="32" xr:uid="{A2344C1F-1289-4FAD-B39F-8C65A0A052D9}"/>
    <cellStyle name="Warning Text 2" xfId="30" xr:uid="{06E54EF0-712D-4DD0-9928-9A22A502DB28}"/>
  </cellStyles>
  <dxfs count="13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800"/>
              <a:t>Public</a:t>
            </a:r>
            <a:r>
              <a:rPr lang="en-GB" sz="1800" baseline="0"/>
              <a:t> Sector Value</a:t>
            </a:r>
            <a:endParaRPr lang="en-GB" sz="1800"/>
          </a:p>
        </c:rich>
      </c:tx>
      <c:layout>
        <c:manualLayout>
          <c:xMode val="edge"/>
          <c:yMode val="edge"/>
          <c:x val="0.43259912929047678"/>
          <c:y val="3.363357135327892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 w="25400">
          <a:noFill/>
        </a:ln>
        <a:effectLst/>
        <a:sp3d/>
      </c:spPr>
    </c:sideWall>
    <c:backWall>
      <c:thickness val="0"/>
      <c:spPr>
        <a:noFill/>
        <a:ln w="25400"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7701728437158074"/>
          <c:y val="0.12000901752209814"/>
          <c:w val="0.7468522186097476"/>
          <c:h val="0.54806217619036968"/>
        </c:manualLayout>
      </c:layout>
      <c:bar3DChart>
        <c:barDir val="col"/>
        <c:grouping val="clustered"/>
        <c:varyColors val="0"/>
        <c:ser>
          <c:idx val="0"/>
          <c:order val="0"/>
          <c:tx>
            <c:v>Total public new housing</c:v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numRef>
              <c:f>'Public Sector Value'!$B$5:$B$30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Value'!$C$5:$C$30</c:f>
              <c:numCache>
                <c:formatCode>#,##0</c:formatCode>
                <c:ptCount val="26"/>
                <c:pt idx="0">
                  <c:v>881</c:v>
                </c:pt>
                <c:pt idx="1">
                  <c:v>824</c:v>
                </c:pt>
                <c:pt idx="2">
                  <c:v>1075</c:v>
                </c:pt>
                <c:pt idx="3">
                  <c:v>1174</c:v>
                </c:pt>
                <c:pt idx="4">
                  <c:v>1411</c:v>
                </c:pt>
                <c:pt idx="5">
                  <c:v>1706</c:v>
                </c:pt>
                <c:pt idx="6">
                  <c:v>2210</c:v>
                </c:pt>
                <c:pt idx="7">
                  <c:v>2251</c:v>
                </c:pt>
                <c:pt idx="8">
                  <c:v>2853</c:v>
                </c:pt>
                <c:pt idx="9">
                  <c:v>3480</c:v>
                </c:pt>
                <c:pt idx="10">
                  <c:v>3299</c:v>
                </c:pt>
                <c:pt idx="11">
                  <c:v>3327</c:v>
                </c:pt>
                <c:pt idx="12">
                  <c:v>4893</c:v>
                </c:pt>
                <c:pt idx="13">
                  <c:v>4938</c:v>
                </c:pt>
                <c:pt idx="14">
                  <c:v>4049</c:v>
                </c:pt>
                <c:pt idx="15">
                  <c:v>4323</c:v>
                </c:pt>
                <c:pt idx="16">
                  <c:v>5809</c:v>
                </c:pt>
                <c:pt idx="17">
                  <c:v>4908</c:v>
                </c:pt>
                <c:pt idx="18">
                  <c:v>4806</c:v>
                </c:pt>
                <c:pt idx="19">
                  <c:v>5826</c:v>
                </c:pt>
                <c:pt idx="20">
                  <c:v>5886</c:v>
                </c:pt>
                <c:pt idx="21">
                  <c:v>7038</c:v>
                </c:pt>
                <c:pt idx="22">
                  <c:v>4781</c:v>
                </c:pt>
                <c:pt idx="23">
                  <c:v>5027</c:v>
                </c:pt>
                <c:pt idx="24">
                  <c:v>6148</c:v>
                </c:pt>
                <c:pt idx="25">
                  <c:v>6850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853-4D30-8992-A970293438D0}"/>
            </c:ext>
          </c:extLst>
        </c:ser>
        <c:ser>
          <c:idx val="1"/>
          <c:order val="1"/>
          <c:tx>
            <c:v>Public other new work: factories</c:v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numRef>
              <c:f>'Public Sector Value'!$B$5:$B$30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Value'!$E$5:$E$30</c:f>
              <c:numCache>
                <c:formatCode>#,##0</c:formatCode>
                <c:ptCount val="26"/>
                <c:pt idx="0">
                  <c:v>77</c:v>
                </c:pt>
                <c:pt idx="1">
                  <c:v>96</c:v>
                </c:pt>
                <c:pt idx="2">
                  <c:v>91</c:v>
                </c:pt>
                <c:pt idx="3">
                  <c:v>49</c:v>
                </c:pt>
                <c:pt idx="4">
                  <c:v>53</c:v>
                </c:pt>
                <c:pt idx="5">
                  <c:v>130</c:v>
                </c:pt>
                <c:pt idx="6">
                  <c:v>118</c:v>
                </c:pt>
                <c:pt idx="7">
                  <c:v>77</c:v>
                </c:pt>
                <c:pt idx="8">
                  <c:v>67</c:v>
                </c:pt>
                <c:pt idx="9">
                  <c:v>77</c:v>
                </c:pt>
                <c:pt idx="10">
                  <c:v>55</c:v>
                </c:pt>
                <c:pt idx="11">
                  <c:v>49</c:v>
                </c:pt>
                <c:pt idx="12">
                  <c:v>85</c:v>
                </c:pt>
                <c:pt idx="13">
                  <c:v>59</c:v>
                </c:pt>
                <c:pt idx="14">
                  <c:v>120</c:v>
                </c:pt>
                <c:pt idx="15">
                  <c:v>85</c:v>
                </c:pt>
                <c:pt idx="16">
                  <c:v>125</c:v>
                </c:pt>
                <c:pt idx="17">
                  <c:v>91</c:v>
                </c:pt>
                <c:pt idx="18">
                  <c:v>115</c:v>
                </c:pt>
                <c:pt idx="19">
                  <c:v>134</c:v>
                </c:pt>
                <c:pt idx="20">
                  <c:v>136</c:v>
                </c:pt>
                <c:pt idx="21">
                  <c:v>62</c:v>
                </c:pt>
                <c:pt idx="22">
                  <c:v>65</c:v>
                </c:pt>
                <c:pt idx="23">
                  <c:v>147</c:v>
                </c:pt>
                <c:pt idx="24">
                  <c:v>278</c:v>
                </c:pt>
                <c:pt idx="25">
                  <c:v>237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853-4D30-8992-A970293438D0}"/>
            </c:ext>
          </c:extLst>
        </c:ser>
        <c:ser>
          <c:idx val="2"/>
          <c:order val="2"/>
          <c:tx>
            <c:v>Public other new work: warehouses</c:v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numRef>
              <c:f>'Public Sector Value'!$B$5:$B$30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02-6853-4D30-8992-A970293438D0}"/>
            </c:ext>
          </c:extLst>
        </c:ser>
        <c:ser>
          <c:idx val="3"/>
          <c:order val="3"/>
          <c:tx>
            <c:v>Total public infrastructure</c:v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numRef>
              <c:f>'Public Sector Value'!$B$5:$B$30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Value'!$D$5:$D$30</c:f>
              <c:numCache>
                <c:formatCode>#,##0</c:formatCode>
                <c:ptCount val="26"/>
                <c:pt idx="0">
                  <c:v>2779</c:v>
                </c:pt>
                <c:pt idx="1">
                  <c:v>2803</c:v>
                </c:pt>
                <c:pt idx="2">
                  <c:v>2636</c:v>
                </c:pt>
                <c:pt idx="3">
                  <c:v>3031</c:v>
                </c:pt>
                <c:pt idx="4">
                  <c:v>3999</c:v>
                </c:pt>
                <c:pt idx="5">
                  <c:v>3939</c:v>
                </c:pt>
                <c:pt idx="6">
                  <c:v>3143</c:v>
                </c:pt>
                <c:pt idx="7">
                  <c:v>3081</c:v>
                </c:pt>
                <c:pt idx="8">
                  <c:v>2873</c:v>
                </c:pt>
                <c:pt idx="9">
                  <c:v>3061</c:v>
                </c:pt>
                <c:pt idx="10">
                  <c:v>3393</c:v>
                </c:pt>
                <c:pt idx="11">
                  <c:v>4291</c:v>
                </c:pt>
                <c:pt idx="12">
                  <c:v>5005</c:v>
                </c:pt>
                <c:pt idx="13">
                  <c:v>4907</c:v>
                </c:pt>
                <c:pt idx="14">
                  <c:v>4108</c:v>
                </c:pt>
                <c:pt idx="15">
                  <c:v>5566</c:v>
                </c:pt>
                <c:pt idx="16">
                  <c:v>5415</c:v>
                </c:pt>
                <c:pt idx="17">
                  <c:v>6792</c:v>
                </c:pt>
                <c:pt idx="18">
                  <c:v>7248</c:v>
                </c:pt>
                <c:pt idx="19">
                  <c:v>7776</c:v>
                </c:pt>
                <c:pt idx="20">
                  <c:v>10386</c:v>
                </c:pt>
                <c:pt idx="21">
                  <c:v>11325</c:v>
                </c:pt>
                <c:pt idx="22">
                  <c:v>11665</c:v>
                </c:pt>
                <c:pt idx="23">
                  <c:v>15873</c:v>
                </c:pt>
                <c:pt idx="24">
                  <c:v>18975</c:v>
                </c:pt>
                <c:pt idx="25">
                  <c:v>20053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853-4D30-8992-A970293438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18315391"/>
        <c:axId val="918316351"/>
        <c:axId val="0"/>
      </c:bar3DChart>
      <c:catAx>
        <c:axId val="91831539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800"/>
                  <a:t>Time</a:t>
                </a:r>
                <a:r>
                  <a:rPr lang="en-US" sz="1800" baseline="0"/>
                  <a:t> Period</a:t>
                </a:r>
                <a:endParaRPr lang="en-US" sz="1800"/>
              </a:p>
            </c:rich>
          </c:tx>
          <c:layout>
            <c:manualLayout>
              <c:xMode val="edge"/>
              <c:yMode val="edge"/>
              <c:x val="0.48376235182596172"/>
              <c:y val="0.7723605797061937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8316351"/>
        <c:crosses val="autoZero"/>
        <c:auto val="1"/>
        <c:lblAlgn val="ctr"/>
        <c:lblOffset val="100"/>
        <c:noMultiLvlLbl val="0"/>
      </c:catAx>
      <c:valAx>
        <c:axId val="9183163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800"/>
                  <a:t>Millions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83153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2.3264048152869598E-2"/>
          <c:y val="0.8336613172513001"/>
          <c:w val="0.22979180213272665"/>
          <c:h val="0.1334755193831255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800"/>
              <a:t>Private</a:t>
            </a:r>
            <a:r>
              <a:rPr lang="en-GB" sz="1800" baseline="0"/>
              <a:t> Sector Value</a:t>
            </a:r>
            <a:endParaRPr lang="en-GB" sz="1800"/>
          </a:p>
        </c:rich>
      </c:tx>
      <c:layout>
        <c:manualLayout>
          <c:xMode val="edge"/>
          <c:yMode val="edge"/>
          <c:x val="0.41009770060692574"/>
          <c:y val="1.761468093502055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4993329154008131"/>
          <c:y val="9.2675240069376871E-2"/>
          <c:w val="0.77116865308262339"/>
          <c:h val="0.66923117302644863"/>
        </c:manualLayout>
      </c:layout>
      <c:lineChart>
        <c:grouping val="standard"/>
        <c:varyColors val="0"/>
        <c:ser>
          <c:idx val="0"/>
          <c:order val="0"/>
          <c:tx>
            <c:v>Total Private new housing (In millions)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'Private Sector Value'!$B$5:$B$30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Value'!$C$5:$C$30</c:f>
              <c:numCache>
                <c:formatCode>#,##0</c:formatCode>
                <c:ptCount val="26"/>
                <c:pt idx="0">
                  <c:v>8146</c:v>
                </c:pt>
                <c:pt idx="1">
                  <c:v>8079</c:v>
                </c:pt>
                <c:pt idx="2">
                  <c:v>9475</c:v>
                </c:pt>
                <c:pt idx="3">
                  <c:v>9639</c:v>
                </c:pt>
                <c:pt idx="4">
                  <c:v>11453</c:v>
                </c:pt>
                <c:pt idx="5">
                  <c:v>15017</c:v>
                </c:pt>
                <c:pt idx="6">
                  <c:v>18977</c:v>
                </c:pt>
                <c:pt idx="7">
                  <c:v>20715</c:v>
                </c:pt>
                <c:pt idx="8">
                  <c:v>21765</c:v>
                </c:pt>
                <c:pt idx="9">
                  <c:v>22146</c:v>
                </c:pt>
                <c:pt idx="10">
                  <c:v>18138</c:v>
                </c:pt>
                <c:pt idx="11">
                  <c:v>12592</c:v>
                </c:pt>
                <c:pt idx="12">
                  <c:v>14839</c:v>
                </c:pt>
                <c:pt idx="13">
                  <c:v>16334</c:v>
                </c:pt>
                <c:pt idx="14">
                  <c:v>16066</c:v>
                </c:pt>
                <c:pt idx="15">
                  <c:v>18088</c:v>
                </c:pt>
                <c:pt idx="16">
                  <c:v>23717</c:v>
                </c:pt>
                <c:pt idx="17">
                  <c:v>26261</c:v>
                </c:pt>
                <c:pt idx="18">
                  <c:v>30573</c:v>
                </c:pt>
                <c:pt idx="19">
                  <c:v>34406</c:v>
                </c:pt>
                <c:pt idx="20">
                  <c:v>37669</c:v>
                </c:pt>
                <c:pt idx="21">
                  <c:v>40668</c:v>
                </c:pt>
                <c:pt idx="22">
                  <c:v>33319</c:v>
                </c:pt>
                <c:pt idx="23">
                  <c:v>41031</c:v>
                </c:pt>
                <c:pt idx="24">
                  <c:v>50479</c:v>
                </c:pt>
                <c:pt idx="25">
                  <c:v>46255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D0E-4649-83C8-8BE3DFE3250B}"/>
            </c:ext>
          </c:extLst>
        </c:ser>
        <c:ser>
          <c:idx val="1"/>
          <c:order val="1"/>
          <c:tx>
            <c:v>Private commercial: Schools &amp; Universities (In millions)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'Private Sector Value'!$B$5:$B$30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Value'!$I$5:$I$30</c:f>
              <c:numCache>
                <c:formatCode>#,##0</c:formatCode>
                <c:ptCount val="26"/>
                <c:pt idx="0">
                  <c:v>396</c:v>
                </c:pt>
                <c:pt idx="1">
                  <c:v>503</c:v>
                </c:pt>
                <c:pt idx="2">
                  <c:v>979</c:v>
                </c:pt>
                <c:pt idx="3">
                  <c:v>1355</c:v>
                </c:pt>
                <c:pt idx="4">
                  <c:v>1611</c:v>
                </c:pt>
                <c:pt idx="5">
                  <c:v>2182</c:v>
                </c:pt>
                <c:pt idx="6">
                  <c:v>2003</c:v>
                </c:pt>
                <c:pt idx="7">
                  <c:v>2541</c:v>
                </c:pt>
                <c:pt idx="8">
                  <c:v>3834</c:v>
                </c:pt>
                <c:pt idx="9">
                  <c:v>3818</c:v>
                </c:pt>
                <c:pt idx="10">
                  <c:v>3338</c:v>
                </c:pt>
                <c:pt idx="11">
                  <c:v>2656</c:v>
                </c:pt>
                <c:pt idx="12">
                  <c:v>3039</c:v>
                </c:pt>
                <c:pt idx="13">
                  <c:v>2093</c:v>
                </c:pt>
                <c:pt idx="14">
                  <c:v>2294</c:v>
                </c:pt>
                <c:pt idx="15">
                  <c:v>2724</c:v>
                </c:pt>
                <c:pt idx="16">
                  <c:v>4052</c:v>
                </c:pt>
                <c:pt idx="17">
                  <c:v>4548</c:v>
                </c:pt>
                <c:pt idx="18">
                  <c:v>5208</c:v>
                </c:pt>
                <c:pt idx="19">
                  <c:v>5796</c:v>
                </c:pt>
                <c:pt idx="20">
                  <c:v>4883</c:v>
                </c:pt>
                <c:pt idx="21">
                  <c:v>5033</c:v>
                </c:pt>
                <c:pt idx="22">
                  <c:v>3693</c:v>
                </c:pt>
                <c:pt idx="23">
                  <c:v>3606</c:v>
                </c:pt>
                <c:pt idx="24">
                  <c:v>3929</c:v>
                </c:pt>
                <c:pt idx="25">
                  <c:v>3870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D0E-4649-83C8-8BE3DFE3250B}"/>
            </c:ext>
          </c:extLst>
        </c:ser>
        <c:ser>
          <c:idx val="2"/>
          <c:order val="2"/>
          <c:tx>
            <c:v>Private Commercial: Shops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'Private Sector Value'!$B$5:$B$30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Value'!$N$5:$N$30</c:f>
              <c:numCache>
                <c:formatCode>#,##0</c:formatCode>
                <c:ptCount val="26"/>
                <c:pt idx="0">
                  <c:v>3800</c:v>
                </c:pt>
                <c:pt idx="1">
                  <c:v>4864</c:v>
                </c:pt>
                <c:pt idx="2">
                  <c:v>3884</c:v>
                </c:pt>
                <c:pt idx="3">
                  <c:v>4182</c:v>
                </c:pt>
                <c:pt idx="4">
                  <c:v>5369</c:v>
                </c:pt>
                <c:pt idx="5">
                  <c:v>6290</c:v>
                </c:pt>
                <c:pt idx="6">
                  <c:v>6888</c:v>
                </c:pt>
                <c:pt idx="7">
                  <c:v>6794</c:v>
                </c:pt>
                <c:pt idx="8">
                  <c:v>6949</c:v>
                </c:pt>
                <c:pt idx="9">
                  <c:v>7549</c:v>
                </c:pt>
                <c:pt idx="10">
                  <c:v>7384</c:v>
                </c:pt>
                <c:pt idx="11">
                  <c:v>5508</c:v>
                </c:pt>
                <c:pt idx="12">
                  <c:v>5962</c:v>
                </c:pt>
                <c:pt idx="13">
                  <c:v>5044</c:v>
                </c:pt>
                <c:pt idx="14">
                  <c:v>4642</c:v>
                </c:pt>
                <c:pt idx="15">
                  <c:v>4708</c:v>
                </c:pt>
                <c:pt idx="16">
                  <c:v>5701</c:v>
                </c:pt>
                <c:pt idx="17">
                  <c:v>5285</c:v>
                </c:pt>
                <c:pt idx="18">
                  <c:v>5269</c:v>
                </c:pt>
                <c:pt idx="19">
                  <c:v>4935</c:v>
                </c:pt>
                <c:pt idx="20">
                  <c:v>4590</c:v>
                </c:pt>
                <c:pt idx="21">
                  <c:v>3981</c:v>
                </c:pt>
                <c:pt idx="22">
                  <c:v>2840</c:v>
                </c:pt>
                <c:pt idx="23">
                  <c:v>2209</c:v>
                </c:pt>
                <c:pt idx="24">
                  <c:v>2546</c:v>
                </c:pt>
                <c:pt idx="25">
                  <c:v>2462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D0E-4649-83C8-8BE3DFE325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26986560"/>
        <c:axId val="1226991840"/>
      </c:lineChart>
      <c:catAx>
        <c:axId val="1226986560"/>
        <c:scaling>
          <c:orientation val="minMax"/>
        </c:scaling>
        <c:delete val="0"/>
        <c:axPos val="b"/>
        <c:numFmt formatCode="General_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6991840"/>
        <c:crosses val="autoZero"/>
        <c:auto val="1"/>
        <c:lblAlgn val="ctr"/>
        <c:lblOffset val="100"/>
        <c:noMultiLvlLbl val="0"/>
      </c:catAx>
      <c:valAx>
        <c:axId val="1226991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/>
                  <a:t>Millions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69865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2192923668788065"/>
          <c:y val="0.84804385527148551"/>
          <c:w val="0.7255900521933013"/>
          <c:h val="7.678925976037097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t" anchorCtr="0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 sz="1600">
                <a:solidFill>
                  <a:schemeClr val="tx1">
                    <a:lumMod val="65000"/>
                    <a:lumOff val="3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</a:rPr>
              <a:t>Construction firms: Number</a:t>
            </a:r>
            <a:r>
              <a:rPr lang="en-GB" sz="1600" baseline="0">
                <a:solidFill>
                  <a:schemeClr val="tx1">
                    <a:lumMod val="65000"/>
                    <a:lumOff val="3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</a:rPr>
              <a:t> of firms, by firm size</a:t>
            </a:r>
            <a:endParaRPr lang="en-GB" sz="1600">
              <a:solidFill>
                <a:schemeClr val="tx1">
                  <a:lumMod val="65000"/>
                  <a:lumOff val="3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</a:endParaRPr>
          </a:p>
        </c:rich>
      </c:tx>
      <c:overlay val="1"/>
      <c:spPr>
        <a:noFill/>
        <a:ln>
          <a:noFill/>
        </a:ln>
        <a:effectLst/>
      </c:spPr>
      <c:txPr>
        <a:bodyPr rot="0" spcFirstLastPara="1" vertOverflow="ellipsis" vert="horz" wrap="square" anchor="t" anchorCtr="0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23124558348475671"/>
          <c:y val="0.18137565167445135"/>
          <c:w val="0.48622678174843531"/>
          <c:h val="0.72092290105399837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C8B3-4099-BE5D-22F1BF83616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C-C8B3-4099-BE5D-22F1BF83616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C8B3-4099-BE5D-22F1BF836168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C8B3-4099-BE5D-22F1BF83616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8B3-4099-BE5D-22F1BF836168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C8B3-4099-BE5D-22F1BF83616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C8B3-4099-BE5D-22F1BF836168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C8B3-4099-BE5D-22F1BF83616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C8B3-4099-BE5D-22F1BF836168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C8B3-4099-BE5D-22F1BF836168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C8B3-4099-BE5D-22F1BF836168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C8B3-4099-BE5D-22F1BF83616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8B3-4099-BE5D-22F1BF836168}"/>
              </c:ext>
            </c:extLst>
          </c:dPt>
          <c:dLbls>
            <c:dLbl>
              <c:idx val="0"/>
              <c:layout>
                <c:manualLayout>
                  <c:x val="5.4487179487179488E-2"/>
                  <c:y val="-2.376103508307519E-3"/>
                </c:manualLayout>
              </c:layout>
              <c:tx>
                <c:rich>
                  <a:bodyPr/>
                  <a:lstStyle/>
                  <a:p>
                    <a:fld id="{727BC1D1-2B04-4CA2-B1B1-7F138ECF2076}" type="CELLRANGE">
                      <a:rPr lang="en-US" baseline="0"/>
                      <a:pPr/>
                      <a:t>[CELLRANGE]</a:t>
                    </a:fld>
                    <a:r>
                      <a:rPr lang="en-US" baseline="0"/>
                      <a:t>, </a:t>
                    </a:r>
                    <a:fld id="{C9FE3078-C99F-41CB-AB71-1EC2F0E4793B}" type="VALUE">
                      <a:rPr lang="en-US" baseline="0"/>
                      <a:pPr/>
                      <a:t>[VALUE]</a:t>
                    </a:fld>
                    <a:endParaRPr lang="en-US" baseline="0"/>
                  </a:p>
                </c:rich>
              </c:tx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B-C8B3-4099-BE5D-22F1BF836168}"/>
                </c:ext>
              </c:extLst>
            </c:dLbl>
            <c:dLbl>
              <c:idx val="1"/>
              <c:layout>
                <c:manualLayout>
                  <c:x val="-0.13942307692307693"/>
                  <c:y val="-1.9008828066459801E-2"/>
                </c:manualLayout>
              </c:layout>
              <c:tx>
                <c:rich>
                  <a:bodyPr/>
                  <a:lstStyle/>
                  <a:p>
                    <a:fld id="{88587526-0D0D-4AED-9D4C-C615187806F8}" type="CELLRANGE">
                      <a:rPr lang="en-US" baseline="0"/>
                      <a:pPr/>
                      <a:t>[CELLRANGE]</a:t>
                    </a:fld>
                    <a:r>
                      <a:rPr lang="en-US" baseline="0"/>
                      <a:t>, </a:t>
                    </a:r>
                    <a:fld id="{C55EC5AA-E3C8-4F30-A257-FCE62E8926D6}" type="VALUE">
                      <a:rPr lang="en-US" baseline="0"/>
                      <a:pPr/>
                      <a:t>[VALUE]</a:t>
                    </a:fld>
                    <a:endParaRPr lang="en-US" baseline="0"/>
                  </a:p>
                </c:rich>
              </c:tx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C-C8B3-4099-BE5D-22F1BF836168}"/>
                </c:ext>
              </c:extLst>
            </c:dLbl>
            <c:dLbl>
              <c:idx val="2"/>
              <c:layout>
                <c:manualLayout>
                  <c:x val="-3.6858974358974374E-2"/>
                  <c:y val="1.6632724558152328E-2"/>
                </c:manualLayout>
              </c:layout>
              <c:tx>
                <c:rich>
                  <a:bodyPr/>
                  <a:lstStyle/>
                  <a:p>
                    <a:fld id="{52E995D5-A572-422A-9DE7-5D5F48ADFECA}" type="CELLRANGE">
                      <a:rPr lang="en-US" baseline="0"/>
                      <a:pPr/>
                      <a:t>[CELLRANGE]</a:t>
                    </a:fld>
                    <a:r>
                      <a:rPr lang="en-US" baseline="0"/>
                      <a:t>, </a:t>
                    </a:r>
                    <a:fld id="{D8AD8A97-50FC-4F65-BB88-F92706B10F74}" type="VALUE">
                      <a:rPr lang="en-US" baseline="0"/>
                      <a:pPr/>
                      <a:t>[VALUE]</a:t>
                    </a:fld>
                    <a:endParaRPr lang="en-US" baseline="0"/>
                  </a:p>
                </c:rich>
              </c:tx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D-C8B3-4099-BE5D-22F1BF836168}"/>
                </c:ext>
              </c:extLst>
            </c:dLbl>
            <c:dLbl>
              <c:idx val="3"/>
              <c:layout>
                <c:manualLayout>
                  <c:x val="-0.14171815061578841"/>
                  <c:y val="1.7776996137428565E-2"/>
                </c:manualLayout>
              </c:layout>
              <c:tx>
                <c:rich>
                  <a:bodyPr/>
                  <a:lstStyle/>
                  <a:p>
                    <a:fld id="{9B138916-1AC2-4B34-BF61-2EB0D60E1FF1}" type="CELLRANGE">
                      <a:rPr lang="en-US" baseline="0"/>
                      <a:pPr/>
                      <a:t>[CELLRANGE]</a:t>
                    </a:fld>
                    <a:r>
                      <a:rPr lang="en-US" baseline="0"/>
                      <a:t>, </a:t>
                    </a:r>
                    <a:fld id="{C590DD9E-7397-4C19-B38E-804A2EF10F65}" type="VALUE">
                      <a:rPr lang="en-US" baseline="0"/>
                      <a:pPr/>
                      <a:t>[VALUE]</a:t>
                    </a:fld>
                    <a:endParaRPr lang="en-US" baseline="0"/>
                  </a:p>
                </c:rich>
              </c:tx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C8B3-4099-BE5D-22F1BF836168}"/>
                </c:ext>
              </c:extLst>
            </c:dLbl>
            <c:dLbl>
              <c:idx val="4"/>
              <c:layout>
                <c:manualLayout>
                  <c:x val="-0.2027754643650313"/>
                  <c:y val="-1.3199722725559131E-2"/>
                </c:manualLayout>
              </c:layout>
              <c:tx>
                <c:rich>
                  <a:bodyPr/>
                  <a:lstStyle/>
                  <a:p>
                    <a:fld id="{444BFEC8-4735-4B8B-8411-E0A6DA4A44BA}" type="CELLRANGE">
                      <a:rPr lang="en-US" baseline="0"/>
                      <a:pPr/>
                      <a:t>[CELLRANGE]</a:t>
                    </a:fld>
                    <a:r>
                      <a:rPr lang="en-US" baseline="0"/>
                      <a:t>, </a:t>
                    </a:r>
                    <a:fld id="{71A16CAC-0EDA-410B-94EA-F8167B9C8F2C}" type="VALUE">
                      <a:rPr lang="en-US" baseline="0"/>
                      <a:pPr/>
                      <a:t>[VALUE]</a:t>
                    </a:fld>
                    <a:endParaRPr lang="en-US" baseline="0"/>
                  </a:p>
                </c:rich>
              </c:tx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C8B3-4099-BE5D-22F1BF836168}"/>
                </c:ext>
              </c:extLst>
            </c:dLbl>
            <c:dLbl>
              <c:idx val="5"/>
              <c:layout>
                <c:manualLayout>
                  <c:x val="-0.21882773066828187"/>
                  <c:y val="-7.280643082124312E-2"/>
                </c:manualLayout>
              </c:layout>
              <c:tx>
                <c:rich>
                  <a:bodyPr/>
                  <a:lstStyle/>
                  <a:p>
                    <a:fld id="{5F0E0DFD-96A5-4F90-9C02-3E915C22E14F}" type="CELLRANGE">
                      <a:rPr lang="en-US" baseline="0"/>
                      <a:pPr/>
                      <a:t>[CELLRANGE]</a:t>
                    </a:fld>
                    <a:r>
                      <a:rPr lang="en-US" baseline="0"/>
                      <a:t>, </a:t>
                    </a:r>
                    <a:fld id="{0516F1D6-B4F7-49EC-9CA6-79D2CBAC329C}" type="VALUE">
                      <a:rPr lang="en-US" baseline="0"/>
                      <a:pPr/>
                      <a:t>[VALUE]</a:t>
                    </a:fld>
                    <a:endParaRPr lang="en-US" baseline="0"/>
                  </a:p>
                </c:rich>
              </c:tx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C8B3-4099-BE5D-22F1BF836168}"/>
                </c:ext>
              </c:extLst>
            </c:dLbl>
            <c:dLbl>
              <c:idx val="6"/>
              <c:layout>
                <c:manualLayout>
                  <c:x val="-0.1447369018776499"/>
                  <c:y val="-7.9934741346165544E-2"/>
                </c:manualLayout>
              </c:layout>
              <c:tx>
                <c:rich>
                  <a:bodyPr/>
                  <a:lstStyle/>
                  <a:p>
                    <a:fld id="{A4B1CF4C-498E-4605-88D4-5511F0B9C891}" type="CELLRANGE">
                      <a:rPr lang="en-US" baseline="0"/>
                      <a:pPr/>
                      <a:t>[CELLRANGE]</a:t>
                    </a:fld>
                    <a:r>
                      <a:rPr lang="en-US" baseline="0"/>
                      <a:t>, </a:t>
                    </a:r>
                    <a:fld id="{64157009-61E5-46D3-80BE-5B6517A76152}" type="VALUE">
                      <a:rPr lang="en-US" baseline="0"/>
                      <a:pPr/>
                      <a:t>[VALUE]</a:t>
                    </a:fld>
                    <a:endParaRPr lang="en-US" baseline="0"/>
                  </a:p>
                </c:rich>
              </c:tx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C8B3-4099-BE5D-22F1BF836168}"/>
                </c:ext>
              </c:extLst>
            </c:dLbl>
            <c:dLbl>
              <c:idx val="7"/>
              <c:layout>
                <c:manualLayout>
                  <c:x val="-6.1057187563093078E-2"/>
                  <c:y val="-7.6884348306839156E-2"/>
                </c:manualLayout>
              </c:layout>
              <c:tx>
                <c:rich>
                  <a:bodyPr/>
                  <a:lstStyle/>
                  <a:p>
                    <a:fld id="{5B721347-0A91-42D1-BE0D-F966B5F02EB2}" type="CELLRANGE">
                      <a:rPr lang="en-US" baseline="0"/>
                      <a:pPr/>
                      <a:t>[CELLRANGE]</a:t>
                    </a:fld>
                    <a:r>
                      <a:rPr lang="en-US" baseline="0"/>
                      <a:t>, </a:t>
                    </a:r>
                    <a:fld id="{7DA7EC55-46D1-45CB-AA17-D229A0DD20D7}" type="VALUE">
                      <a:rPr lang="en-US" baseline="0"/>
                      <a:pPr/>
                      <a:t>[VALUE]</a:t>
                    </a:fld>
                    <a:endParaRPr lang="en-US" baseline="0"/>
                  </a:p>
                </c:rich>
              </c:tx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A-C8B3-4099-BE5D-22F1BF836168}"/>
                </c:ext>
              </c:extLst>
            </c:dLbl>
            <c:dLbl>
              <c:idx val="8"/>
              <c:layout>
                <c:manualLayout>
                  <c:x val="2.7483343428225317E-2"/>
                  <c:y val="-7.1874885989127918E-2"/>
                </c:manualLayout>
              </c:layout>
              <c:tx>
                <c:rich>
                  <a:bodyPr/>
                  <a:lstStyle/>
                  <a:p>
                    <a:fld id="{46FCA5DA-4766-46CB-A090-83493B751B00}" type="CELLRANGE">
                      <a:rPr lang="en-US" baseline="0"/>
                      <a:pPr/>
                      <a:t>[CELLRANGE]</a:t>
                    </a:fld>
                    <a:r>
                      <a:rPr lang="en-US" baseline="0"/>
                      <a:t>, </a:t>
                    </a:r>
                    <a:fld id="{96C7552A-7FB0-4D31-B67F-B290B5C28DCF}" type="VALUE">
                      <a:rPr lang="en-US" baseline="0"/>
                      <a:pPr/>
                      <a:t>[VALUE]</a:t>
                    </a:fld>
                    <a:endParaRPr lang="en-US" baseline="0"/>
                  </a:p>
                </c:rich>
              </c:tx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9-C8B3-4099-BE5D-22F1BF836168}"/>
                </c:ext>
              </c:extLst>
            </c:dLbl>
            <c:dLbl>
              <c:idx val="9"/>
              <c:layout>
                <c:manualLayout>
                  <c:x val="0.10052354633555421"/>
                  <c:y val="-7.2219701639979164E-2"/>
                </c:manualLayout>
              </c:layout>
              <c:tx>
                <c:rich>
                  <a:bodyPr/>
                  <a:lstStyle/>
                  <a:p>
                    <a:fld id="{2D4CBEA8-2D1E-4E74-A28A-D484849EC1D5}" type="CELLRANGE">
                      <a:rPr lang="en-US" baseline="0"/>
                      <a:pPr/>
                      <a:t>[CELLRANGE]</a:t>
                    </a:fld>
                    <a:r>
                      <a:rPr lang="en-US" baseline="0"/>
                      <a:t>, </a:t>
                    </a:r>
                    <a:fld id="{18CC284A-8DBB-4BB0-A5A6-9F1FE7F180F0}" type="VALUE">
                      <a:rPr lang="en-US" baseline="0"/>
                      <a:pPr/>
                      <a:t>[VALUE]</a:t>
                    </a:fld>
                    <a:endParaRPr lang="en-US" baseline="0"/>
                  </a:p>
                </c:rich>
              </c:tx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C8B3-4099-BE5D-22F1BF836168}"/>
                </c:ext>
              </c:extLst>
            </c:dLbl>
            <c:dLbl>
              <c:idx val="10"/>
              <c:layout>
                <c:manualLayout>
                  <c:x val="0.21896085705632951"/>
                  <c:y val="-7.2161328073475861E-2"/>
                </c:manualLayout>
              </c:layout>
              <c:tx>
                <c:rich>
                  <a:bodyPr/>
                  <a:lstStyle/>
                  <a:p>
                    <a:fld id="{D11641A9-5F48-4602-A0D1-D7BB39EACCC5}" type="CELLRANGE">
                      <a:rPr lang="en-US" baseline="0"/>
                      <a:pPr/>
                      <a:t>[CELLRANGE]</a:t>
                    </a:fld>
                    <a:r>
                      <a:rPr lang="en-US" baseline="0"/>
                      <a:t>, </a:t>
                    </a:r>
                    <a:fld id="{08467CB8-8755-4D18-A764-5A34C79AA8BF}" type="VALUE">
                      <a:rPr lang="en-US" baseline="0"/>
                      <a:pPr/>
                      <a:t>[VALUE]</a:t>
                    </a:fld>
                    <a:endParaRPr lang="en-US" baseline="0"/>
                  </a:p>
                </c:rich>
              </c:tx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C8B3-4099-BE5D-22F1BF836168}"/>
                </c:ext>
              </c:extLst>
            </c:dLbl>
            <c:dLbl>
              <c:idx val="11"/>
              <c:layout>
                <c:manualLayout>
                  <c:x val="0.30143738643246504"/>
                  <c:y val="-5.1304939208233667E-2"/>
                </c:manualLayout>
              </c:layout>
              <c:tx>
                <c:rich>
                  <a:bodyPr/>
                  <a:lstStyle/>
                  <a:p>
                    <a:fld id="{BEC47AE7-21AE-4783-8AF3-340000F8F1D9}" type="CELLRANGE">
                      <a:rPr lang="en-US" baseline="0"/>
                      <a:pPr/>
                      <a:t>[CELLRANGE]</a:t>
                    </a:fld>
                    <a:r>
                      <a:rPr lang="en-US" baseline="0"/>
                      <a:t>, </a:t>
                    </a:r>
                    <a:fld id="{BA2F626D-13BF-4C76-A990-0341488A99DD}" type="VALUE">
                      <a:rPr lang="en-US" baseline="0"/>
                      <a:pPr/>
                      <a:t>[VALUE]</a:t>
                    </a:fld>
                    <a:endParaRPr lang="en-US" baseline="0"/>
                  </a:p>
                </c:rich>
              </c:tx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C8B3-4099-BE5D-22F1BF836168}"/>
                </c:ext>
              </c:extLst>
            </c:dLbl>
            <c:dLbl>
              <c:idx val="12"/>
              <c:layout>
                <c:manualLayout>
                  <c:x val="0.30672458610942865"/>
                  <c:y val="5.309749414627256E-3"/>
                </c:manualLayout>
              </c:layout>
              <c:tx>
                <c:rich>
                  <a:bodyPr/>
                  <a:lstStyle/>
                  <a:p>
                    <a:fld id="{973C09A9-373E-48B0-BBC2-16B83B9C91D0}" type="CELLRANGE">
                      <a:rPr lang="en-US" baseline="0"/>
                      <a:pPr/>
                      <a:t>[CELLRANGE]</a:t>
                    </a:fld>
                    <a:r>
                      <a:rPr lang="en-US" baseline="0"/>
                      <a:t>, </a:t>
                    </a:r>
                    <a:fld id="{AFF30A83-0374-4BB6-BD3A-CD164E41D756}" type="VALUE">
                      <a:rPr lang="en-US" baseline="0"/>
                      <a:pPr/>
                      <a:t>[VALUE]</a:t>
                    </a:fld>
                    <a:endParaRPr lang="en-US" baseline="0"/>
                  </a:p>
                </c:rich>
              </c:tx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C8B3-4099-BE5D-22F1BF836168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DataLabelsRange val="1"/>
              </c:ext>
            </c:extLst>
          </c:dLbls>
          <c:cat>
            <c:strRef>
              <c:f>'Firm Size'!$A$30:$A$42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'Firm Size'!$C$30:$C$42</c:f>
              <c:numCache>
                <c:formatCode>#,##0</c:formatCode>
                <c:ptCount val="13"/>
                <c:pt idx="0">
                  <c:v>74325</c:v>
                </c:pt>
                <c:pt idx="1">
                  <c:v>60313</c:v>
                </c:pt>
                <c:pt idx="2">
                  <c:v>31814</c:v>
                </c:pt>
                <c:pt idx="3">
                  <c:v>12669</c:v>
                </c:pt>
                <c:pt idx="4">
                  <c:v>6860</c:v>
                </c:pt>
                <c:pt idx="5">
                  <c:v>2128</c:v>
                </c:pt>
                <c:pt idx="6">
                  <c:v>2129</c:v>
                </c:pt>
                <c:pt idx="7">
                  <c:v>597</c:v>
                </c:pt>
                <c:pt idx="8">
                  <c:v>490</c:v>
                </c:pt>
                <c:pt idx="9">
                  <c:v>595</c:v>
                </c:pt>
                <c:pt idx="10">
                  <c:v>154</c:v>
                </c:pt>
                <c:pt idx="11">
                  <c:v>65</c:v>
                </c:pt>
                <c:pt idx="12">
                  <c:v>60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('Firm Size'!$C$30,'Firm Size'!$C$30:$C$42)</c15:f>
                <c15:dlblRangeCache>
                  <c:ptCount val="14"/>
                  <c:pt idx="0">
                    <c:v>74,325</c:v>
                  </c:pt>
                  <c:pt idx="1">
                    <c:v>74,325</c:v>
                  </c:pt>
                  <c:pt idx="2">
                    <c:v>60,313</c:v>
                  </c:pt>
                  <c:pt idx="3">
                    <c:v>31,814</c:v>
                  </c:pt>
                  <c:pt idx="4">
                    <c:v>12,669</c:v>
                  </c:pt>
                  <c:pt idx="5">
                    <c:v>6,860</c:v>
                  </c:pt>
                  <c:pt idx="6">
                    <c:v>2,128</c:v>
                  </c:pt>
                  <c:pt idx="7">
                    <c:v>2,129</c:v>
                  </c:pt>
                  <c:pt idx="8">
                    <c:v>597</c:v>
                  </c:pt>
                  <c:pt idx="9">
                    <c:v>490</c:v>
                  </c:pt>
                  <c:pt idx="10">
                    <c:v>595</c:v>
                  </c:pt>
                  <c:pt idx="11">
                    <c:v>154</c:v>
                  </c:pt>
                  <c:pt idx="12">
                    <c:v>65</c:v>
                  </c:pt>
                  <c:pt idx="13">
                    <c:v>60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C8B3-4099-BE5D-22F1BF8361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ln>
                <a:noFill/>
              </a:ln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600"/>
              <a:t>Construction</a:t>
            </a:r>
            <a:r>
              <a:rPr lang="en-GB" sz="1600" baseline="0"/>
              <a:t> firms: Number of firms, by firm size</a:t>
            </a:r>
            <a:endParaRPr lang="en-GB" sz="16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1997+'Firm Size'!$B$30</c:v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'Firm Size'!$A$30:$A$42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'Firm Size'!$B$30:$B$42</c:f>
              <c:numCache>
                <c:formatCode>#,##0</c:formatCode>
                <c:ptCount val="13"/>
                <c:pt idx="0">
                  <c:v>86269</c:v>
                </c:pt>
                <c:pt idx="1">
                  <c:v>47644</c:v>
                </c:pt>
                <c:pt idx="2">
                  <c:v>15737</c:v>
                </c:pt>
                <c:pt idx="3">
                  <c:v>3787</c:v>
                </c:pt>
                <c:pt idx="4">
                  <c:v>3101</c:v>
                </c:pt>
                <c:pt idx="5">
                  <c:v>1176</c:v>
                </c:pt>
                <c:pt idx="6">
                  <c:v>1156</c:v>
                </c:pt>
                <c:pt idx="7">
                  <c:v>396</c:v>
                </c:pt>
                <c:pt idx="8">
                  <c:v>296</c:v>
                </c:pt>
                <c:pt idx="9">
                  <c:v>381</c:v>
                </c:pt>
                <c:pt idx="10">
                  <c:v>107</c:v>
                </c:pt>
                <c:pt idx="11">
                  <c:v>60</c:v>
                </c:pt>
                <c:pt idx="12">
                  <c:v>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27D-4337-AAED-485720AE940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1306768672"/>
        <c:axId val="1306775872"/>
        <c:axId val="0"/>
      </c:bar3DChart>
      <c:catAx>
        <c:axId val="130676867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Size</a:t>
                </a:r>
                <a:r>
                  <a:rPr lang="en-GB" sz="1800" baseline="0"/>
                  <a:t> of firm in 1997</a:t>
                </a:r>
                <a:endParaRPr lang="en-GB" sz="18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06775872"/>
        <c:crosses val="autoZero"/>
        <c:auto val="1"/>
        <c:lblAlgn val="ctr"/>
        <c:lblOffset val="100"/>
        <c:noMultiLvlLbl val="0"/>
      </c:catAx>
      <c:valAx>
        <c:axId val="1306775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/>
                  <a:t>(Firms</a:t>
                </a:r>
                <a:r>
                  <a:rPr lang="en-GB" sz="1600" baseline="0"/>
                  <a:t> (In Thousands)</a:t>
                </a:r>
                <a:endParaRPr lang="en-GB" sz="16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067686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_xlchart.v2.0</cx:f>
      </cx:strDim>
      <cx:numDim type="val">
        <cx:f>_xlchart.v2.1</cx:f>
      </cx:numDim>
    </cx:data>
  </cx:chartData>
  <cx:chart>
    <cx:title pos="t" align="ctr" overlay="0">
      <cx:tx>
        <cx:txData>
          <cx:v>Construction firms: Number of firms, by firm size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r>
            <a:rPr lang="en-US" sz="16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/>
            </a:rPr>
            <a:t>Construction firms: Number of firms, by firm size</a:t>
          </a:r>
        </a:p>
      </cx:txPr>
    </cx:title>
    <cx:plotArea>
      <cx:plotAreaRegion>
        <cx:series layoutId="funnel" uniqueId="{00000001-F670-47C6-8B36-B08130689532}" formatIdx="1">
          <cx:tx>
            <cx:txData>
              <cx:f/>
              <cx:v>Number of firms, by firm size in 2017</cx:v>
            </cx:txData>
          </cx:tx>
          <cx:dataLabels pos="ctr">
            <cx:visibility seriesName="0" categoryName="0" value="1"/>
          </cx:dataLabels>
          <cx:dataId val="0"/>
        </cx:series>
      </cx:plotAreaRegion>
      <cx:axis id="0">
        <cx:catScaling gapWidth="0.0599999987"/>
        <cx:title>
          <cx:tx>
            <cx:txData>
              <cx:v>Size of firm in 2017</cx:v>
            </cx:txData>
          </cx:tx>
          <cx:txPr>
            <a:bodyPr spcFirstLastPara="1" vertOverflow="ellipsis" horzOverflow="overflow" wrap="square" lIns="0" tIns="0" rIns="0" bIns="0" anchor="ctr" anchorCtr="1"/>
            <a:lstStyle/>
            <a:p>
              <a:pPr algn="ctr" rtl="0">
                <a:defRPr/>
              </a:pPr>
              <a:r>
                <a:rPr lang="en-US" sz="1800" b="0" i="0" u="none" strike="noStrike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Calibri"/>
                </a:rPr>
                <a:t>Size of firm in 2017</a:t>
              </a:r>
            </a:p>
          </cx:txPr>
        </cx:title>
        <cx:tickLabels/>
      </cx:axis>
    </cx:plotArea>
    <cx:legend pos="t" align="ctr" overlay="0"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endParaRPr lang="en-US" sz="900" b="0" i="0" u="none" strike="noStrike" baseline="0">
            <a:solidFill>
              <a:sysClr val="windowText" lastClr="000000">
                <a:lumMod val="65000"/>
                <a:lumOff val="35000"/>
              </a:sysClr>
            </a:solidFill>
            <a:latin typeface="Calibri"/>
          </a:endParaRPr>
        </a:p>
      </cx:txPr>
    </cx:legend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41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microsoft.com/office/2014/relationships/chartEx" Target="../charts/chartEx1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566057</xdr:colOff>
      <xdr:row>39</xdr:row>
      <xdr:rowOff>108857</xdr:rowOff>
    </xdr:from>
    <xdr:to>
      <xdr:col>15</xdr:col>
      <xdr:colOff>783772</xdr:colOff>
      <xdr:row>76</xdr:row>
      <xdr:rowOff>10886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97CF16A0-E766-3582-99DC-3CC6D2F936E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613835</xdr:colOff>
      <xdr:row>37</xdr:row>
      <xdr:rowOff>116416</xdr:rowOff>
    </xdr:from>
    <xdr:to>
      <xdr:col>14</xdr:col>
      <xdr:colOff>571501</xdr:colOff>
      <xdr:row>74</xdr:row>
      <xdr:rowOff>21167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4D5912E-6271-0E73-C631-9BB4ABC5E16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21771</xdr:colOff>
      <xdr:row>41</xdr:row>
      <xdr:rowOff>174171</xdr:rowOff>
    </xdr:from>
    <xdr:to>
      <xdr:col>25</xdr:col>
      <xdr:colOff>97971</xdr:colOff>
      <xdr:row>74</xdr:row>
      <xdr:rowOff>152400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18903E0D-3AAC-24DE-9663-3E828657290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21772</xdr:colOff>
      <xdr:row>75</xdr:row>
      <xdr:rowOff>21771</xdr:rowOff>
    </xdr:from>
    <xdr:to>
      <xdr:col>18</xdr:col>
      <xdr:colOff>391887</xdr:colOff>
      <xdr:row>103</xdr:row>
      <xdr:rowOff>10886</xdr:rowOff>
    </xdr:to>
    <mc:AlternateContent xmlns:mc="http://schemas.openxmlformats.org/markup-compatibility/2006">
      <mc:Choice xmlns:cx2="http://schemas.microsoft.com/office/drawing/2015/10/21/chartex" Requires="cx2">
        <xdr:graphicFrame macro="">
          <xdr:nvGraphicFramePr>
            <xdr:cNvPr id="13" name="Chart 12">
              <a:extLst>
                <a:ext uri="{FF2B5EF4-FFF2-40B4-BE49-F238E27FC236}">
                  <a16:creationId xmlns:a16="http://schemas.microsoft.com/office/drawing/2014/main" id="{B22D6BAF-D589-9756-7F6C-BE4B64312D3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746172" y="13996851"/>
              <a:ext cx="8904515" cy="510975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794657</xdr:colOff>
      <xdr:row>42</xdr:row>
      <xdr:rowOff>21771</xdr:rowOff>
    </xdr:from>
    <xdr:to>
      <xdr:col>11</xdr:col>
      <xdr:colOff>185057</xdr:colOff>
      <xdr:row>74</xdr:row>
      <xdr:rowOff>10886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D38FA24-DC5C-67E7-B378-3FFFB4416CF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76A4F3-3F4A-49DA-BDD0-4ACE5CDBE06A}" name="Table1.1" displayName="Table1.1" ref="B4:P30" totalsRowShown="0" headerRowDxfId="137" headerRowBorderDxfId="136" tableBorderDxfId="135">
  <autoFilter ref="B4:P30" xr:uid="{9976A4F3-3F4A-49DA-BDD0-4ACE5CDBE06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55044B22-CDFF-4967-BDC2-A066D44E7E14}" name="Time period" dataDxfId="134"/>
    <tableColumn id="2" xr3:uid="{2CEB802E-2C8B-438B-9945-35DD738C0281}" name="Total public new housing" dataDxfId="133"/>
    <tableColumn id="3" xr3:uid="{3C3BF752-4FFF-484B-B71F-F58604720080}" name="Total public infrastructure" dataDxfId="132"/>
    <tableColumn id="4" xr3:uid="{DEEA3593-9A6C-4595-A7F4-F7A1FF50902E}" name="Public other new work: factories" dataDxfId="131"/>
    <tableColumn id="5" xr3:uid="{701866BA-69BA-48CD-9D0D-81FD69DF739B}" name="Public other new work: warehouses" dataDxfId="130"/>
    <tableColumn id="6" xr3:uid="{50F5A838-140D-46C1-8047-15EFD622290F}" name="Public other new work: oil, steel &amp; coal" dataDxfId="129"/>
    <tableColumn id="7" xr3:uid="{6E0EFBDD-3A47-49CD-BF91-D293A5E27967}" name="Public other new work: schools &amp; colleges" dataDxfId="128"/>
    <tableColumn id="8" xr3:uid="{052798D4-9B72-4634-83FD-B570A0A4EF5E}" name="Public other new work: universities" dataDxfId="127"/>
    <tableColumn id="9" xr3:uid="{571F73C0-8F8D-4744-9CDA-7B688B842FEF}" name="Public other new work: health" dataDxfId="126"/>
    <tableColumn id="10" xr3:uid="{F2EE5416-E865-4168-999D-36C183FDD80C}" name="Public other new work: offices" dataDxfId="125"/>
    <tableColumn id="11" xr3:uid="{A7B4FAA5-F556-43C6-B0B4-B26DEC3A6BC2}" name="Public other new work: entertainment" dataDxfId="124"/>
    <tableColumn id="12" xr3:uid="{29535A53-8586-4C43-85ED-4497C85F3F49}" name="Public other new work: garages &amp; shops" dataDxfId="123"/>
    <tableColumn id="13" xr3:uid="{46E5855B-008E-4046-9A54-C371E654CFE7}" name="Public other new work: agriculture &amp; miscellaneous" dataDxfId="122"/>
    <tableColumn id="14" xr3:uid="{50113204-1E01-42B5-B32F-CB7AFABA9D95}" name="Total other new work" dataDxfId="121"/>
    <tableColumn id="15" xr3:uid="{DA379AB0-7BAB-4EF3-B6D5-77E85678C85D}" name="All Public Sector" dataDxfId="120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62BA6B5-6D6F-4589-BFC2-316C68ED0FAE}" name="Table1.2" displayName="Table1.2" ref="A4:Q36" totalsRowShown="0" headerRowDxfId="119" headerRowBorderDxfId="118" tableBorderDxfId="117">
  <autoFilter ref="A4:Q36" xr:uid="{362BA6B5-6D6F-4589-BFC2-316C68ED0F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7" xr3:uid="{4DE6712D-7902-45C8-BA21-E866A2341B83}" name="Column1" dataDxfId="116"/>
    <tableColumn id="1" xr3:uid="{8055121C-8D16-4CE2-98DE-0F5E9ECC0BA8}" name="Time period" dataDxfId="115"/>
    <tableColumn id="2" xr3:uid="{C23D8177-BE6A-461F-BDF0-6062E9A9C563}" name="Total private new housing" dataDxfId="114"/>
    <tableColumn id="3" xr3:uid="{A0112703-164B-4D8F-8127-1F9BC5377D92}" name="Total private Infrastructure" dataDxfId="113"/>
    <tableColumn id="4" xr3:uid="{5C3BDA6B-FFA2-4485-B69E-D43CA1A73A6D}" name="Private industrial: factories" dataDxfId="112"/>
    <tableColumn id="5" xr3:uid="{1A9A4962-83F1-4697-B041-646210503394}" name="Private industrial: warehouses" dataDxfId="111"/>
    <tableColumn id="6" xr3:uid="{B08A9504-9136-4E95-8379-17E65179B983}" name="Private industrial: oil, steel &amp; coal" dataDxfId="110"/>
    <tableColumn id="7" xr3:uid="{F0A3B3E8-2CD4-4411-B00D-94698CE6322C}" name="All private industrial" dataDxfId="109"/>
    <tableColumn id="8" xr3:uid="{184046F4-C3BE-4FCC-ACB7-18CDAFDF611E}" name="Private commercial: schools &amp; universities" dataDxfId="108"/>
    <tableColumn id="9" xr3:uid="{ECA96A0B-B560-45E2-8624-7571F89E8974}" name="Private commercial: health" dataDxfId="107"/>
    <tableColumn id="10" xr3:uid="{4F34749D-2332-4677-9A18-C2E983F4F1AA}" name="Private commercial: offices" dataDxfId="106"/>
    <tableColumn id="11" xr3:uid="{C563F708-AF4F-42F9-B9CC-B21C0F3DCD0F}" name="Private commercial: entertainment" dataDxfId="105"/>
    <tableColumn id="12" xr3:uid="{247D2649-72BC-4671-8FED-3BBD36116AAA}" name="Private commercial: garages" dataDxfId="104"/>
    <tableColumn id="13" xr3:uid="{26D1EE28-82B9-4E14-B03B-F99E6123F7F9}" name="Private commercial: shops" dataDxfId="103"/>
    <tableColumn id="14" xr3:uid="{305BAB87-4138-4069-96F6-BCD89AE70315}" name="Private commercial: agriculture &amp; miscellaneous" dataDxfId="102"/>
    <tableColumn id="15" xr3:uid="{2416E7D6-1E53-4B44-B96F-D447BA7D8C97}" name="All private commercial" dataDxfId="101"/>
    <tableColumn id="16" xr3:uid="{0B15AE04-565B-4968-A2E1-2333D8AF492C}" name="All Private Sector" dataDxfId="100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9B8DBC6-D06A-472D-8043-70E43E03E316}" name="Table3.1" displayName="Table3.1" ref="A3:AB18" totalsRowCount="1" headerRowDxfId="99" dataDxfId="97" headerRowBorderDxfId="98" tableBorderDxfId="96">
  <autoFilter ref="A3:AB17" xr:uid="{09B8DBC6-D06A-472D-8043-70E43E03E31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</autoFilter>
  <tableColumns count="28">
    <tableColumn id="1" xr3:uid="{CFC509EB-77A4-4332-B5D7-BCF568FBA36E}" name="Size of Firm " dataDxfId="95" totalsRowDxfId="94"/>
    <tableColumn id="2" xr3:uid="{B0F2A6A6-3283-4150-BE0B-7C2080238572}" name="1997" dataDxfId="93" totalsRowDxfId="92"/>
    <tableColumn id="3" xr3:uid="{7A412100-EA83-45B6-B94C-0CC26E44A30F}" name="1998" dataDxfId="91" totalsRowDxfId="90"/>
    <tableColumn id="4" xr3:uid="{930012D9-E799-426D-A875-B2326DBD55F4}" name="1999" dataDxfId="89" totalsRowDxfId="88"/>
    <tableColumn id="5" xr3:uid="{360ADF1A-3595-4433-8269-ECF0960327F1}" name="2000" dataDxfId="87" totalsRowDxfId="86"/>
    <tableColumn id="6" xr3:uid="{B8A820A4-B668-44EF-8933-1D96A2FADF03}" name="2001" dataDxfId="85" totalsRowDxfId="84"/>
    <tableColumn id="7" xr3:uid="{11F83E27-4927-45F5-A9CC-43237E2CADF0}" name="2002" dataDxfId="83" totalsRowDxfId="82"/>
    <tableColumn id="8" xr3:uid="{5E4AAD45-DCF0-42E8-851F-4D7FE4C75994}" name="2003" dataDxfId="81" totalsRowDxfId="80"/>
    <tableColumn id="9" xr3:uid="{CC5CDAF9-2908-403E-8524-8E458561A86C}" name="2004" dataDxfId="79" totalsRowDxfId="78"/>
    <tableColumn id="10" xr3:uid="{F8F10E6C-4C24-4987-86B9-2BC4604AA6FF}" name="2005" dataDxfId="77" totalsRowDxfId="76"/>
    <tableColumn id="11" xr3:uid="{634D9AB2-2F7D-42C4-861A-A48218543D52}" name="2006" dataDxfId="75" totalsRowDxfId="74"/>
    <tableColumn id="12" xr3:uid="{7A730D35-593C-410E-9351-5DCF7AEA046F}" name="2007" dataDxfId="73" totalsRowDxfId="72"/>
    <tableColumn id="13" xr3:uid="{E8E41471-48B0-4831-A7E6-07A1E35E2ACC}" name="2008" dataDxfId="71" totalsRowDxfId="70"/>
    <tableColumn id="14" xr3:uid="{6B01846A-0DD0-4E86-A5D2-F829644186A4}" name="2009" dataDxfId="69" totalsRowDxfId="68"/>
    <tableColumn id="15" xr3:uid="{D8AFF6A5-5D5A-4766-8F96-57E79DF3663F}" name="2010" dataDxfId="67" totalsRowDxfId="66"/>
    <tableColumn id="16" xr3:uid="{1D6E8742-788F-4B2E-9697-60AC14F35D18}" name="2011" dataDxfId="65" totalsRowDxfId="64"/>
    <tableColumn id="17" xr3:uid="{69C049AB-9C9F-4ADE-BECC-623E5690EC71}" name="2012" dataDxfId="63" totalsRowDxfId="62"/>
    <tableColumn id="18" xr3:uid="{D43A8FDC-D054-4128-AB18-089395291A62}" name="2013" dataDxfId="61" totalsRowDxfId="60"/>
    <tableColumn id="19" xr3:uid="{6A5E7EBF-7006-4A2D-93DE-FA3490C64C59}" name="2014" dataDxfId="59" totalsRowDxfId="58"/>
    <tableColumn id="20" xr3:uid="{7205CD9A-2C31-4724-97CB-C762076DBBAF}" name="2015" dataDxfId="57" totalsRowDxfId="56"/>
    <tableColumn id="21" xr3:uid="{23F28E5D-774C-402C-AAC0-BD710762A009}" name="2016" dataDxfId="55" totalsRowDxfId="54"/>
    <tableColumn id="22" xr3:uid="{6B0E8B0D-15FB-452A-B17A-DBF1F9144E49}" name="2017" dataDxfId="53" totalsRowDxfId="52"/>
    <tableColumn id="23" xr3:uid="{2A1FDA69-05A8-446B-AAAA-D031F3BBAD05}" name="2018" dataDxfId="51" totalsRowDxfId="50"/>
    <tableColumn id="24" xr3:uid="{3D10BF88-871C-4682-B0C8-E083CE171D1E}" name="2019" dataDxfId="49" totalsRowDxfId="48"/>
    <tableColumn id="25" xr3:uid="{9D538F5B-3878-417F-8425-2A0D3E354E45}" name="2020" dataDxfId="47" totalsRowDxfId="46"/>
    <tableColumn id="26" xr3:uid="{DD9C5EF2-8ED1-4799-8A41-D3913A1F0044}" name="2021" dataDxfId="45" totalsRowDxfId="44"/>
    <tableColumn id="27" xr3:uid="{5B253DE7-CFE8-406E-A7AA-546E3B30390D}" name="2022" dataDxfId="43" totalsRowDxfId="42"/>
    <tableColumn id="28" xr3:uid="{6E9710FE-6516-471A-802B-84FD325849B6}" name="2023" dataDxfId="41" totalsRowDxfId="40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20EC210E-218F-4940-9087-90F266FD1D44}" name="Table15" displayName="Table15" ref="A3:R17" totalsRowCount="1" headerRowDxfId="39" dataDxfId="37" headerRowBorderDxfId="38" tableBorderDxfId="36" headerRowCellStyle="Normal_Structure">
  <autoFilter ref="A3:R16" xr:uid="{20EC210E-218F-4940-9087-90F266FD1D4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</autoFilter>
  <tableColumns count="18">
    <tableColumn id="1" xr3:uid="{E5CAAB62-7002-408C-ACD3-6916E9C4E796}" name="Size of firm (by turnover size band)" dataDxfId="35" totalsRowDxfId="34" dataCellStyle="Normal_Structure" totalsRowCellStyle="Normal_Structure"/>
    <tableColumn id="2" xr3:uid="{2B0ED319-BDF4-462D-BA26-AA1BE0AFD462}" name="2007" dataDxfId="33" totalsRowDxfId="32"/>
    <tableColumn id="3" xr3:uid="{77F2849C-56C7-4DA1-AC0C-D55E7D6D694A}" name="2008" dataDxfId="31" totalsRowDxfId="30"/>
    <tableColumn id="4" xr3:uid="{9A1A21B1-FF17-4614-B44E-2AD012742D9C}" name="2009 " dataDxfId="29" totalsRowDxfId="28"/>
    <tableColumn id="5" xr3:uid="{7265F993-4BEA-4DD6-8F1F-7FD26B6D78D5}" name="2010 " dataDxfId="27" totalsRowDxfId="26"/>
    <tableColumn id="6" xr3:uid="{09518861-0455-459C-88E1-24FF001DA0D0}" name="2011 " dataDxfId="25" totalsRowDxfId="24"/>
    <tableColumn id="7" xr3:uid="{B5D524CF-EE6E-42DE-B6E6-1BA234BEBB35}" name="2012 " dataDxfId="23" totalsRowDxfId="22"/>
    <tableColumn id="8" xr3:uid="{74FB05A5-6EDB-43D0-B674-261380B53C98}" name="2013 " dataDxfId="21" totalsRowDxfId="20"/>
    <tableColumn id="9" xr3:uid="{E3D5D211-E5F3-4D89-9A54-45C89C90CA58}" name="2014 " dataDxfId="19" totalsRowDxfId="18"/>
    <tableColumn id="10" xr3:uid="{6659BB5D-89DB-418A-B6EB-1751E9306736}" name="2015 " dataDxfId="17" totalsRowDxfId="16"/>
    <tableColumn id="11" xr3:uid="{BC0F8EB9-8D5F-49CC-8256-4BA0676A88E1}" name="2016 " dataDxfId="15" totalsRowDxfId="14"/>
    <tableColumn id="12" xr3:uid="{D7445CA1-EFDC-436C-A8A1-28D1078DA8A7}" name="2017 " dataDxfId="13" totalsRowDxfId="12"/>
    <tableColumn id="13" xr3:uid="{C60437E4-5FDB-4BB4-B0A2-04D6F0461900}" name="2018 " dataDxfId="11" totalsRowDxfId="10"/>
    <tableColumn id="14" xr3:uid="{FE58B5FE-FCD9-4E27-A1B2-4BD4BB13404D}" name="2019 " dataDxfId="9" totalsRowDxfId="8"/>
    <tableColumn id="15" xr3:uid="{509EE9E5-9F66-4B95-9B38-BE0E47B10AD8}" name="2020 " dataDxfId="7" totalsRowDxfId="6"/>
    <tableColumn id="16" xr3:uid="{0AB424BA-148E-48AB-9FA9-8CDBE379AE70}" name="2021 " dataDxfId="5" totalsRowDxfId="4"/>
    <tableColumn id="17" xr3:uid="{A4AA9ED1-167B-4667-B809-4713DCB65C7D}" name="2022 " dataDxfId="3" totalsRowDxfId="2"/>
    <tableColumn id="18" xr3:uid="{04AAD7D3-88DF-46C7-8FC7-1AC98D7D5527}" name="2023" dataDxfId="1" totalsRow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9DB04-8355-4811-9E25-FCBBABC1D645}">
  <dimension ref="A1:R37"/>
  <sheetViews>
    <sheetView tabSelected="1" zoomScale="70" zoomScaleNormal="70" workbookViewId="0">
      <selection activeCell="U66" sqref="U66"/>
    </sheetView>
  </sheetViews>
  <sheetFormatPr defaultColWidth="8.6640625" defaultRowHeight="14.4"/>
  <cols>
    <col min="1" max="1" width="22.44140625" customWidth="1"/>
    <col min="2" max="2" width="13" customWidth="1"/>
    <col min="3" max="3" width="12" customWidth="1"/>
    <col min="4" max="4" width="16" customWidth="1"/>
    <col min="5" max="5" width="18.33203125" customWidth="1"/>
    <col min="6" max="6" width="12.5546875" customWidth="1"/>
    <col min="7" max="7" width="12.33203125" customWidth="1"/>
    <col min="8" max="8" width="12.6640625" customWidth="1"/>
    <col min="9" max="9" width="12.33203125" customWidth="1"/>
    <col min="10" max="10" width="11.6640625" customWidth="1"/>
    <col min="11" max="11" width="11.44140625" customWidth="1"/>
    <col min="12" max="12" width="13.44140625" customWidth="1"/>
    <col min="13" max="13" width="12.6640625" customWidth="1"/>
    <col min="14" max="14" width="14.6640625" customWidth="1"/>
    <col min="15" max="15" width="13.6640625" customWidth="1"/>
    <col min="16" max="16" width="16.88671875" customWidth="1"/>
  </cols>
  <sheetData>
    <row r="1" spans="1:18" ht="19.2">
      <c r="B1" s="4" t="s">
        <v>0</v>
      </c>
    </row>
    <row r="2" spans="1:18">
      <c r="B2" s="5" t="s">
        <v>1</v>
      </c>
    </row>
    <row r="3" spans="1:18">
      <c r="B3" s="5"/>
    </row>
    <row r="4" spans="1:18" ht="58.2" customHeight="1">
      <c r="A4" s="34"/>
      <c r="B4" s="9" t="s">
        <v>2</v>
      </c>
      <c r="C4" s="10" t="s">
        <v>3</v>
      </c>
      <c r="D4" s="10" t="s">
        <v>4</v>
      </c>
      <c r="E4" s="11" t="s">
        <v>5</v>
      </c>
      <c r="F4" s="11" t="s">
        <v>6</v>
      </c>
      <c r="G4" s="11" t="s">
        <v>7</v>
      </c>
      <c r="H4" s="11" t="s">
        <v>8</v>
      </c>
      <c r="I4" s="11" t="s">
        <v>9</v>
      </c>
      <c r="J4" s="11" t="s">
        <v>10</v>
      </c>
      <c r="K4" s="11" t="s">
        <v>11</v>
      </c>
      <c r="L4" s="11" t="s">
        <v>12</v>
      </c>
      <c r="M4" s="11" t="s">
        <v>13</v>
      </c>
      <c r="N4" s="12" t="s">
        <v>14</v>
      </c>
      <c r="O4" s="13" t="s">
        <v>15</v>
      </c>
      <c r="P4" s="14" t="s">
        <v>16</v>
      </c>
    </row>
    <row r="5" spans="1:18">
      <c r="A5" s="34"/>
      <c r="B5" s="1">
        <v>1998</v>
      </c>
      <c r="C5" s="18">
        <v>881</v>
      </c>
      <c r="D5" s="18">
        <v>2779</v>
      </c>
      <c r="E5" s="18">
        <v>77</v>
      </c>
      <c r="F5" s="18">
        <v>29</v>
      </c>
      <c r="G5" s="18">
        <v>4</v>
      </c>
      <c r="H5" s="18">
        <v>801</v>
      </c>
      <c r="I5" s="18">
        <v>332</v>
      </c>
      <c r="J5" s="18">
        <v>636</v>
      </c>
      <c r="K5" s="18">
        <v>454</v>
      </c>
      <c r="L5" s="18">
        <v>380</v>
      </c>
      <c r="M5" s="18">
        <v>53</v>
      </c>
      <c r="N5" s="19">
        <v>578</v>
      </c>
      <c r="O5" s="17">
        <v>3343</v>
      </c>
      <c r="P5" s="20">
        <v>7003</v>
      </c>
    </row>
    <row r="6" spans="1:18">
      <c r="A6" s="34"/>
      <c r="B6" s="1">
        <v>1999</v>
      </c>
      <c r="C6" s="18">
        <v>824</v>
      </c>
      <c r="D6" s="18">
        <v>2803</v>
      </c>
      <c r="E6" s="18">
        <v>96</v>
      </c>
      <c r="F6" s="18">
        <v>36</v>
      </c>
      <c r="G6" s="18">
        <v>4</v>
      </c>
      <c r="H6" s="18">
        <v>984</v>
      </c>
      <c r="I6" s="18">
        <v>386</v>
      </c>
      <c r="J6" s="18">
        <v>712</v>
      </c>
      <c r="K6" s="18">
        <v>519</v>
      </c>
      <c r="L6" s="18">
        <v>445</v>
      </c>
      <c r="M6" s="18">
        <v>55</v>
      </c>
      <c r="N6" s="19">
        <v>668</v>
      </c>
      <c r="O6" s="17">
        <v>3907</v>
      </c>
      <c r="P6" s="20">
        <v>7534</v>
      </c>
    </row>
    <row r="7" spans="1:18">
      <c r="A7" s="34"/>
      <c r="B7" s="1">
        <v>2000</v>
      </c>
      <c r="C7" s="18">
        <v>1075</v>
      </c>
      <c r="D7" s="18">
        <v>2636</v>
      </c>
      <c r="E7" s="18">
        <v>91</v>
      </c>
      <c r="F7" s="18">
        <v>21</v>
      </c>
      <c r="G7" s="18">
        <v>4</v>
      </c>
      <c r="H7" s="18">
        <v>1014</v>
      </c>
      <c r="I7" s="18">
        <v>369</v>
      </c>
      <c r="J7" s="18">
        <v>755</v>
      </c>
      <c r="K7" s="18">
        <v>399</v>
      </c>
      <c r="L7" s="18">
        <v>455</v>
      </c>
      <c r="M7" s="18">
        <v>90</v>
      </c>
      <c r="N7" s="19">
        <v>668</v>
      </c>
      <c r="O7" s="17">
        <v>3863</v>
      </c>
      <c r="P7" s="20">
        <v>7574</v>
      </c>
    </row>
    <row r="8" spans="1:18">
      <c r="A8" s="34"/>
      <c r="B8" s="1">
        <v>2001</v>
      </c>
      <c r="C8" s="18">
        <v>1174</v>
      </c>
      <c r="D8" s="18">
        <v>3031</v>
      </c>
      <c r="E8" s="18">
        <v>49</v>
      </c>
      <c r="F8" s="18">
        <v>14</v>
      </c>
      <c r="G8" s="18">
        <v>4</v>
      </c>
      <c r="H8" s="18">
        <v>1357</v>
      </c>
      <c r="I8" s="18">
        <v>445</v>
      </c>
      <c r="J8" s="18">
        <v>883</v>
      </c>
      <c r="K8" s="18">
        <v>380</v>
      </c>
      <c r="L8" s="18">
        <v>421</v>
      </c>
      <c r="M8" s="18">
        <v>83</v>
      </c>
      <c r="N8" s="19">
        <v>614</v>
      </c>
      <c r="O8" s="17">
        <v>4253</v>
      </c>
      <c r="P8" s="20">
        <v>8458</v>
      </c>
    </row>
    <row r="9" spans="1:18">
      <c r="A9" s="34"/>
      <c r="B9" s="1">
        <v>2002</v>
      </c>
      <c r="C9" s="18">
        <v>1411</v>
      </c>
      <c r="D9" s="18">
        <v>3999</v>
      </c>
      <c r="E9" s="18">
        <v>53</v>
      </c>
      <c r="F9" s="18">
        <v>9</v>
      </c>
      <c r="G9" s="18">
        <v>4</v>
      </c>
      <c r="H9" s="18">
        <v>1810</v>
      </c>
      <c r="I9" s="18">
        <v>611</v>
      </c>
      <c r="J9" s="18">
        <v>1087</v>
      </c>
      <c r="K9" s="18">
        <v>686</v>
      </c>
      <c r="L9" s="18">
        <v>517</v>
      </c>
      <c r="M9" s="18">
        <v>103</v>
      </c>
      <c r="N9" s="19">
        <v>636</v>
      </c>
      <c r="O9" s="17">
        <v>5517</v>
      </c>
      <c r="P9" s="20">
        <v>10927</v>
      </c>
    </row>
    <row r="10" spans="1:18">
      <c r="A10" s="34"/>
      <c r="B10" s="1">
        <v>2003</v>
      </c>
      <c r="C10" s="18">
        <v>1706</v>
      </c>
      <c r="D10" s="18">
        <v>3939</v>
      </c>
      <c r="E10" s="18">
        <v>130</v>
      </c>
      <c r="F10" s="18">
        <v>23</v>
      </c>
      <c r="G10" s="18">
        <v>3</v>
      </c>
      <c r="H10" s="18">
        <v>2183</v>
      </c>
      <c r="I10" s="18">
        <v>929</v>
      </c>
      <c r="J10" s="18">
        <v>1402</v>
      </c>
      <c r="K10" s="18">
        <v>918</v>
      </c>
      <c r="L10" s="18">
        <v>594</v>
      </c>
      <c r="M10" s="18">
        <v>127</v>
      </c>
      <c r="N10" s="19">
        <v>971</v>
      </c>
      <c r="O10" s="17">
        <v>7280</v>
      </c>
      <c r="P10" s="20">
        <v>12925</v>
      </c>
    </row>
    <row r="11" spans="1:18">
      <c r="A11" s="34"/>
      <c r="B11" s="1">
        <v>2004</v>
      </c>
      <c r="C11" s="18">
        <v>2210</v>
      </c>
      <c r="D11" s="18">
        <v>3143</v>
      </c>
      <c r="E11" s="18">
        <v>118</v>
      </c>
      <c r="F11" s="18">
        <v>35</v>
      </c>
      <c r="G11" s="18">
        <v>4</v>
      </c>
      <c r="H11" s="18">
        <v>3029</v>
      </c>
      <c r="I11" s="18">
        <v>981</v>
      </c>
      <c r="J11" s="18">
        <v>1722</v>
      </c>
      <c r="K11" s="18">
        <v>914</v>
      </c>
      <c r="L11" s="18">
        <v>715</v>
      </c>
      <c r="M11" s="18">
        <v>129</v>
      </c>
      <c r="N11" s="19">
        <v>990</v>
      </c>
      <c r="O11" s="17">
        <v>8638</v>
      </c>
      <c r="P11" s="20">
        <v>13991</v>
      </c>
    </row>
    <row r="12" spans="1:18">
      <c r="A12" s="34"/>
      <c r="B12" s="1">
        <v>2005</v>
      </c>
      <c r="C12" s="18">
        <v>2251</v>
      </c>
      <c r="D12" s="18">
        <v>3081</v>
      </c>
      <c r="E12" s="18">
        <v>77</v>
      </c>
      <c r="F12" s="18">
        <v>32</v>
      </c>
      <c r="G12" s="18">
        <v>3</v>
      </c>
      <c r="H12" s="18">
        <v>3279</v>
      </c>
      <c r="I12" s="18">
        <v>912</v>
      </c>
      <c r="J12" s="18">
        <v>1518</v>
      </c>
      <c r="K12" s="18">
        <v>872</v>
      </c>
      <c r="L12" s="18">
        <v>697</v>
      </c>
      <c r="M12" s="18">
        <v>130</v>
      </c>
      <c r="N12" s="19">
        <v>845</v>
      </c>
      <c r="O12" s="17">
        <v>8362</v>
      </c>
      <c r="P12" s="20">
        <v>13694</v>
      </c>
      <c r="R12" t="s">
        <v>17</v>
      </c>
    </row>
    <row r="13" spans="1:18">
      <c r="A13" s="34"/>
      <c r="B13" s="1">
        <v>2006</v>
      </c>
      <c r="C13" s="18">
        <v>2853</v>
      </c>
      <c r="D13" s="18">
        <v>2873</v>
      </c>
      <c r="E13" s="18">
        <v>67</v>
      </c>
      <c r="F13" s="18">
        <v>29</v>
      </c>
      <c r="G13" s="18">
        <v>2</v>
      </c>
      <c r="H13" s="18">
        <v>3424</v>
      </c>
      <c r="I13" s="18">
        <v>909</v>
      </c>
      <c r="J13" s="18">
        <v>1226</v>
      </c>
      <c r="K13" s="18">
        <v>821</v>
      </c>
      <c r="L13" s="18">
        <v>706</v>
      </c>
      <c r="M13" s="18">
        <v>120</v>
      </c>
      <c r="N13" s="19">
        <v>742</v>
      </c>
      <c r="O13" s="17">
        <v>8047</v>
      </c>
      <c r="P13" s="20">
        <v>13773</v>
      </c>
    </row>
    <row r="14" spans="1:18">
      <c r="A14" s="34"/>
      <c r="B14" s="1">
        <v>2007</v>
      </c>
      <c r="C14" s="18">
        <v>3480</v>
      </c>
      <c r="D14" s="18">
        <v>3061</v>
      </c>
      <c r="E14" s="18">
        <v>77</v>
      </c>
      <c r="F14" s="18">
        <v>26</v>
      </c>
      <c r="G14" s="18">
        <v>1</v>
      </c>
      <c r="H14" s="18">
        <v>3321</v>
      </c>
      <c r="I14" s="18">
        <v>940</v>
      </c>
      <c r="J14" s="18">
        <v>1260</v>
      </c>
      <c r="K14" s="18">
        <v>862</v>
      </c>
      <c r="L14" s="18">
        <v>754</v>
      </c>
      <c r="M14" s="18">
        <v>110</v>
      </c>
      <c r="N14" s="19">
        <v>995</v>
      </c>
      <c r="O14" s="17">
        <v>8347</v>
      </c>
      <c r="P14" s="20">
        <v>14888</v>
      </c>
    </row>
    <row r="15" spans="1:18">
      <c r="A15" s="34"/>
      <c r="B15" s="1">
        <v>2008</v>
      </c>
      <c r="C15" s="18">
        <v>3299</v>
      </c>
      <c r="D15" s="18">
        <v>3393</v>
      </c>
      <c r="E15" s="18">
        <v>55</v>
      </c>
      <c r="F15" s="18">
        <v>25</v>
      </c>
      <c r="G15" s="18">
        <v>11</v>
      </c>
      <c r="H15" s="18">
        <v>4108</v>
      </c>
      <c r="I15" s="18">
        <v>1258</v>
      </c>
      <c r="J15" s="18">
        <v>1665</v>
      </c>
      <c r="K15" s="18">
        <v>879</v>
      </c>
      <c r="L15" s="18">
        <v>969</v>
      </c>
      <c r="M15" s="18">
        <v>113</v>
      </c>
      <c r="N15" s="19">
        <v>903</v>
      </c>
      <c r="O15" s="17">
        <v>9988</v>
      </c>
      <c r="P15" s="20">
        <v>16680</v>
      </c>
    </row>
    <row r="16" spans="1:18">
      <c r="A16" s="34"/>
      <c r="B16" s="1">
        <v>2009</v>
      </c>
      <c r="C16" s="18">
        <v>3327</v>
      </c>
      <c r="D16" s="18">
        <v>4291</v>
      </c>
      <c r="E16" s="18">
        <v>49</v>
      </c>
      <c r="F16" s="18">
        <v>29</v>
      </c>
      <c r="G16" s="18">
        <v>15</v>
      </c>
      <c r="H16" s="18">
        <v>5212</v>
      </c>
      <c r="I16" s="18">
        <v>1042</v>
      </c>
      <c r="J16" s="18">
        <v>2004</v>
      </c>
      <c r="K16" s="18">
        <v>909</v>
      </c>
      <c r="L16" s="18">
        <v>1258</v>
      </c>
      <c r="M16" s="18">
        <v>179</v>
      </c>
      <c r="N16" s="19">
        <v>1161</v>
      </c>
      <c r="O16" s="17">
        <v>11857</v>
      </c>
      <c r="P16" s="20">
        <v>19475</v>
      </c>
    </row>
    <row r="17" spans="1:16">
      <c r="A17" s="34"/>
      <c r="B17" s="1">
        <v>2010</v>
      </c>
      <c r="C17" s="18">
        <v>4893</v>
      </c>
      <c r="D17" s="18">
        <v>5005</v>
      </c>
      <c r="E17" s="18">
        <v>85</v>
      </c>
      <c r="F17" s="18">
        <v>43</v>
      </c>
      <c r="G17" s="18">
        <v>10</v>
      </c>
      <c r="H17" s="18">
        <v>6939</v>
      </c>
      <c r="I17" s="18">
        <v>1134</v>
      </c>
      <c r="J17" s="18">
        <v>2079</v>
      </c>
      <c r="K17" s="18">
        <v>1008</v>
      </c>
      <c r="L17" s="18">
        <v>1581</v>
      </c>
      <c r="M17" s="18">
        <v>402</v>
      </c>
      <c r="N17" s="19">
        <v>1092</v>
      </c>
      <c r="O17" s="17">
        <v>14372</v>
      </c>
      <c r="P17" s="20">
        <v>24270</v>
      </c>
    </row>
    <row r="18" spans="1:16">
      <c r="A18" s="34"/>
      <c r="B18" s="1">
        <v>2011</v>
      </c>
      <c r="C18" s="18">
        <v>4938</v>
      </c>
      <c r="D18" s="18">
        <v>4907</v>
      </c>
      <c r="E18" s="18">
        <v>59</v>
      </c>
      <c r="F18" s="18">
        <v>20</v>
      </c>
      <c r="G18" s="18">
        <v>8</v>
      </c>
      <c r="H18" s="18">
        <v>6026</v>
      </c>
      <c r="I18" s="18">
        <v>1321</v>
      </c>
      <c r="J18" s="18">
        <v>2400</v>
      </c>
      <c r="K18" s="18">
        <v>816</v>
      </c>
      <c r="L18" s="18">
        <v>1076</v>
      </c>
      <c r="M18" s="18">
        <v>182</v>
      </c>
      <c r="N18" s="19">
        <v>1383</v>
      </c>
      <c r="O18" s="17">
        <v>13291</v>
      </c>
      <c r="P18" s="20">
        <v>23136</v>
      </c>
    </row>
    <row r="19" spans="1:16">
      <c r="A19" s="34"/>
      <c r="B19" s="1">
        <v>2012</v>
      </c>
      <c r="C19" s="18">
        <v>4049</v>
      </c>
      <c r="D19" s="18">
        <v>4108</v>
      </c>
      <c r="E19" s="18">
        <v>120</v>
      </c>
      <c r="F19" s="18">
        <v>18</v>
      </c>
      <c r="G19" s="18">
        <v>25</v>
      </c>
      <c r="H19" s="18">
        <v>4983</v>
      </c>
      <c r="I19" s="18">
        <v>843</v>
      </c>
      <c r="J19" s="18">
        <v>1806</v>
      </c>
      <c r="K19" s="18">
        <v>706</v>
      </c>
      <c r="L19" s="18">
        <v>903</v>
      </c>
      <c r="M19" s="18">
        <v>60</v>
      </c>
      <c r="N19" s="19">
        <v>1361</v>
      </c>
      <c r="O19" s="17">
        <v>10826</v>
      </c>
      <c r="P19" s="20">
        <v>18984</v>
      </c>
    </row>
    <row r="20" spans="1:16">
      <c r="A20" s="34"/>
      <c r="B20" s="1">
        <v>2013</v>
      </c>
      <c r="C20" s="18">
        <v>4323</v>
      </c>
      <c r="D20" s="18">
        <v>5566</v>
      </c>
      <c r="E20" s="18">
        <v>85</v>
      </c>
      <c r="F20" s="18">
        <v>33</v>
      </c>
      <c r="G20" s="18">
        <v>42</v>
      </c>
      <c r="H20" s="18">
        <v>4373</v>
      </c>
      <c r="I20" s="18">
        <v>997</v>
      </c>
      <c r="J20" s="18">
        <v>1688</v>
      </c>
      <c r="K20" s="18">
        <v>929</v>
      </c>
      <c r="L20" s="18">
        <v>670</v>
      </c>
      <c r="M20" s="18">
        <v>115</v>
      </c>
      <c r="N20" s="19">
        <v>1332</v>
      </c>
      <c r="O20" s="17">
        <v>10265</v>
      </c>
      <c r="P20" s="20">
        <v>20154</v>
      </c>
    </row>
    <row r="21" spans="1:16">
      <c r="A21" s="34"/>
      <c r="B21" s="1">
        <v>2014</v>
      </c>
      <c r="C21" s="18">
        <v>5809</v>
      </c>
      <c r="D21" s="18">
        <v>5415</v>
      </c>
      <c r="E21" s="18">
        <v>125</v>
      </c>
      <c r="F21" s="18">
        <v>42</v>
      </c>
      <c r="G21" s="18">
        <v>27</v>
      </c>
      <c r="H21" s="18">
        <v>4150</v>
      </c>
      <c r="I21" s="18">
        <v>1518</v>
      </c>
      <c r="J21" s="18">
        <v>1948</v>
      </c>
      <c r="K21" s="18">
        <v>526</v>
      </c>
      <c r="L21" s="18">
        <v>855</v>
      </c>
      <c r="M21" s="18">
        <v>190</v>
      </c>
      <c r="N21" s="19">
        <v>1184</v>
      </c>
      <c r="O21" s="17">
        <v>10564</v>
      </c>
      <c r="P21" s="20">
        <v>21788</v>
      </c>
    </row>
    <row r="22" spans="1:16">
      <c r="A22" s="34"/>
      <c r="B22" s="1">
        <v>2015</v>
      </c>
      <c r="C22" s="18">
        <v>4908</v>
      </c>
      <c r="D22" s="18">
        <v>6792</v>
      </c>
      <c r="E22" s="18">
        <v>91</v>
      </c>
      <c r="F22" s="18">
        <v>7</v>
      </c>
      <c r="G22" s="18">
        <v>11</v>
      </c>
      <c r="H22" s="18">
        <v>4369</v>
      </c>
      <c r="I22" s="18">
        <v>1894</v>
      </c>
      <c r="J22" s="18">
        <v>1631</v>
      </c>
      <c r="K22" s="18">
        <v>457</v>
      </c>
      <c r="L22" s="18">
        <v>877</v>
      </c>
      <c r="M22" s="18">
        <v>218</v>
      </c>
      <c r="N22" s="19">
        <v>1200</v>
      </c>
      <c r="O22" s="17">
        <v>10755</v>
      </c>
      <c r="P22" s="20">
        <v>22455</v>
      </c>
    </row>
    <row r="23" spans="1:16">
      <c r="A23" s="34"/>
      <c r="B23" s="1">
        <v>2016</v>
      </c>
      <c r="C23" s="18">
        <v>4806</v>
      </c>
      <c r="D23" s="18">
        <v>7248</v>
      </c>
      <c r="E23" s="18">
        <v>115</v>
      </c>
      <c r="F23" s="18">
        <v>12</v>
      </c>
      <c r="G23" s="18">
        <v>3</v>
      </c>
      <c r="H23" s="18">
        <v>4828</v>
      </c>
      <c r="I23" s="18">
        <v>1540</v>
      </c>
      <c r="J23" s="18">
        <v>2145</v>
      </c>
      <c r="K23" s="18">
        <v>695</v>
      </c>
      <c r="L23" s="18">
        <v>737</v>
      </c>
      <c r="M23" s="18">
        <v>271</v>
      </c>
      <c r="N23" s="19">
        <v>1162</v>
      </c>
      <c r="O23" s="17">
        <v>11508</v>
      </c>
      <c r="P23" s="20">
        <v>23562</v>
      </c>
    </row>
    <row r="24" spans="1:16">
      <c r="A24" s="34"/>
      <c r="B24" s="1">
        <v>2017</v>
      </c>
      <c r="C24" s="18">
        <v>5826</v>
      </c>
      <c r="D24" s="18">
        <v>7776</v>
      </c>
      <c r="E24" s="18">
        <v>134</v>
      </c>
      <c r="F24" s="18">
        <v>22</v>
      </c>
      <c r="G24" s="18">
        <v>0</v>
      </c>
      <c r="H24" s="18">
        <v>4250</v>
      </c>
      <c r="I24" s="18">
        <v>1537</v>
      </c>
      <c r="J24" s="18">
        <v>1994</v>
      </c>
      <c r="K24" s="18">
        <v>844</v>
      </c>
      <c r="L24" s="18">
        <v>844</v>
      </c>
      <c r="M24" s="18">
        <v>672</v>
      </c>
      <c r="N24" s="19">
        <v>1223</v>
      </c>
      <c r="O24" s="17">
        <v>11521</v>
      </c>
      <c r="P24" s="20">
        <v>25123</v>
      </c>
    </row>
    <row r="25" spans="1:16">
      <c r="A25" s="34"/>
      <c r="B25" s="1">
        <v>2018</v>
      </c>
      <c r="C25" s="18">
        <v>5886</v>
      </c>
      <c r="D25" s="18">
        <v>10386</v>
      </c>
      <c r="E25" s="18">
        <v>136</v>
      </c>
      <c r="F25" s="18">
        <v>19</v>
      </c>
      <c r="G25" s="18">
        <v>5</v>
      </c>
      <c r="H25" s="18">
        <v>3928</v>
      </c>
      <c r="I25" s="18">
        <v>1498</v>
      </c>
      <c r="J25" s="18">
        <v>1512</v>
      </c>
      <c r="K25" s="18">
        <v>692</v>
      </c>
      <c r="L25" s="18">
        <v>1096</v>
      </c>
      <c r="M25" s="18">
        <v>398</v>
      </c>
      <c r="N25" s="19">
        <v>1289</v>
      </c>
      <c r="O25" s="17">
        <v>10572</v>
      </c>
      <c r="P25" s="20">
        <v>26844</v>
      </c>
    </row>
    <row r="26" spans="1:16">
      <c r="A26" s="34"/>
      <c r="B26" s="1">
        <v>2019</v>
      </c>
      <c r="C26" s="18">
        <v>7038</v>
      </c>
      <c r="D26" s="18">
        <v>11325</v>
      </c>
      <c r="E26" s="18">
        <v>62</v>
      </c>
      <c r="F26" s="18">
        <v>41</v>
      </c>
      <c r="G26" s="18">
        <v>44</v>
      </c>
      <c r="H26" s="18">
        <v>4142</v>
      </c>
      <c r="I26" s="18">
        <v>1443</v>
      </c>
      <c r="J26" s="18">
        <v>1788</v>
      </c>
      <c r="K26" s="18">
        <v>813</v>
      </c>
      <c r="L26" s="18">
        <v>867</v>
      </c>
      <c r="M26" s="18">
        <v>334</v>
      </c>
      <c r="N26" s="19">
        <v>1194</v>
      </c>
      <c r="O26" s="17">
        <v>10728</v>
      </c>
      <c r="P26" s="20">
        <v>29092</v>
      </c>
    </row>
    <row r="27" spans="1:16">
      <c r="A27" s="34"/>
      <c r="B27" s="1">
        <v>2020</v>
      </c>
      <c r="C27" s="18">
        <v>4781</v>
      </c>
      <c r="D27" s="18">
        <v>11665</v>
      </c>
      <c r="E27" s="18">
        <v>65</v>
      </c>
      <c r="F27" s="18">
        <v>51</v>
      </c>
      <c r="G27" s="18">
        <v>10</v>
      </c>
      <c r="H27" s="18">
        <v>4185</v>
      </c>
      <c r="I27" s="18">
        <v>1140</v>
      </c>
      <c r="J27" s="18">
        <v>1390</v>
      </c>
      <c r="K27" s="18">
        <v>931</v>
      </c>
      <c r="L27" s="18">
        <v>815</v>
      </c>
      <c r="M27" s="18">
        <v>266</v>
      </c>
      <c r="N27" s="19">
        <v>1097</v>
      </c>
      <c r="O27" s="17">
        <v>9952</v>
      </c>
      <c r="P27" s="20">
        <v>26397</v>
      </c>
    </row>
    <row r="28" spans="1:16">
      <c r="A28" s="34"/>
      <c r="B28" s="1">
        <v>2021</v>
      </c>
      <c r="C28" s="18">
        <v>5027</v>
      </c>
      <c r="D28" s="18">
        <v>15873</v>
      </c>
      <c r="E28" s="18">
        <v>147</v>
      </c>
      <c r="F28" s="18">
        <v>53</v>
      </c>
      <c r="G28" s="18">
        <v>0</v>
      </c>
      <c r="H28" s="18">
        <v>4026</v>
      </c>
      <c r="I28" s="18">
        <v>715</v>
      </c>
      <c r="J28" s="18">
        <v>2213</v>
      </c>
      <c r="K28" s="18">
        <v>841</v>
      </c>
      <c r="L28" s="18">
        <v>1169</v>
      </c>
      <c r="M28" s="18">
        <v>175</v>
      </c>
      <c r="N28" s="19">
        <v>771</v>
      </c>
      <c r="O28" s="17">
        <v>10111</v>
      </c>
      <c r="P28" s="20">
        <v>31010</v>
      </c>
    </row>
    <row r="29" spans="1:16">
      <c r="A29" s="34"/>
      <c r="B29" s="1">
        <v>2022</v>
      </c>
      <c r="C29" s="18">
        <v>6148</v>
      </c>
      <c r="D29" s="18">
        <v>18975</v>
      </c>
      <c r="E29" s="18">
        <v>278</v>
      </c>
      <c r="F29" s="18">
        <v>72</v>
      </c>
      <c r="G29" s="18">
        <v>0</v>
      </c>
      <c r="H29" s="18">
        <v>3793</v>
      </c>
      <c r="I29" s="18">
        <v>500</v>
      </c>
      <c r="J29" s="18">
        <v>2267</v>
      </c>
      <c r="K29" s="18">
        <v>683</v>
      </c>
      <c r="L29" s="18">
        <v>889</v>
      </c>
      <c r="M29" s="18">
        <v>360</v>
      </c>
      <c r="N29" s="19">
        <v>1068</v>
      </c>
      <c r="O29" s="17">
        <v>9911</v>
      </c>
      <c r="P29" s="20">
        <v>35033</v>
      </c>
    </row>
    <row r="30" spans="1:16">
      <c r="A30" s="34"/>
      <c r="B30" s="1">
        <v>2023</v>
      </c>
      <c r="C30" s="18">
        <v>6850</v>
      </c>
      <c r="D30" s="18">
        <v>20053</v>
      </c>
      <c r="E30" s="18">
        <v>237</v>
      </c>
      <c r="F30" s="18">
        <v>59</v>
      </c>
      <c r="G30" s="18">
        <v>0</v>
      </c>
      <c r="H30" s="18">
        <v>3579</v>
      </c>
      <c r="I30" s="18">
        <v>450</v>
      </c>
      <c r="J30" s="18">
        <v>2538</v>
      </c>
      <c r="K30" s="18">
        <v>1025</v>
      </c>
      <c r="L30" s="18">
        <v>1047</v>
      </c>
      <c r="M30" s="18">
        <v>454</v>
      </c>
      <c r="N30" s="19">
        <v>2320</v>
      </c>
      <c r="O30" s="17">
        <v>11708</v>
      </c>
      <c r="P30" s="20">
        <v>38611</v>
      </c>
    </row>
    <row r="32" spans="1:16">
      <c r="A32" t="s">
        <v>18</v>
      </c>
      <c r="B32" s="33">
        <f>AVERAGE(B5,B30)</f>
        <v>2010.5</v>
      </c>
      <c r="C32" s="32">
        <f>AVERAGE(C5:C30)</f>
        <v>3837.4230769230771</v>
      </c>
      <c r="E32">
        <f>AVERAGE(E5:E30)</f>
        <v>103</v>
      </c>
      <c r="F32" s="32">
        <f>AVERAGE(F5:F30)</f>
        <v>30.76923076923077</v>
      </c>
      <c r="G32" s="18"/>
    </row>
    <row r="33" spans="1:7">
      <c r="A33" t="s">
        <v>19</v>
      </c>
      <c r="B33" s="33">
        <f>MEDIAN(B5,B30)</f>
        <v>2010.5</v>
      </c>
      <c r="C33" s="32">
        <f>MEDIAN(C5:C30)</f>
        <v>4186</v>
      </c>
      <c r="E33" s="32">
        <f>MEDIAN(E5:E30)</f>
        <v>88</v>
      </c>
      <c r="F33" s="32">
        <f>MEDIAN(F5:F30)</f>
        <v>29</v>
      </c>
      <c r="G33" s="18"/>
    </row>
    <row r="34" spans="1:7">
      <c r="A34" t="s">
        <v>20</v>
      </c>
      <c r="B34" t="e">
        <f>_xlfn.MODE.SNGL(B5,B30)</f>
        <v>#N/A</v>
      </c>
      <c r="C34" t="e">
        <f>_xlfn.MODE.SNGL(C5:C30)</f>
        <v>#N/A</v>
      </c>
      <c r="E34">
        <f>_xlfn.MODE.SNGL(E5:E30)</f>
        <v>77</v>
      </c>
      <c r="F34">
        <f>_xlfn.MODE.SNGL(F5:F30)</f>
        <v>29</v>
      </c>
      <c r="G34" s="18"/>
    </row>
    <row r="35" spans="1:7">
      <c r="A35" t="s">
        <v>21</v>
      </c>
      <c r="B35">
        <f>_xlfn.STDEV.S(B5,B30)</f>
        <v>17.677669529663689</v>
      </c>
      <c r="C35">
        <f>_xlfn.STDEV.S(C5:C30)</f>
        <v>1933.7118331970134</v>
      </c>
      <c r="E35">
        <f>_xlfn.STDEV.S(E5:E30)</f>
        <v>54.568855586314072</v>
      </c>
      <c r="F35">
        <f>_xlfn.STDEV.S(E5:E30)</f>
        <v>54.568855586314072</v>
      </c>
      <c r="G35" s="18"/>
    </row>
    <row r="36" spans="1:7">
      <c r="A36" t="s">
        <v>22</v>
      </c>
      <c r="B36" s="33">
        <f>MAX(B5:B30)-MIN(B5:B30)</f>
        <v>25</v>
      </c>
      <c r="C36" s="32">
        <f>MAX(C5:C30)-MIN(C5:C30)</f>
        <v>6214</v>
      </c>
      <c r="E36" s="32">
        <f>MAX(E5:E30)-MIN(E5:E30)</f>
        <v>229</v>
      </c>
      <c r="F36" s="32">
        <f>MAX(F5:F30)-MIN(F5:F30)</f>
        <v>65</v>
      </c>
      <c r="G36" s="18"/>
    </row>
    <row r="37" spans="1:7">
      <c r="G37" s="18"/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4418D-B7B0-4784-92BF-55DC747E9168}">
  <dimension ref="A1:Q36"/>
  <sheetViews>
    <sheetView topLeftCell="A16" zoomScale="72" workbookViewId="0">
      <selection activeCell="B43" sqref="B43"/>
    </sheetView>
  </sheetViews>
  <sheetFormatPr defaultColWidth="8.6640625" defaultRowHeight="14.4"/>
  <cols>
    <col min="1" max="1" width="20.21875" customWidth="1"/>
    <col min="2" max="2" width="14.6640625" customWidth="1"/>
    <col min="3" max="3" width="14" customWidth="1"/>
    <col min="4" max="4" width="9.6640625" customWidth="1"/>
    <col min="5" max="5" width="11.33203125" customWidth="1"/>
    <col min="6" max="6" width="10.6640625" customWidth="1"/>
    <col min="7" max="7" width="11.33203125" customWidth="1"/>
    <col min="8" max="8" width="11.5546875" customWidth="1"/>
    <col min="9" max="9" width="11.6640625" customWidth="1"/>
    <col min="10" max="10" width="12.33203125" customWidth="1"/>
    <col min="11" max="11" width="13.109375" customWidth="1"/>
    <col min="12" max="12" width="11.33203125" customWidth="1"/>
    <col min="13" max="13" width="11.44140625" customWidth="1"/>
    <col min="14" max="14" width="13.6640625" customWidth="1"/>
    <col min="15" max="15" width="10.6640625" customWidth="1"/>
    <col min="16" max="16" width="15.5546875" customWidth="1"/>
  </cols>
  <sheetData>
    <row r="1" spans="1:17" ht="19.2">
      <c r="A1" s="7" t="s">
        <v>23</v>
      </c>
    </row>
    <row r="2" spans="1:17">
      <c r="A2" s="5" t="s">
        <v>1</v>
      </c>
    </row>
    <row r="3" spans="1:17">
      <c r="A3" s="5"/>
    </row>
    <row r="4" spans="1:17" ht="54" customHeight="1">
      <c r="A4" s="12" t="s">
        <v>109</v>
      </c>
      <c r="B4" s="9" t="s">
        <v>2</v>
      </c>
      <c r="C4" s="10" t="s">
        <v>24</v>
      </c>
      <c r="D4" s="10" t="s">
        <v>25</v>
      </c>
      <c r="E4" s="11" t="s">
        <v>26</v>
      </c>
      <c r="F4" s="11" t="s">
        <v>27</v>
      </c>
      <c r="G4" s="12" t="s">
        <v>28</v>
      </c>
      <c r="H4" s="12" t="s">
        <v>29</v>
      </c>
      <c r="I4" s="11" t="s">
        <v>30</v>
      </c>
      <c r="J4" s="11" t="s">
        <v>31</v>
      </c>
      <c r="K4" s="11" t="s">
        <v>32</v>
      </c>
      <c r="L4" s="11" t="s">
        <v>33</v>
      </c>
      <c r="M4" s="11" t="s">
        <v>34</v>
      </c>
      <c r="N4" s="11" t="s">
        <v>35</v>
      </c>
      <c r="O4" s="12" t="s">
        <v>36</v>
      </c>
      <c r="P4" s="13" t="s">
        <v>37</v>
      </c>
      <c r="Q4" s="14" t="s">
        <v>38</v>
      </c>
    </row>
    <row r="5" spans="1:17">
      <c r="A5" s="2"/>
      <c r="B5" s="2">
        <v>1998</v>
      </c>
      <c r="C5" s="17">
        <v>8146</v>
      </c>
      <c r="D5" s="17">
        <v>4924</v>
      </c>
      <c r="E5" s="18">
        <v>3271</v>
      </c>
      <c r="F5" s="18">
        <v>1492</v>
      </c>
      <c r="G5" s="19">
        <v>130</v>
      </c>
      <c r="H5" s="19">
        <v>4893</v>
      </c>
      <c r="I5" s="18">
        <v>396</v>
      </c>
      <c r="J5" s="18">
        <v>578</v>
      </c>
      <c r="K5" s="18">
        <v>5186</v>
      </c>
      <c r="L5" s="18">
        <v>3561</v>
      </c>
      <c r="M5" s="18">
        <v>606</v>
      </c>
      <c r="N5" s="18">
        <v>3800</v>
      </c>
      <c r="O5" s="19">
        <v>621</v>
      </c>
      <c r="P5" s="17">
        <v>14747</v>
      </c>
      <c r="Q5" s="20">
        <v>32710</v>
      </c>
    </row>
    <row r="6" spans="1:17">
      <c r="A6" s="2"/>
      <c r="B6" s="2">
        <v>1999</v>
      </c>
      <c r="C6" s="17">
        <v>8079</v>
      </c>
      <c r="D6" s="17">
        <v>4807</v>
      </c>
      <c r="E6" s="18">
        <v>3296</v>
      </c>
      <c r="F6" s="18">
        <v>1600</v>
      </c>
      <c r="G6" s="19">
        <v>133</v>
      </c>
      <c r="H6" s="19">
        <v>5030</v>
      </c>
      <c r="I6" s="18">
        <v>503</v>
      </c>
      <c r="J6" s="18">
        <v>694</v>
      </c>
      <c r="K6" s="18">
        <v>6037</v>
      </c>
      <c r="L6" s="18">
        <v>4195</v>
      </c>
      <c r="M6" s="18">
        <v>703</v>
      </c>
      <c r="N6" s="18">
        <v>4864</v>
      </c>
      <c r="O6" s="19">
        <v>717</v>
      </c>
      <c r="P6" s="17">
        <v>17713</v>
      </c>
      <c r="Q6" s="20">
        <v>35629</v>
      </c>
    </row>
    <row r="7" spans="1:17">
      <c r="A7" s="2"/>
      <c r="B7" s="2">
        <v>2000</v>
      </c>
      <c r="C7" s="17">
        <v>9475</v>
      </c>
      <c r="D7" s="17">
        <v>5305</v>
      </c>
      <c r="E7" s="18">
        <v>2819</v>
      </c>
      <c r="F7" s="18">
        <v>1828</v>
      </c>
      <c r="G7" s="19">
        <v>69</v>
      </c>
      <c r="H7" s="19">
        <v>4717</v>
      </c>
      <c r="I7" s="18">
        <v>979</v>
      </c>
      <c r="J7" s="18">
        <v>914</v>
      </c>
      <c r="K7" s="18">
        <v>7397</v>
      </c>
      <c r="L7" s="18">
        <v>4134</v>
      </c>
      <c r="M7" s="18">
        <v>481</v>
      </c>
      <c r="N7" s="18">
        <v>3884</v>
      </c>
      <c r="O7" s="19">
        <v>819</v>
      </c>
      <c r="P7" s="17">
        <v>18608</v>
      </c>
      <c r="Q7" s="20">
        <v>38105</v>
      </c>
    </row>
    <row r="8" spans="1:17">
      <c r="A8" s="2"/>
      <c r="B8" s="2">
        <v>2001</v>
      </c>
      <c r="C8" s="17">
        <v>9639</v>
      </c>
      <c r="D8" s="17">
        <v>5782</v>
      </c>
      <c r="E8" s="18">
        <v>2884</v>
      </c>
      <c r="F8" s="18">
        <v>1761</v>
      </c>
      <c r="G8" s="19">
        <v>63</v>
      </c>
      <c r="H8" s="19">
        <v>4709</v>
      </c>
      <c r="I8" s="18">
        <v>1355</v>
      </c>
      <c r="J8" s="18">
        <v>803</v>
      </c>
      <c r="K8" s="18">
        <v>8946</v>
      </c>
      <c r="L8" s="18">
        <v>3580</v>
      </c>
      <c r="M8" s="18">
        <v>363</v>
      </c>
      <c r="N8" s="18">
        <v>4182</v>
      </c>
      <c r="O8" s="19">
        <v>760</v>
      </c>
      <c r="P8" s="17">
        <v>19988</v>
      </c>
      <c r="Q8" s="20">
        <v>40118</v>
      </c>
    </row>
    <row r="9" spans="1:17">
      <c r="A9" s="2"/>
      <c r="B9" s="2">
        <v>2002</v>
      </c>
      <c r="C9" s="17">
        <v>11453</v>
      </c>
      <c r="D9" s="17">
        <v>6034</v>
      </c>
      <c r="E9" s="18">
        <v>2636</v>
      </c>
      <c r="F9" s="18">
        <v>1616</v>
      </c>
      <c r="G9" s="19">
        <v>73</v>
      </c>
      <c r="H9" s="19">
        <v>4323</v>
      </c>
      <c r="I9" s="18">
        <v>1611</v>
      </c>
      <c r="J9" s="18">
        <v>895</v>
      </c>
      <c r="K9" s="18">
        <v>8881</v>
      </c>
      <c r="L9" s="18">
        <v>4176</v>
      </c>
      <c r="M9" s="18">
        <v>418</v>
      </c>
      <c r="N9" s="18">
        <v>5369</v>
      </c>
      <c r="O9" s="19">
        <v>872</v>
      </c>
      <c r="P9" s="17">
        <v>22220</v>
      </c>
      <c r="Q9" s="20">
        <v>44030</v>
      </c>
    </row>
    <row r="10" spans="1:17">
      <c r="A10" s="2"/>
      <c r="B10" s="2">
        <v>2003</v>
      </c>
      <c r="C10" s="17">
        <v>15017</v>
      </c>
      <c r="D10" s="17">
        <v>5395</v>
      </c>
      <c r="E10" s="18">
        <v>2870</v>
      </c>
      <c r="F10" s="18">
        <v>1765</v>
      </c>
      <c r="G10" s="19">
        <v>131</v>
      </c>
      <c r="H10" s="19">
        <v>4765</v>
      </c>
      <c r="I10" s="18">
        <v>2182</v>
      </c>
      <c r="J10" s="18">
        <v>999</v>
      </c>
      <c r="K10" s="18">
        <v>7815</v>
      </c>
      <c r="L10" s="18">
        <v>3906</v>
      </c>
      <c r="M10" s="18">
        <v>459</v>
      </c>
      <c r="N10" s="18">
        <v>6290</v>
      </c>
      <c r="O10" s="19">
        <v>1240</v>
      </c>
      <c r="P10" s="17">
        <v>22893</v>
      </c>
      <c r="Q10" s="20">
        <v>48070</v>
      </c>
    </row>
    <row r="11" spans="1:17">
      <c r="A11" s="2"/>
      <c r="B11" s="2">
        <v>2004</v>
      </c>
      <c r="C11" s="17">
        <v>18977</v>
      </c>
      <c r="D11" s="17">
        <v>5099</v>
      </c>
      <c r="E11" s="18">
        <v>2936</v>
      </c>
      <c r="F11" s="18">
        <v>2096</v>
      </c>
      <c r="G11" s="19">
        <v>178</v>
      </c>
      <c r="H11" s="19">
        <v>5210</v>
      </c>
      <c r="I11" s="18">
        <v>2003</v>
      </c>
      <c r="J11" s="18">
        <v>2091</v>
      </c>
      <c r="K11" s="18">
        <v>7973</v>
      </c>
      <c r="L11" s="18">
        <v>4652</v>
      </c>
      <c r="M11" s="18">
        <v>621</v>
      </c>
      <c r="N11" s="18">
        <v>6888</v>
      </c>
      <c r="O11" s="19">
        <v>1282</v>
      </c>
      <c r="P11" s="17">
        <v>25509</v>
      </c>
      <c r="Q11" s="20">
        <v>54795</v>
      </c>
    </row>
    <row r="12" spans="1:17">
      <c r="A12" s="2"/>
      <c r="B12" s="2">
        <v>2005</v>
      </c>
      <c r="C12" s="17">
        <v>20715</v>
      </c>
      <c r="D12" s="17">
        <v>5160</v>
      </c>
      <c r="E12" s="18">
        <v>2728</v>
      </c>
      <c r="F12" s="18">
        <v>2666</v>
      </c>
      <c r="G12" s="19">
        <v>216</v>
      </c>
      <c r="H12" s="19">
        <v>5610</v>
      </c>
      <c r="I12" s="18">
        <v>2541</v>
      </c>
      <c r="J12" s="18">
        <v>1982</v>
      </c>
      <c r="K12" s="18">
        <v>8886</v>
      </c>
      <c r="L12" s="18">
        <v>4387</v>
      </c>
      <c r="M12" s="18">
        <v>625</v>
      </c>
      <c r="N12" s="18">
        <v>6794</v>
      </c>
      <c r="O12" s="19">
        <v>1111</v>
      </c>
      <c r="P12" s="17">
        <v>26325</v>
      </c>
      <c r="Q12" s="20">
        <v>57810</v>
      </c>
    </row>
    <row r="13" spans="1:17">
      <c r="A13" s="2"/>
      <c r="B13" s="2">
        <v>2006</v>
      </c>
      <c r="C13" s="17">
        <v>21765</v>
      </c>
      <c r="D13" s="17">
        <v>5305</v>
      </c>
      <c r="E13" s="18">
        <v>3078</v>
      </c>
      <c r="F13" s="18">
        <v>2987</v>
      </c>
      <c r="G13" s="19">
        <v>243</v>
      </c>
      <c r="H13" s="19">
        <v>6308</v>
      </c>
      <c r="I13" s="18">
        <v>3834</v>
      </c>
      <c r="J13" s="18">
        <v>2272</v>
      </c>
      <c r="K13" s="18">
        <v>10390</v>
      </c>
      <c r="L13" s="18">
        <v>4552</v>
      </c>
      <c r="M13" s="18">
        <v>517</v>
      </c>
      <c r="N13" s="18">
        <v>6949</v>
      </c>
      <c r="O13" s="19">
        <v>1604</v>
      </c>
      <c r="P13" s="17">
        <v>30121</v>
      </c>
      <c r="Q13" s="20">
        <v>63499</v>
      </c>
    </row>
    <row r="14" spans="1:17">
      <c r="A14" s="2"/>
      <c r="B14" s="2">
        <v>2007</v>
      </c>
      <c r="C14" s="17">
        <v>22146</v>
      </c>
      <c r="D14" s="17">
        <v>5582</v>
      </c>
      <c r="E14" s="18">
        <v>3176</v>
      </c>
      <c r="F14" s="18">
        <v>3082</v>
      </c>
      <c r="G14" s="19">
        <v>179</v>
      </c>
      <c r="H14" s="19">
        <v>6438</v>
      </c>
      <c r="I14" s="18">
        <v>3818</v>
      </c>
      <c r="J14" s="18">
        <v>2622</v>
      </c>
      <c r="K14" s="18">
        <v>12981</v>
      </c>
      <c r="L14" s="18">
        <v>4962</v>
      </c>
      <c r="M14" s="18">
        <v>624</v>
      </c>
      <c r="N14" s="18">
        <v>7549</v>
      </c>
      <c r="O14" s="19">
        <v>1849</v>
      </c>
      <c r="P14" s="17">
        <v>34404</v>
      </c>
      <c r="Q14" s="20">
        <v>68570</v>
      </c>
    </row>
    <row r="15" spans="1:17">
      <c r="A15" s="2"/>
      <c r="B15" s="2">
        <v>2008</v>
      </c>
      <c r="C15" s="17">
        <v>18138</v>
      </c>
      <c r="D15" s="17">
        <v>6322</v>
      </c>
      <c r="E15" s="18">
        <v>2923</v>
      </c>
      <c r="F15" s="18">
        <v>2174</v>
      </c>
      <c r="G15" s="19">
        <v>244</v>
      </c>
      <c r="H15" s="19">
        <v>5339</v>
      </c>
      <c r="I15" s="18">
        <v>3338</v>
      </c>
      <c r="J15" s="18">
        <v>4218</v>
      </c>
      <c r="K15" s="18">
        <v>12634</v>
      </c>
      <c r="L15" s="18">
        <v>5377</v>
      </c>
      <c r="M15" s="18">
        <v>740</v>
      </c>
      <c r="N15" s="18">
        <v>7384</v>
      </c>
      <c r="O15" s="19">
        <v>1500</v>
      </c>
      <c r="P15" s="17">
        <v>35190</v>
      </c>
      <c r="Q15" s="20">
        <v>64989</v>
      </c>
    </row>
    <row r="16" spans="1:17">
      <c r="A16" s="2"/>
      <c r="B16" s="2">
        <v>2009</v>
      </c>
      <c r="C16" s="17">
        <v>12592</v>
      </c>
      <c r="D16" s="17">
        <v>6448</v>
      </c>
      <c r="E16" s="18">
        <v>1947</v>
      </c>
      <c r="F16" s="18">
        <v>1392</v>
      </c>
      <c r="G16" s="19">
        <v>175</v>
      </c>
      <c r="H16" s="19">
        <v>3515</v>
      </c>
      <c r="I16" s="18">
        <v>2656</v>
      </c>
      <c r="J16" s="18">
        <v>2923</v>
      </c>
      <c r="K16" s="18">
        <v>7802</v>
      </c>
      <c r="L16" s="18">
        <v>4463</v>
      </c>
      <c r="M16" s="18">
        <v>667</v>
      </c>
      <c r="N16" s="18">
        <v>5508</v>
      </c>
      <c r="O16" s="19">
        <v>1539</v>
      </c>
      <c r="P16" s="17">
        <v>25558</v>
      </c>
      <c r="Q16" s="20">
        <v>48113</v>
      </c>
    </row>
    <row r="17" spans="1:17">
      <c r="A17" s="2"/>
      <c r="B17" s="2">
        <v>2010</v>
      </c>
      <c r="C17" s="17">
        <v>14839</v>
      </c>
      <c r="D17" s="17">
        <v>8535</v>
      </c>
      <c r="E17" s="18">
        <v>1998</v>
      </c>
      <c r="F17" s="18">
        <v>1384</v>
      </c>
      <c r="G17" s="19">
        <v>169</v>
      </c>
      <c r="H17" s="19">
        <v>3551</v>
      </c>
      <c r="I17" s="18">
        <v>3039</v>
      </c>
      <c r="J17" s="18">
        <v>2054</v>
      </c>
      <c r="K17" s="18">
        <v>6235</v>
      </c>
      <c r="L17" s="18">
        <v>4036</v>
      </c>
      <c r="M17" s="18">
        <v>589</v>
      </c>
      <c r="N17" s="18">
        <v>5962</v>
      </c>
      <c r="O17" s="19">
        <v>1795</v>
      </c>
      <c r="P17" s="17">
        <v>23710</v>
      </c>
      <c r="Q17" s="20">
        <v>50635</v>
      </c>
    </row>
    <row r="18" spans="1:17">
      <c r="A18" s="2"/>
      <c r="B18" s="2">
        <v>2011</v>
      </c>
      <c r="C18" s="17">
        <v>16334</v>
      </c>
      <c r="D18" s="17">
        <v>9710</v>
      </c>
      <c r="E18" s="18">
        <v>1658</v>
      </c>
      <c r="F18" s="18">
        <v>1417</v>
      </c>
      <c r="G18" s="19">
        <v>274</v>
      </c>
      <c r="H18" s="19">
        <v>3349</v>
      </c>
      <c r="I18" s="18">
        <v>2093</v>
      </c>
      <c r="J18" s="18">
        <v>1976</v>
      </c>
      <c r="K18" s="18">
        <v>6344</v>
      </c>
      <c r="L18" s="18">
        <v>4934</v>
      </c>
      <c r="M18" s="18">
        <v>377</v>
      </c>
      <c r="N18" s="18">
        <v>5044</v>
      </c>
      <c r="O18" s="19">
        <v>3263</v>
      </c>
      <c r="P18" s="17">
        <v>24031</v>
      </c>
      <c r="Q18" s="20">
        <v>53424</v>
      </c>
    </row>
    <row r="19" spans="1:17">
      <c r="A19" s="2"/>
      <c r="B19" s="2">
        <v>2012</v>
      </c>
      <c r="C19" s="17">
        <v>16066</v>
      </c>
      <c r="D19" s="17">
        <v>9567</v>
      </c>
      <c r="E19" s="18">
        <v>2045</v>
      </c>
      <c r="F19" s="18">
        <v>1295</v>
      </c>
      <c r="G19" s="19">
        <v>348</v>
      </c>
      <c r="H19" s="19">
        <v>3688</v>
      </c>
      <c r="I19" s="18">
        <v>2294</v>
      </c>
      <c r="J19" s="18">
        <v>1623</v>
      </c>
      <c r="K19" s="18">
        <v>5811</v>
      </c>
      <c r="L19" s="18">
        <v>4152</v>
      </c>
      <c r="M19" s="18">
        <v>406</v>
      </c>
      <c r="N19" s="18">
        <v>4642</v>
      </c>
      <c r="O19" s="19">
        <v>3404</v>
      </c>
      <c r="P19" s="17">
        <v>22332</v>
      </c>
      <c r="Q19" s="20">
        <v>51653</v>
      </c>
    </row>
    <row r="20" spans="1:17">
      <c r="A20" s="2"/>
      <c r="B20" s="2">
        <v>2013</v>
      </c>
      <c r="C20" s="17">
        <v>18088</v>
      </c>
      <c r="D20" s="17">
        <v>8896</v>
      </c>
      <c r="E20" s="18">
        <v>2027</v>
      </c>
      <c r="F20" s="18">
        <v>1157</v>
      </c>
      <c r="G20" s="19">
        <v>305</v>
      </c>
      <c r="H20" s="19">
        <v>3489</v>
      </c>
      <c r="I20" s="18">
        <v>2724</v>
      </c>
      <c r="J20" s="18">
        <v>1431</v>
      </c>
      <c r="K20" s="18">
        <v>6454</v>
      </c>
      <c r="L20" s="18">
        <v>4424</v>
      </c>
      <c r="M20" s="18">
        <v>403</v>
      </c>
      <c r="N20" s="18">
        <v>4708</v>
      </c>
      <c r="O20" s="19">
        <v>3358</v>
      </c>
      <c r="P20" s="17">
        <v>23502</v>
      </c>
      <c r="Q20" s="20">
        <v>53975</v>
      </c>
    </row>
    <row r="21" spans="1:17">
      <c r="A21" s="2"/>
      <c r="B21" s="2">
        <v>2014</v>
      </c>
      <c r="C21" s="17">
        <v>23717</v>
      </c>
      <c r="D21" s="17">
        <v>9377</v>
      </c>
      <c r="E21" s="18">
        <v>2238</v>
      </c>
      <c r="F21" s="18">
        <v>1749</v>
      </c>
      <c r="G21" s="19">
        <v>198</v>
      </c>
      <c r="H21" s="19">
        <v>4186</v>
      </c>
      <c r="I21" s="18">
        <v>4052</v>
      </c>
      <c r="J21" s="18">
        <v>1144</v>
      </c>
      <c r="K21" s="18">
        <v>7633</v>
      </c>
      <c r="L21" s="18">
        <v>4846</v>
      </c>
      <c r="M21" s="18">
        <v>356</v>
      </c>
      <c r="N21" s="18">
        <v>5701</v>
      </c>
      <c r="O21" s="19">
        <v>2137</v>
      </c>
      <c r="P21" s="17">
        <v>25868</v>
      </c>
      <c r="Q21" s="20">
        <v>63147</v>
      </c>
    </row>
    <row r="22" spans="1:17">
      <c r="A22" s="2"/>
      <c r="B22" s="2">
        <v>2015</v>
      </c>
      <c r="C22" s="17">
        <v>26261</v>
      </c>
      <c r="D22" s="17">
        <v>10979</v>
      </c>
      <c r="E22" s="18">
        <v>2645</v>
      </c>
      <c r="F22" s="18">
        <v>2010</v>
      </c>
      <c r="G22" s="19">
        <v>73</v>
      </c>
      <c r="H22" s="19">
        <v>4728</v>
      </c>
      <c r="I22" s="18">
        <v>4548</v>
      </c>
      <c r="J22" s="18">
        <v>1099</v>
      </c>
      <c r="K22" s="18">
        <v>8974</v>
      </c>
      <c r="L22" s="18">
        <v>5614</v>
      </c>
      <c r="M22" s="18">
        <v>246</v>
      </c>
      <c r="N22" s="18">
        <v>5285</v>
      </c>
      <c r="O22" s="19">
        <v>1081</v>
      </c>
      <c r="P22" s="17">
        <v>26846</v>
      </c>
      <c r="Q22" s="20">
        <v>68814</v>
      </c>
    </row>
    <row r="23" spans="1:17">
      <c r="A23" s="2"/>
      <c r="B23" s="2">
        <v>2016</v>
      </c>
      <c r="C23" s="17">
        <v>30573</v>
      </c>
      <c r="D23" s="17">
        <v>10517</v>
      </c>
      <c r="E23" s="18">
        <v>2416</v>
      </c>
      <c r="F23" s="18">
        <v>2120</v>
      </c>
      <c r="G23" s="19">
        <v>52</v>
      </c>
      <c r="H23" s="19">
        <v>4588</v>
      </c>
      <c r="I23" s="18">
        <v>5208</v>
      </c>
      <c r="J23" s="18">
        <v>1204</v>
      </c>
      <c r="K23" s="18">
        <v>10613</v>
      </c>
      <c r="L23" s="18">
        <v>6000</v>
      </c>
      <c r="M23" s="18">
        <v>379</v>
      </c>
      <c r="N23" s="18">
        <v>5269</v>
      </c>
      <c r="O23" s="19">
        <v>1078</v>
      </c>
      <c r="P23" s="17">
        <v>29751</v>
      </c>
      <c r="Q23" s="20">
        <v>75429</v>
      </c>
    </row>
    <row r="24" spans="1:17">
      <c r="A24" s="2"/>
      <c r="B24" s="2">
        <v>2017</v>
      </c>
      <c r="C24" s="17">
        <v>34406</v>
      </c>
      <c r="D24" s="17">
        <v>12331</v>
      </c>
      <c r="E24" s="18">
        <v>2711</v>
      </c>
      <c r="F24" s="18">
        <v>2041</v>
      </c>
      <c r="G24" s="19">
        <v>74</v>
      </c>
      <c r="H24" s="19">
        <v>4826</v>
      </c>
      <c r="I24" s="18">
        <v>5796</v>
      </c>
      <c r="J24" s="18">
        <v>1198</v>
      </c>
      <c r="K24" s="18">
        <v>11227</v>
      </c>
      <c r="L24" s="18">
        <v>7385</v>
      </c>
      <c r="M24" s="18">
        <v>578</v>
      </c>
      <c r="N24" s="18">
        <v>4935</v>
      </c>
      <c r="O24" s="19">
        <v>1251</v>
      </c>
      <c r="P24" s="17">
        <v>32370</v>
      </c>
      <c r="Q24" s="20">
        <v>83933</v>
      </c>
    </row>
    <row r="25" spans="1:17">
      <c r="A25" s="2"/>
      <c r="B25" s="2">
        <v>2018</v>
      </c>
      <c r="C25" s="17">
        <v>37669</v>
      </c>
      <c r="D25" s="17">
        <v>11139</v>
      </c>
      <c r="E25" s="18">
        <v>2614</v>
      </c>
      <c r="F25" s="18">
        <v>2850</v>
      </c>
      <c r="G25" s="19">
        <v>57</v>
      </c>
      <c r="H25" s="19">
        <v>5521</v>
      </c>
      <c r="I25" s="18">
        <v>4883</v>
      </c>
      <c r="J25" s="18">
        <v>966</v>
      </c>
      <c r="K25" s="18">
        <v>10553</v>
      </c>
      <c r="L25" s="18">
        <v>8442</v>
      </c>
      <c r="M25" s="18">
        <v>574</v>
      </c>
      <c r="N25" s="18">
        <v>4590</v>
      </c>
      <c r="O25" s="19">
        <v>1106</v>
      </c>
      <c r="P25" s="17">
        <v>31114</v>
      </c>
      <c r="Q25" s="20">
        <v>85443</v>
      </c>
    </row>
    <row r="26" spans="1:17">
      <c r="A26" s="2"/>
      <c r="B26" s="2">
        <v>2019</v>
      </c>
      <c r="C26" s="17">
        <v>40668</v>
      </c>
      <c r="D26" s="17">
        <v>11937</v>
      </c>
      <c r="E26" s="18">
        <v>2136</v>
      </c>
      <c r="F26" s="18">
        <v>3812</v>
      </c>
      <c r="G26" s="19">
        <v>14</v>
      </c>
      <c r="H26" s="19">
        <v>5962</v>
      </c>
      <c r="I26" s="18">
        <v>5033</v>
      </c>
      <c r="J26" s="18">
        <v>1173</v>
      </c>
      <c r="K26" s="18">
        <v>10307</v>
      </c>
      <c r="L26" s="18">
        <v>8773</v>
      </c>
      <c r="M26" s="18">
        <v>741</v>
      </c>
      <c r="N26" s="18">
        <v>3981</v>
      </c>
      <c r="O26" s="19">
        <v>1565</v>
      </c>
      <c r="P26" s="17">
        <v>31572</v>
      </c>
      <c r="Q26" s="20">
        <v>90138</v>
      </c>
    </row>
    <row r="27" spans="1:17">
      <c r="A27" s="2"/>
      <c r="B27" s="1">
        <v>2020</v>
      </c>
      <c r="C27" s="17">
        <v>33319</v>
      </c>
      <c r="D27" s="17">
        <v>10839</v>
      </c>
      <c r="E27" s="18">
        <v>1926</v>
      </c>
      <c r="F27" s="18">
        <v>2942</v>
      </c>
      <c r="G27" s="19">
        <v>34</v>
      </c>
      <c r="H27" s="19">
        <v>4901</v>
      </c>
      <c r="I27" s="18">
        <v>3693</v>
      </c>
      <c r="J27" s="18">
        <v>727</v>
      </c>
      <c r="K27" s="18">
        <v>8404</v>
      </c>
      <c r="L27" s="18">
        <v>7477</v>
      </c>
      <c r="M27" s="18">
        <v>541</v>
      </c>
      <c r="N27" s="18">
        <v>2840</v>
      </c>
      <c r="O27" s="19">
        <v>1190</v>
      </c>
      <c r="P27" s="17">
        <v>24871</v>
      </c>
      <c r="Q27" s="20">
        <v>73931</v>
      </c>
    </row>
    <row r="28" spans="1:17">
      <c r="A28" s="2"/>
      <c r="B28" s="2">
        <v>2021</v>
      </c>
      <c r="C28" s="19">
        <v>41031</v>
      </c>
      <c r="D28" s="17">
        <v>13836</v>
      </c>
      <c r="E28" s="18">
        <v>2296</v>
      </c>
      <c r="F28" s="18">
        <v>2789</v>
      </c>
      <c r="G28" s="19">
        <v>116</v>
      </c>
      <c r="H28" s="19">
        <v>5201</v>
      </c>
      <c r="I28" s="18">
        <v>3606</v>
      </c>
      <c r="J28" s="18">
        <v>794</v>
      </c>
      <c r="K28" s="18">
        <v>9125</v>
      </c>
      <c r="L28" s="18">
        <v>6584</v>
      </c>
      <c r="M28" s="18">
        <v>378</v>
      </c>
      <c r="N28" s="18">
        <v>2209</v>
      </c>
      <c r="O28" s="19">
        <v>1054</v>
      </c>
      <c r="P28" s="17">
        <v>23750</v>
      </c>
      <c r="Q28" s="20">
        <v>83818</v>
      </c>
    </row>
    <row r="29" spans="1:17">
      <c r="A29" s="2"/>
      <c r="B29" s="2">
        <v>2022</v>
      </c>
      <c r="C29" s="19">
        <v>50479</v>
      </c>
      <c r="D29" s="17">
        <v>14072</v>
      </c>
      <c r="E29" s="18">
        <v>3296</v>
      </c>
      <c r="F29" s="18">
        <v>4614</v>
      </c>
      <c r="G29" s="19">
        <v>260</v>
      </c>
      <c r="H29" s="19">
        <v>8170</v>
      </c>
      <c r="I29" s="18">
        <v>3929</v>
      </c>
      <c r="J29" s="18">
        <v>1195</v>
      </c>
      <c r="K29" s="18">
        <v>9605</v>
      </c>
      <c r="L29" s="18">
        <v>6298</v>
      </c>
      <c r="M29" s="18">
        <v>413</v>
      </c>
      <c r="N29" s="18">
        <v>2546</v>
      </c>
      <c r="O29" s="19">
        <v>1661</v>
      </c>
      <c r="P29" s="17">
        <v>25646</v>
      </c>
      <c r="Q29" s="20">
        <v>98367</v>
      </c>
    </row>
    <row r="30" spans="1:17">
      <c r="A30" s="35"/>
      <c r="B30" s="35">
        <v>2023</v>
      </c>
      <c r="C30" s="36">
        <v>46255</v>
      </c>
      <c r="D30" s="36">
        <v>16643</v>
      </c>
      <c r="E30" s="37">
        <v>3384</v>
      </c>
      <c r="F30" s="37">
        <v>4686</v>
      </c>
      <c r="G30" s="38">
        <v>438</v>
      </c>
      <c r="H30" s="38">
        <v>8509</v>
      </c>
      <c r="I30" s="37">
        <v>3870</v>
      </c>
      <c r="J30" s="37">
        <v>1505</v>
      </c>
      <c r="K30" s="37">
        <v>10879</v>
      </c>
      <c r="L30" s="37">
        <v>7631</v>
      </c>
      <c r="M30" s="37">
        <v>477</v>
      </c>
      <c r="N30" s="37">
        <v>2462</v>
      </c>
      <c r="O30" s="38">
        <v>2187</v>
      </c>
      <c r="P30" s="36">
        <v>29010</v>
      </c>
      <c r="Q30" s="39">
        <v>100418</v>
      </c>
    </row>
    <row r="31" spans="1:17">
      <c r="A31" s="1"/>
      <c r="B31" s="1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</row>
    <row r="32" spans="1:17">
      <c r="A32" s="1" t="s">
        <v>18</v>
      </c>
      <c r="B32" s="1"/>
      <c r="C32" s="18">
        <f>AVERAGE(C5,C30)</f>
        <v>27200.5</v>
      </c>
      <c r="D32" s="18"/>
      <c r="E32" s="18"/>
      <c r="F32" s="18"/>
      <c r="G32" s="18"/>
      <c r="H32" s="18"/>
      <c r="I32" s="18">
        <f>AVERAGE(I5,I30)</f>
        <v>2133</v>
      </c>
      <c r="J32" s="18"/>
      <c r="K32" s="18"/>
      <c r="L32" s="18"/>
      <c r="M32" s="18"/>
      <c r="N32" s="18">
        <f>AVERAGE(N5,N30)</f>
        <v>3131</v>
      </c>
      <c r="O32" s="18"/>
      <c r="P32" s="18"/>
      <c r="Q32" s="18"/>
    </row>
    <row r="33" spans="1:17">
      <c r="A33" s="1" t="s">
        <v>19</v>
      </c>
      <c r="B33" s="1"/>
      <c r="C33" s="18">
        <f>MEDIAN(C5,C30)</f>
        <v>27200.5</v>
      </c>
      <c r="D33" s="18"/>
      <c r="E33" s="18"/>
      <c r="F33" s="18"/>
      <c r="G33" s="18"/>
      <c r="H33" s="18"/>
      <c r="I33" s="18">
        <f>MEDIAN(I5,I30)</f>
        <v>2133</v>
      </c>
      <c r="J33" s="18"/>
      <c r="K33" s="18"/>
      <c r="L33" s="18"/>
      <c r="M33" s="18"/>
      <c r="N33" s="18">
        <f>MEDIAN(N5,N30)</f>
        <v>3131</v>
      </c>
      <c r="O33" s="18"/>
      <c r="P33" s="18"/>
      <c r="Q33" s="18"/>
    </row>
    <row r="34" spans="1:17">
      <c r="A34" s="1" t="s">
        <v>20</v>
      </c>
      <c r="B34" s="1"/>
      <c r="C34" s="18" t="e">
        <f>_xlfn.MODE.SNGL(C5,C30)</f>
        <v>#N/A</v>
      </c>
      <c r="D34" s="18"/>
      <c r="E34" s="18"/>
      <c r="F34" s="18"/>
      <c r="G34" s="18"/>
      <c r="H34" s="18"/>
      <c r="I34" s="18" t="e">
        <f>_xlfn.MODE.SNGL(I5,I30)</f>
        <v>#N/A</v>
      </c>
      <c r="J34" s="18"/>
      <c r="K34" s="18"/>
      <c r="L34" s="18"/>
      <c r="M34" s="18"/>
      <c r="N34" s="18" t="e">
        <f>_xlfn.MODE.SNGL(N5,N30)</f>
        <v>#N/A</v>
      </c>
      <c r="O34" s="18"/>
      <c r="P34" s="18"/>
      <c r="Q34" s="18"/>
    </row>
    <row r="35" spans="1:17">
      <c r="A35" s="1" t="s">
        <v>21</v>
      </c>
      <c r="B35" s="1"/>
      <c r="C35" s="18">
        <f>_xlfn.STDEV.S(C5,C30)</f>
        <v>26947.13232423814</v>
      </c>
      <c r="D35" s="18"/>
      <c r="E35" s="18"/>
      <c r="F35" s="18"/>
      <c r="G35" s="18"/>
      <c r="H35" s="18"/>
      <c r="I35" s="18">
        <f>_xlfn.STDEV.S(I5,I30)</f>
        <v>2456.4889578420662</v>
      </c>
      <c r="J35" s="18"/>
      <c r="K35" s="18"/>
      <c r="L35" s="18"/>
      <c r="M35" s="18"/>
      <c r="N35" s="18">
        <f>_xlfn.STDEV.S(N5,N30)</f>
        <v>946.10887322760061</v>
      </c>
      <c r="O35" s="18"/>
      <c r="P35" s="18"/>
      <c r="Q35" s="18"/>
    </row>
    <row r="36" spans="1:17">
      <c r="A36" s="1" t="s">
        <v>22</v>
      </c>
      <c r="B36" s="1"/>
      <c r="C36" s="18">
        <f>MAX(C5:C30)-MIN(C5:C30)</f>
        <v>42400</v>
      </c>
      <c r="D36" s="18"/>
      <c r="E36" s="18"/>
      <c r="F36" s="18"/>
      <c r="G36" s="18"/>
      <c r="H36" s="18"/>
      <c r="I36" s="18">
        <f>MAX(I5:I30)-MIN(I5:I30)</f>
        <v>5400</v>
      </c>
      <c r="J36" s="18"/>
      <c r="K36" s="18"/>
      <c r="L36" s="18"/>
      <c r="M36" s="18"/>
      <c r="N36" s="18">
        <f>MAX(N5:N30)-MIN(N5:N30)</f>
        <v>5340</v>
      </c>
      <c r="O36" s="18"/>
      <c r="P36" s="18"/>
      <c r="Q36" s="18"/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F93EB-94F3-47E4-BDF0-3917663B0684}">
  <dimension ref="A1:AB42"/>
  <sheetViews>
    <sheetView topLeftCell="A46" zoomScale="70" zoomScaleNormal="70" workbookViewId="0">
      <selection activeCell="U87" sqref="U87"/>
    </sheetView>
  </sheetViews>
  <sheetFormatPr defaultColWidth="8.6640625" defaultRowHeight="14.4"/>
  <cols>
    <col min="1" max="1" width="42.21875" customWidth="1"/>
    <col min="2" max="27" width="8.88671875" customWidth="1"/>
  </cols>
  <sheetData>
    <row r="1" spans="1:28" ht="19.2">
      <c r="A1" s="3" t="s">
        <v>39</v>
      </c>
    </row>
    <row r="2" spans="1:28" ht="19.2">
      <c r="A2" s="3"/>
    </row>
    <row r="3" spans="1:28">
      <c r="A3" s="25" t="s">
        <v>40</v>
      </c>
      <c r="B3" s="15" t="s">
        <v>41</v>
      </c>
      <c r="C3" s="15" t="s">
        <v>42</v>
      </c>
      <c r="D3" s="15" t="s">
        <v>43</v>
      </c>
      <c r="E3" s="15" t="s">
        <v>44</v>
      </c>
      <c r="F3" s="15" t="s">
        <v>45</v>
      </c>
      <c r="G3" s="15" t="s">
        <v>46</v>
      </c>
      <c r="H3" s="15" t="s">
        <v>47</v>
      </c>
      <c r="I3" s="15" t="s">
        <v>48</v>
      </c>
      <c r="J3" s="15" t="s">
        <v>49</v>
      </c>
      <c r="K3" s="15" t="s">
        <v>50</v>
      </c>
      <c r="L3" s="15" t="s">
        <v>51</v>
      </c>
      <c r="M3" s="15" t="s">
        <v>52</v>
      </c>
      <c r="N3" s="8" t="s">
        <v>53</v>
      </c>
      <c r="O3" s="15" t="s">
        <v>54</v>
      </c>
      <c r="P3" s="15" t="s">
        <v>55</v>
      </c>
      <c r="Q3" s="15" t="s">
        <v>56</v>
      </c>
      <c r="R3" s="15" t="s">
        <v>57</v>
      </c>
      <c r="S3" s="15" t="s">
        <v>58</v>
      </c>
      <c r="T3" s="15" t="s">
        <v>59</v>
      </c>
      <c r="U3" s="15" t="s">
        <v>60</v>
      </c>
      <c r="V3" s="15" t="s">
        <v>61</v>
      </c>
      <c r="W3" s="15" t="s">
        <v>62</v>
      </c>
      <c r="X3" s="15" t="s">
        <v>63</v>
      </c>
      <c r="Y3" s="15" t="s">
        <v>64</v>
      </c>
      <c r="Z3" s="15" t="s">
        <v>65</v>
      </c>
      <c r="AA3" s="15" t="s">
        <v>66</v>
      </c>
      <c r="AB3" s="15" t="s">
        <v>67</v>
      </c>
    </row>
    <row r="4" spans="1:28">
      <c r="A4" s="6">
        <v>1</v>
      </c>
      <c r="B4" s="18">
        <v>86269</v>
      </c>
      <c r="C4" s="18">
        <v>87837</v>
      </c>
      <c r="D4" s="18">
        <v>88018</v>
      </c>
      <c r="E4" s="18">
        <v>87712</v>
      </c>
      <c r="F4" s="18">
        <v>77926</v>
      </c>
      <c r="G4" s="18">
        <v>71431</v>
      </c>
      <c r="H4" s="18">
        <v>70370</v>
      </c>
      <c r="I4" s="18">
        <v>71620</v>
      </c>
      <c r="J4" s="18">
        <v>73117</v>
      </c>
      <c r="K4" s="18">
        <v>71960</v>
      </c>
      <c r="L4" s="18">
        <v>74325</v>
      </c>
      <c r="M4" s="18">
        <v>78826</v>
      </c>
      <c r="N4" s="19">
        <v>75382</v>
      </c>
      <c r="O4" s="18">
        <v>86274</v>
      </c>
      <c r="P4" s="18">
        <v>89132</v>
      </c>
      <c r="Q4" s="18">
        <v>90647</v>
      </c>
      <c r="R4" s="18">
        <v>92635</v>
      </c>
      <c r="S4" s="18">
        <v>92926</v>
      </c>
      <c r="T4" s="18">
        <v>108691</v>
      </c>
      <c r="U4" s="18">
        <v>123489</v>
      </c>
      <c r="V4" s="18">
        <v>133472</v>
      </c>
      <c r="W4" s="18">
        <v>138069</v>
      </c>
      <c r="X4" s="18">
        <v>144229</v>
      </c>
      <c r="Y4" s="18">
        <v>148584</v>
      </c>
      <c r="Z4" s="18">
        <v>153622</v>
      </c>
      <c r="AA4" s="18">
        <v>157012</v>
      </c>
      <c r="AB4" s="18">
        <v>156153</v>
      </c>
    </row>
    <row r="5" spans="1:28">
      <c r="A5" s="6" t="s">
        <v>68</v>
      </c>
      <c r="B5" s="18">
        <v>47644</v>
      </c>
      <c r="C5" s="18">
        <v>47918</v>
      </c>
      <c r="D5" s="18">
        <v>49350</v>
      </c>
      <c r="E5" s="18">
        <v>48773</v>
      </c>
      <c r="F5" s="18">
        <v>50653</v>
      </c>
      <c r="G5" s="18">
        <v>50306</v>
      </c>
      <c r="H5" s="18">
        <v>53022</v>
      </c>
      <c r="I5" s="18">
        <v>55027</v>
      </c>
      <c r="J5" s="18">
        <v>57320</v>
      </c>
      <c r="K5" s="18">
        <v>58910</v>
      </c>
      <c r="L5" s="18">
        <v>60313</v>
      </c>
      <c r="M5" s="18">
        <v>62910</v>
      </c>
      <c r="N5" s="19">
        <v>60625</v>
      </c>
      <c r="O5" s="18">
        <v>65432</v>
      </c>
      <c r="P5" s="18">
        <v>65689</v>
      </c>
      <c r="Q5" s="18">
        <v>62008</v>
      </c>
      <c r="R5" s="18">
        <v>66054</v>
      </c>
      <c r="S5" s="18">
        <v>66135</v>
      </c>
      <c r="T5" s="18">
        <v>72128</v>
      </c>
      <c r="U5" s="18">
        <v>76845</v>
      </c>
      <c r="V5" s="18">
        <v>82783</v>
      </c>
      <c r="W5" s="18">
        <v>88297</v>
      </c>
      <c r="X5" s="18">
        <v>91843</v>
      </c>
      <c r="Y5" s="18">
        <v>94651</v>
      </c>
      <c r="Z5" s="18">
        <v>100218</v>
      </c>
      <c r="AA5" s="18">
        <v>103938</v>
      </c>
      <c r="AB5" s="18">
        <v>103337</v>
      </c>
    </row>
    <row r="6" spans="1:28">
      <c r="A6" s="6" t="s">
        <v>69</v>
      </c>
      <c r="B6" s="18">
        <v>15737</v>
      </c>
      <c r="C6" s="18">
        <v>16391</v>
      </c>
      <c r="D6" s="18">
        <v>16969</v>
      </c>
      <c r="E6" s="18">
        <v>16584</v>
      </c>
      <c r="F6" s="18">
        <v>22455</v>
      </c>
      <c r="G6" s="18">
        <v>23963</v>
      </c>
      <c r="H6" s="18">
        <v>25704</v>
      </c>
      <c r="I6" s="18">
        <v>26865</v>
      </c>
      <c r="J6" s="18">
        <v>28435</v>
      </c>
      <c r="K6" s="18">
        <v>30375</v>
      </c>
      <c r="L6" s="18">
        <v>31814</v>
      </c>
      <c r="M6" s="18">
        <v>33594</v>
      </c>
      <c r="N6" s="19">
        <v>33069</v>
      </c>
      <c r="O6" s="18">
        <v>32119</v>
      </c>
      <c r="P6" s="18">
        <v>30142</v>
      </c>
      <c r="Q6" s="18">
        <v>28875</v>
      </c>
      <c r="R6" s="18">
        <v>29014</v>
      </c>
      <c r="S6" s="18">
        <v>29142</v>
      </c>
      <c r="T6" s="18">
        <v>30855</v>
      </c>
      <c r="U6" s="18">
        <v>32339</v>
      </c>
      <c r="V6" s="18">
        <v>33933</v>
      </c>
      <c r="W6" s="18">
        <v>35434</v>
      </c>
      <c r="X6" s="18">
        <v>36071</v>
      </c>
      <c r="Y6" s="18">
        <v>36725</v>
      </c>
      <c r="Z6" s="18">
        <v>38353</v>
      </c>
      <c r="AA6" s="18">
        <v>41044</v>
      </c>
      <c r="AB6" s="18">
        <v>40345</v>
      </c>
    </row>
    <row r="7" spans="1:28">
      <c r="A7" s="6" t="s">
        <v>70</v>
      </c>
      <c r="B7" s="18">
        <v>3787</v>
      </c>
      <c r="C7" s="18">
        <v>3988</v>
      </c>
      <c r="D7" s="18">
        <v>4148</v>
      </c>
      <c r="E7" s="18">
        <v>3790</v>
      </c>
      <c r="F7" s="18">
        <v>8044</v>
      </c>
      <c r="G7" s="18">
        <v>9819</v>
      </c>
      <c r="H7" s="18">
        <v>10508</v>
      </c>
      <c r="I7" s="18">
        <v>10982</v>
      </c>
      <c r="J7" s="18">
        <v>11599</v>
      </c>
      <c r="K7" s="18">
        <v>12230</v>
      </c>
      <c r="L7" s="18">
        <v>12669</v>
      </c>
      <c r="M7" s="18">
        <v>13459</v>
      </c>
      <c r="N7" s="19">
        <v>12390</v>
      </c>
      <c r="O7" s="18">
        <v>11774</v>
      </c>
      <c r="P7" s="18">
        <v>11234</v>
      </c>
      <c r="Q7" s="18">
        <v>11455</v>
      </c>
      <c r="R7" s="18">
        <v>11425</v>
      </c>
      <c r="S7" s="18">
        <v>11455</v>
      </c>
      <c r="T7" s="18">
        <v>11923</v>
      </c>
      <c r="U7" s="18">
        <v>12255</v>
      </c>
      <c r="V7" s="18">
        <v>12665</v>
      </c>
      <c r="W7" s="18">
        <v>12890</v>
      </c>
      <c r="X7" s="18">
        <v>12908</v>
      </c>
      <c r="Y7" s="18">
        <v>13269</v>
      </c>
      <c r="Z7" s="18">
        <v>13509</v>
      </c>
      <c r="AA7" s="18">
        <v>14378</v>
      </c>
      <c r="AB7" s="18">
        <v>14283</v>
      </c>
    </row>
    <row r="8" spans="1:28">
      <c r="A8" s="6" t="s">
        <v>71</v>
      </c>
      <c r="B8" s="18">
        <v>3101</v>
      </c>
      <c r="C8" s="18">
        <v>3274</v>
      </c>
      <c r="D8" s="18">
        <v>3271</v>
      </c>
      <c r="E8" s="18">
        <v>3104</v>
      </c>
      <c r="F8" s="18">
        <v>4920</v>
      </c>
      <c r="G8" s="18">
        <v>5427</v>
      </c>
      <c r="H8" s="18">
        <v>5892</v>
      </c>
      <c r="I8" s="18">
        <v>6161</v>
      </c>
      <c r="J8" s="18">
        <v>6341</v>
      </c>
      <c r="K8" s="18">
        <v>6656</v>
      </c>
      <c r="L8" s="18">
        <v>6860</v>
      </c>
      <c r="M8" s="18">
        <v>7102</v>
      </c>
      <c r="N8" s="19">
        <v>6502</v>
      </c>
      <c r="O8" s="18">
        <v>6029</v>
      </c>
      <c r="P8" s="18">
        <v>5778</v>
      </c>
      <c r="Q8" s="18">
        <v>6078</v>
      </c>
      <c r="R8" s="18">
        <v>5985</v>
      </c>
      <c r="S8" s="18">
        <v>6016</v>
      </c>
      <c r="T8" s="18">
        <v>6203</v>
      </c>
      <c r="U8" s="18">
        <v>6230</v>
      </c>
      <c r="V8" s="18">
        <v>6328</v>
      </c>
      <c r="W8" s="18">
        <v>6444</v>
      </c>
      <c r="X8" s="18">
        <v>6508</v>
      </c>
      <c r="Y8" s="18">
        <v>6633</v>
      </c>
      <c r="Z8" s="18">
        <v>6648</v>
      </c>
      <c r="AA8" s="18">
        <v>7089</v>
      </c>
      <c r="AB8" s="18">
        <v>7291</v>
      </c>
    </row>
    <row r="9" spans="1:28">
      <c r="A9" s="6" t="s">
        <v>72</v>
      </c>
      <c r="B9" s="18">
        <v>1176</v>
      </c>
      <c r="C9" s="18">
        <v>1201</v>
      </c>
      <c r="D9" s="18">
        <v>1332</v>
      </c>
      <c r="E9" s="18">
        <v>1201</v>
      </c>
      <c r="F9" s="18">
        <v>1782</v>
      </c>
      <c r="G9" s="18">
        <v>1809</v>
      </c>
      <c r="H9" s="18">
        <v>1932</v>
      </c>
      <c r="I9" s="18">
        <v>1985</v>
      </c>
      <c r="J9" s="18">
        <v>2037</v>
      </c>
      <c r="K9" s="18">
        <v>2056</v>
      </c>
      <c r="L9" s="18">
        <v>2128</v>
      </c>
      <c r="M9" s="18">
        <v>2262</v>
      </c>
      <c r="N9" s="19">
        <v>2104</v>
      </c>
      <c r="O9" s="18">
        <v>1864</v>
      </c>
      <c r="P9" s="18">
        <v>1713</v>
      </c>
      <c r="Q9" s="18">
        <v>1815</v>
      </c>
      <c r="R9" s="18">
        <v>1757</v>
      </c>
      <c r="S9" s="18">
        <v>1756</v>
      </c>
      <c r="T9" s="18">
        <v>1722</v>
      </c>
      <c r="U9" s="18">
        <v>1842</v>
      </c>
      <c r="V9" s="18">
        <v>1885</v>
      </c>
      <c r="W9" s="18">
        <v>1939</v>
      </c>
      <c r="X9" s="18">
        <v>1905</v>
      </c>
      <c r="Y9" s="18">
        <v>1937</v>
      </c>
      <c r="Z9" s="18">
        <v>1993</v>
      </c>
      <c r="AA9" s="18">
        <v>2068</v>
      </c>
      <c r="AB9" s="18">
        <v>1952</v>
      </c>
    </row>
    <row r="10" spans="1:28">
      <c r="A10" s="6" t="s">
        <v>73</v>
      </c>
      <c r="B10" s="18">
        <v>1156</v>
      </c>
      <c r="C10" s="18">
        <v>1263</v>
      </c>
      <c r="D10" s="18">
        <v>1188</v>
      </c>
      <c r="E10" s="18">
        <v>1109</v>
      </c>
      <c r="F10" s="18">
        <v>999</v>
      </c>
      <c r="G10" s="18">
        <v>1782</v>
      </c>
      <c r="H10" s="18">
        <v>1821</v>
      </c>
      <c r="I10" s="18">
        <v>1906</v>
      </c>
      <c r="J10" s="18">
        <v>1928</v>
      </c>
      <c r="K10" s="18">
        <v>2034</v>
      </c>
      <c r="L10" s="18">
        <v>2129</v>
      </c>
      <c r="M10" s="18">
        <v>2211</v>
      </c>
      <c r="N10" s="19">
        <v>2064</v>
      </c>
      <c r="O10" s="18">
        <v>1896</v>
      </c>
      <c r="P10" s="18">
        <v>1774</v>
      </c>
      <c r="Q10" s="18">
        <v>1796</v>
      </c>
      <c r="R10" s="18">
        <v>1756</v>
      </c>
      <c r="S10" s="18">
        <v>1752</v>
      </c>
      <c r="T10" s="18">
        <v>1849</v>
      </c>
      <c r="U10" s="18">
        <v>1848</v>
      </c>
      <c r="V10" s="18">
        <v>1879</v>
      </c>
      <c r="W10" s="18">
        <v>1932</v>
      </c>
      <c r="X10" s="18">
        <v>1918</v>
      </c>
      <c r="Y10" s="18">
        <v>1913</v>
      </c>
      <c r="Z10" s="18">
        <v>1847</v>
      </c>
      <c r="AA10" s="18">
        <v>1860</v>
      </c>
      <c r="AB10" s="18">
        <v>1888</v>
      </c>
    </row>
    <row r="11" spans="1:28">
      <c r="A11" s="6" t="s">
        <v>74</v>
      </c>
      <c r="B11" s="18">
        <v>396</v>
      </c>
      <c r="C11" s="18">
        <v>419</v>
      </c>
      <c r="D11" s="18">
        <v>397</v>
      </c>
      <c r="E11" s="18">
        <v>364</v>
      </c>
      <c r="F11" s="18">
        <v>354</v>
      </c>
      <c r="G11" s="18">
        <v>457</v>
      </c>
      <c r="H11" s="18">
        <v>583</v>
      </c>
      <c r="I11" s="18">
        <v>550</v>
      </c>
      <c r="J11" s="18">
        <v>573</v>
      </c>
      <c r="K11" s="18">
        <v>583</v>
      </c>
      <c r="L11" s="18">
        <v>597</v>
      </c>
      <c r="M11" s="18">
        <v>647</v>
      </c>
      <c r="N11" s="19">
        <v>596</v>
      </c>
      <c r="O11" s="18">
        <v>593</v>
      </c>
      <c r="P11" s="18">
        <v>547</v>
      </c>
      <c r="Q11" s="18">
        <v>530</v>
      </c>
      <c r="R11" s="18">
        <v>523</v>
      </c>
      <c r="S11" s="18">
        <v>521</v>
      </c>
      <c r="T11" s="18">
        <v>511</v>
      </c>
      <c r="U11" s="18">
        <v>534</v>
      </c>
      <c r="V11" s="18">
        <v>542</v>
      </c>
      <c r="W11" s="18">
        <v>556</v>
      </c>
      <c r="X11" s="18">
        <v>549</v>
      </c>
      <c r="Y11" s="18">
        <v>584</v>
      </c>
      <c r="Z11" s="18">
        <v>602</v>
      </c>
      <c r="AA11" s="18">
        <v>617</v>
      </c>
      <c r="AB11" s="18">
        <v>591</v>
      </c>
    </row>
    <row r="12" spans="1:28">
      <c r="A12" s="6" t="s">
        <v>75</v>
      </c>
      <c r="B12" s="18">
        <v>296</v>
      </c>
      <c r="C12" s="18">
        <v>319</v>
      </c>
      <c r="D12" s="18">
        <v>304</v>
      </c>
      <c r="E12" s="18">
        <v>271</v>
      </c>
      <c r="F12" s="18">
        <v>304</v>
      </c>
      <c r="G12" s="18">
        <v>425</v>
      </c>
      <c r="H12" s="18">
        <v>451</v>
      </c>
      <c r="I12" s="18">
        <v>464</v>
      </c>
      <c r="J12" s="18">
        <v>469</v>
      </c>
      <c r="K12" s="18">
        <v>467</v>
      </c>
      <c r="L12" s="18">
        <v>490</v>
      </c>
      <c r="M12" s="18">
        <v>511</v>
      </c>
      <c r="N12" s="19">
        <v>484</v>
      </c>
      <c r="O12" s="18">
        <v>472</v>
      </c>
      <c r="P12" s="18">
        <v>450</v>
      </c>
      <c r="Q12" s="18">
        <v>417</v>
      </c>
      <c r="R12" s="18">
        <v>406</v>
      </c>
      <c r="S12" s="18">
        <v>405</v>
      </c>
      <c r="T12" s="18">
        <v>436</v>
      </c>
      <c r="U12" s="18">
        <v>468</v>
      </c>
      <c r="V12" s="18">
        <v>486</v>
      </c>
      <c r="W12" s="18">
        <v>474</v>
      </c>
      <c r="X12" s="18">
        <v>445</v>
      </c>
      <c r="Y12" s="18">
        <v>441</v>
      </c>
      <c r="Z12" s="18">
        <v>441</v>
      </c>
      <c r="AA12" s="18">
        <v>433</v>
      </c>
      <c r="AB12" s="18">
        <v>428</v>
      </c>
    </row>
    <row r="13" spans="1:28">
      <c r="A13" s="6" t="s">
        <v>76</v>
      </c>
      <c r="B13" s="18">
        <v>381</v>
      </c>
      <c r="C13" s="18">
        <v>405</v>
      </c>
      <c r="D13" s="18">
        <v>379</v>
      </c>
      <c r="E13" s="18">
        <v>341</v>
      </c>
      <c r="F13" s="18">
        <v>433</v>
      </c>
      <c r="G13" s="18">
        <v>520</v>
      </c>
      <c r="H13" s="18">
        <v>535</v>
      </c>
      <c r="I13" s="18">
        <v>560</v>
      </c>
      <c r="J13" s="18">
        <v>556</v>
      </c>
      <c r="K13" s="18">
        <v>562</v>
      </c>
      <c r="L13" s="18">
        <v>595</v>
      </c>
      <c r="M13" s="18">
        <v>602</v>
      </c>
      <c r="N13" s="19">
        <v>531</v>
      </c>
      <c r="O13" s="18">
        <v>525</v>
      </c>
      <c r="P13" s="18">
        <v>483</v>
      </c>
      <c r="Q13" s="18">
        <v>483</v>
      </c>
      <c r="R13" s="18">
        <v>481</v>
      </c>
      <c r="S13" s="18">
        <v>482</v>
      </c>
      <c r="T13" s="18">
        <v>489</v>
      </c>
      <c r="U13" s="18">
        <v>498</v>
      </c>
      <c r="V13" s="18">
        <v>538</v>
      </c>
      <c r="W13" s="18">
        <v>554</v>
      </c>
      <c r="X13" s="18">
        <v>573</v>
      </c>
      <c r="Y13" s="18">
        <v>573</v>
      </c>
      <c r="Z13" s="18">
        <v>544</v>
      </c>
      <c r="AA13" s="18">
        <v>553</v>
      </c>
      <c r="AB13" s="18">
        <v>560</v>
      </c>
    </row>
    <row r="14" spans="1:28">
      <c r="A14" s="6" t="s">
        <v>77</v>
      </c>
      <c r="B14" s="18">
        <v>107</v>
      </c>
      <c r="C14" s="18">
        <v>125</v>
      </c>
      <c r="D14" s="18">
        <v>105</v>
      </c>
      <c r="E14" s="18">
        <v>91</v>
      </c>
      <c r="F14" s="18">
        <v>129</v>
      </c>
      <c r="G14" s="18">
        <v>123</v>
      </c>
      <c r="H14" s="18">
        <v>135</v>
      </c>
      <c r="I14" s="18">
        <v>148</v>
      </c>
      <c r="J14" s="18">
        <v>148</v>
      </c>
      <c r="K14" s="18">
        <v>148</v>
      </c>
      <c r="L14" s="18">
        <v>154</v>
      </c>
      <c r="M14" s="18">
        <v>164</v>
      </c>
      <c r="N14" s="19">
        <v>154</v>
      </c>
      <c r="O14" s="18">
        <v>145</v>
      </c>
      <c r="P14" s="18">
        <v>147</v>
      </c>
      <c r="Q14" s="18">
        <v>145</v>
      </c>
      <c r="R14" s="18">
        <v>136</v>
      </c>
      <c r="S14" s="18">
        <v>138</v>
      </c>
      <c r="T14" s="18">
        <v>143</v>
      </c>
      <c r="U14" s="18">
        <v>147</v>
      </c>
      <c r="V14" s="18">
        <v>144</v>
      </c>
      <c r="W14" s="18">
        <v>145</v>
      </c>
      <c r="X14" s="18">
        <v>149</v>
      </c>
      <c r="Y14" s="18">
        <v>143</v>
      </c>
      <c r="Z14" s="18">
        <v>124</v>
      </c>
      <c r="AA14" s="18">
        <v>125</v>
      </c>
      <c r="AB14" s="18">
        <v>125</v>
      </c>
    </row>
    <row r="15" spans="1:28">
      <c r="A15" s="6" t="s">
        <v>78</v>
      </c>
      <c r="B15" s="18">
        <v>60</v>
      </c>
      <c r="C15" s="18">
        <v>56</v>
      </c>
      <c r="D15" s="18">
        <v>58</v>
      </c>
      <c r="E15" s="18">
        <v>51</v>
      </c>
      <c r="F15" s="18">
        <v>68</v>
      </c>
      <c r="G15" s="18">
        <v>62</v>
      </c>
      <c r="H15" s="18">
        <v>75</v>
      </c>
      <c r="I15" s="18">
        <v>75</v>
      </c>
      <c r="J15" s="18">
        <v>65</v>
      </c>
      <c r="K15" s="18">
        <v>72</v>
      </c>
      <c r="L15" s="18">
        <v>65</v>
      </c>
      <c r="M15" s="18">
        <v>60</v>
      </c>
      <c r="N15" s="19">
        <v>62</v>
      </c>
      <c r="O15" s="18">
        <v>60</v>
      </c>
      <c r="P15" s="18">
        <v>56</v>
      </c>
      <c r="Q15" s="18">
        <v>55</v>
      </c>
      <c r="R15" s="18">
        <v>51</v>
      </c>
      <c r="S15" s="18">
        <v>48</v>
      </c>
      <c r="T15" s="18">
        <v>56</v>
      </c>
      <c r="U15" s="18">
        <v>57</v>
      </c>
      <c r="V15" s="18">
        <v>60</v>
      </c>
      <c r="W15" s="18">
        <v>56</v>
      </c>
      <c r="X15" s="18">
        <v>59</v>
      </c>
      <c r="Y15" s="18">
        <v>58</v>
      </c>
      <c r="Z15" s="18">
        <v>56</v>
      </c>
      <c r="AA15" s="18">
        <v>62</v>
      </c>
      <c r="AB15" s="18">
        <v>58</v>
      </c>
    </row>
    <row r="16" spans="1:28">
      <c r="A16" s="6" t="s">
        <v>79</v>
      </c>
      <c r="B16" s="18">
        <v>38</v>
      </c>
      <c r="C16" s="18">
        <v>40</v>
      </c>
      <c r="D16" s="18">
        <v>42</v>
      </c>
      <c r="E16" s="18">
        <v>35</v>
      </c>
      <c r="F16" s="18">
        <v>56</v>
      </c>
      <c r="G16" s="18">
        <v>57</v>
      </c>
      <c r="H16" s="18">
        <v>64</v>
      </c>
      <c r="I16" s="18">
        <v>60</v>
      </c>
      <c r="J16" s="18">
        <v>56</v>
      </c>
      <c r="K16" s="18">
        <v>54</v>
      </c>
      <c r="L16" s="18">
        <v>60</v>
      </c>
      <c r="M16" s="18">
        <v>59</v>
      </c>
      <c r="N16" s="19">
        <v>62</v>
      </c>
      <c r="O16" s="18">
        <v>62</v>
      </c>
      <c r="P16" s="18">
        <v>60</v>
      </c>
      <c r="Q16" s="18">
        <v>59</v>
      </c>
      <c r="R16" s="18">
        <v>60</v>
      </c>
      <c r="S16" s="18">
        <v>60</v>
      </c>
      <c r="T16" s="18">
        <v>58</v>
      </c>
      <c r="U16" s="18">
        <v>57</v>
      </c>
      <c r="V16" s="18">
        <v>56</v>
      </c>
      <c r="W16" s="18">
        <v>58</v>
      </c>
      <c r="X16" s="18">
        <v>54</v>
      </c>
      <c r="Y16" s="18">
        <v>54</v>
      </c>
      <c r="Z16" s="18">
        <v>56</v>
      </c>
      <c r="AA16" s="18">
        <v>52</v>
      </c>
      <c r="AB16" s="18">
        <v>52</v>
      </c>
    </row>
    <row r="17" spans="1:28" ht="25.2" customHeight="1">
      <c r="A17" s="16" t="s">
        <v>80</v>
      </c>
      <c r="B17" s="21">
        <v>160148</v>
      </c>
      <c r="C17" s="21">
        <v>163236</v>
      </c>
      <c r="D17" s="21">
        <v>165561</v>
      </c>
      <c r="E17" s="21">
        <v>163426</v>
      </c>
      <c r="F17" s="21">
        <v>168123</v>
      </c>
      <c r="G17" s="21">
        <v>166181</v>
      </c>
      <c r="H17" s="21">
        <v>171092</v>
      </c>
      <c r="I17" s="21">
        <v>176403</v>
      </c>
      <c r="J17" s="21">
        <v>182644</v>
      </c>
      <c r="K17" s="21">
        <v>186107</v>
      </c>
      <c r="L17" s="21">
        <v>192199</v>
      </c>
      <c r="M17" s="21">
        <v>202407</v>
      </c>
      <c r="N17" s="22">
        <v>194025</v>
      </c>
      <c r="O17" s="21">
        <v>256441</v>
      </c>
      <c r="P17" s="21">
        <v>253121</v>
      </c>
      <c r="Q17" s="21">
        <v>247105</v>
      </c>
      <c r="R17" s="21">
        <v>250964</v>
      </c>
      <c r="S17" s="21">
        <v>251647</v>
      </c>
      <c r="T17" s="21">
        <v>273775</v>
      </c>
      <c r="U17" s="21">
        <v>296093</v>
      </c>
      <c r="V17" s="21">
        <v>314590</v>
      </c>
      <c r="W17" s="21">
        <v>325736</v>
      </c>
      <c r="X17" s="21">
        <v>335731</v>
      </c>
      <c r="Y17" s="21">
        <v>342456</v>
      </c>
      <c r="Z17" s="21">
        <v>353365</v>
      </c>
      <c r="AA17" s="21">
        <v>374332</v>
      </c>
      <c r="AB17" s="21">
        <v>364514</v>
      </c>
    </row>
    <row r="18" spans="1:28">
      <c r="A18" s="6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</row>
    <row r="20" spans="1:28">
      <c r="A20" t="s">
        <v>18</v>
      </c>
      <c r="B20" s="32">
        <f>AVERAGE(B4,B16)</f>
        <v>43153.5</v>
      </c>
      <c r="L20" s="32">
        <f>AVERAGE(L4,L16)</f>
        <v>37192.5</v>
      </c>
      <c r="V20" s="32">
        <f>AVERAGE(V4,V16)</f>
        <v>66764</v>
      </c>
    </row>
    <row r="21" spans="1:28">
      <c r="A21" t="s">
        <v>19</v>
      </c>
      <c r="B21" s="32">
        <f>MEDIAN(B4,B16)</f>
        <v>43153.5</v>
      </c>
      <c r="L21" s="32">
        <f>MEDIAN(L4,L16)</f>
        <v>37192.5</v>
      </c>
      <c r="V21" s="32">
        <f>MEDIAN(V4,V16)</f>
        <v>66764</v>
      </c>
    </row>
    <row r="22" spans="1:28">
      <c r="A22" t="s">
        <v>20</v>
      </c>
      <c r="B22" t="e">
        <f>_xlfn.MODE.SNGL(B4,B16)</f>
        <v>#N/A</v>
      </c>
      <c r="L22" t="e">
        <f>_xlfn.MODE.SNGL(L4,L16)</f>
        <v>#N/A</v>
      </c>
      <c r="V22" t="e">
        <f>_xlfn.MODE.SNGL(V4,V16)</f>
        <v>#N/A</v>
      </c>
    </row>
    <row r="23" spans="1:28">
      <c r="A23" t="s">
        <v>21</v>
      </c>
      <c r="B23">
        <f>_xlfn.STDEV.S(B4,B16)</f>
        <v>60974.524848497182</v>
      </c>
      <c r="L23">
        <f>_xlfn.STDEV.S(L4,L16)</f>
        <v>52513.285104818955</v>
      </c>
      <c r="V23">
        <f>_xlfn.STDEV.S(V4,V16)</f>
        <v>94339.35831878442</v>
      </c>
    </row>
    <row r="24" spans="1:28">
      <c r="A24" t="s">
        <v>110</v>
      </c>
      <c r="B24" s="32">
        <f>MAX(B4,B16) - MIN(B4,B16)</f>
        <v>86231</v>
      </c>
      <c r="L24" s="32">
        <f>MAX(L4,L16)-MIN(L4,L16)</f>
        <v>74265</v>
      </c>
      <c r="V24" s="32">
        <f>MAX(V4,V16)-MIN(V4,V16)</f>
        <v>133416</v>
      </c>
    </row>
    <row r="27" spans="1:28">
      <c r="A27" t="s">
        <v>112</v>
      </c>
    </row>
    <row r="29" spans="1:28">
      <c r="A29" t="s">
        <v>111</v>
      </c>
      <c r="B29">
        <v>1997</v>
      </c>
      <c r="C29">
        <v>2007</v>
      </c>
      <c r="D29">
        <v>2017</v>
      </c>
    </row>
    <row r="30" spans="1:28">
      <c r="A30" s="40">
        <v>1</v>
      </c>
      <c r="B30" s="18">
        <v>86269</v>
      </c>
      <c r="C30" s="18">
        <v>74325</v>
      </c>
      <c r="D30" s="18">
        <v>133472</v>
      </c>
    </row>
    <row r="31" spans="1:28">
      <c r="A31" s="40" t="s">
        <v>68</v>
      </c>
      <c r="B31" s="18">
        <v>47644</v>
      </c>
      <c r="C31" s="18">
        <v>60313</v>
      </c>
      <c r="D31" s="18">
        <v>82783</v>
      </c>
    </row>
    <row r="32" spans="1:28">
      <c r="A32" s="40" t="s">
        <v>69</v>
      </c>
      <c r="B32" s="18">
        <v>15737</v>
      </c>
      <c r="C32" s="18">
        <v>31814</v>
      </c>
      <c r="D32" s="18">
        <v>33933</v>
      </c>
    </row>
    <row r="33" spans="1:4">
      <c r="A33" s="40" t="s">
        <v>70</v>
      </c>
      <c r="B33" s="18">
        <v>3787</v>
      </c>
      <c r="C33" s="18">
        <v>12669</v>
      </c>
      <c r="D33" s="18">
        <v>12665</v>
      </c>
    </row>
    <row r="34" spans="1:4">
      <c r="A34" s="40" t="s">
        <v>71</v>
      </c>
      <c r="B34" s="18">
        <v>3101</v>
      </c>
      <c r="C34" s="18">
        <v>6860</v>
      </c>
      <c r="D34" s="18">
        <v>6328</v>
      </c>
    </row>
    <row r="35" spans="1:4">
      <c r="A35" s="40" t="s">
        <v>72</v>
      </c>
      <c r="B35" s="18">
        <v>1176</v>
      </c>
      <c r="C35" s="18">
        <v>2128</v>
      </c>
      <c r="D35" s="18">
        <v>1885</v>
      </c>
    </row>
    <row r="36" spans="1:4">
      <c r="A36" s="40" t="s">
        <v>73</v>
      </c>
      <c r="B36" s="18">
        <v>1156</v>
      </c>
      <c r="C36" s="18">
        <v>2129</v>
      </c>
      <c r="D36" s="18">
        <v>1879</v>
      </c>
    </row>
    <row r="37" spans="1:4">
      <c r="A37" s="40" t="s">
        <v>74</v>
      </c>
      <c r="B37" s="18">
        <v>396</v>
      </c>
      <c r="C37" s="18">
        <v>597</v>
      </c>
      <c r="D37" s="18">
        <v>542</v>
      </c>
    </row>
    <row r="38" spans="1:4">
      <c r="A38" s="40" t="s">
        <v>75</v>
      </c>
      <c r="B38" s="18">
        <v>296</v>
      </c>
      <c r="C38" s="18">
        <v>490</v>
      </c>
      <c r="D38" s="18">
        <v>486</v>
      </c>
    </row>
    <row r="39" spans="1:4">
      <c r="A39" s="40" t="s">
        <v>76</v>
      </c>
      <c r="B39" s="18">
        <v>381</v>
      </c>
      <c r="C39" s="18">
        <v>595</v>
      </c>
      <c r="D39" s="18">
        <v>538</v>
      </c>
    </row>
    <row r="40" spans="1:4">
      <c r="A40" s="40" t="s">
        <v>77</v>
      </c>
      <c r="B40" s="18">
        <v>107</v>
      </c>
      <c r="C40" s="18">
        <v>154</v>
      </c>
      <c r="D40" s="18">
        <v>144</v>
      </c>
    </row>
    <row r="41" spans="1:4">
      <c r="A41" s="40" t="s">
        <v>78</v>
      </c>
      <c r="B41" s="18">
        <v>60</v>
      </c>
      <c r="C41" s="18">
        <v>65</v>
      </c>
      <c r="D41" s="18">
        <v>60</v>
      </c>
    </row>
    <row r="42" spans="1:4">
      <c r="A42" s="40" t="s">
        <v>79</v>
      </c>
      <c r="B42" s="18">
        <v>38</v>
      </c>
      <c r="C42" s="18">
        <v>60</v>
      </c>
      <c r="D42" s="18">
        <v>56</v>
      </c>
    </row>
  </sheetData>
  <phoneticPr fontId="33" type="noConversion"/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9B1DE-1F0A-4A70-B4C0-7FD99EAF3658}">
  <dimension ref="A1:R17"/>
  <sheetViews>
    <sheetView workbookViewId="0">
      <selection activeCell="E21" sqref="E21"/>
    </sheetView>
  </sheetViews>
  <sheetFormatPr defaultRowHeight="14.4"/>
  <cols>
    <col min="1" max="1" width="35.33203125" customWidth="1"/>
  </cols>
  <sheetData>
    <row r="1" spans="1:18" ht="19.2">
      <c r="A1" s="7" t="s">
        <v>81</v>
      </c>
    </row>
    <row r="2" spans="1:18" ht="19.2">
      <c r="A2" s="7"/>
    </row>
    <row r="3" spans="1:18" ht="28.2">
      <c r="A3" s="25" t="s">
        <v>82</v>
      </c>
      <c r="B3" s="29" t="s">
        <v>51</v>
      </c>
      <c r="C3" s="30" t="s">
        <v>52</v>
      </c>
      <c r="D3" s="26" t="s">
        <v>83</v>
      </c>
      <c r="E3" s="26" t="s">
        <v>84</v>
      </c>
      <c r="F3" s="26" t="s">
        <v>85</v>
      </c>
      <c r="G3" s="26" t="s">
        <v>86</v>
      </c>
      <c r="H3" s="26" t="s">
        <v>87</v>
      </c>
      <c r="I3" s="26" t="s">
        <v>88</v>
      </c>
      <c r="J3" s="26" t="s">
        <v>89</v>
      </c>
      <c r="K3" s="26" t="s">
        <v>90</v>
      </c>
      <c r="L3" s="26" t="s">
        <v>91</v>
      </c>
      <c r="M3" s="26" t="s">
        <v>92</v>
      </c>
      <c r="N3" s="26" t="s">
        <v>93</v>
      </c>
      <c r="O3" s="26" t="s">
        <v>94</v>
      </c>
      <c r="P3" s="26" t="s">
        <v>95</v>
      </c>
      <c r="Q3" s="26" t="s">
        <v>96</v>
      </c>
      <c r="R3" s="26" t="s">
        <v>67</v>
      </c>
    </row>
    <row r="4" spans="1:18">
      <c r="A4" s="27" t="s">
        <v>97</v>
      </c>
      <c r="B4" s="18">
        <v>226445</v>
      </c>
      <c r="C4" s="18">
        <v>225231</v>
      </c>
      <c r="D4" s="18">
        <v>214342</v>
      </c>
      <c r="E4" s="18">
        <v>210528</v>
      </c>
      <c r="F4" s="18">
        <v>210995</v>
      </c>
      <c r="G4" s="18">
        <v>206874</v>
      </c>
      <c r="H4" s="18">
        <v>210552</v>
      </c>
      <c r="I4" s="18">
        <v>218249</v>
      </c>
      <c r="J4" s="18">
        <v>228603</v>
      </c>
      <c r="K4" s="18">
        <v>246341</v>
      </c>
      <c r="L4" s="18">
        <v>261028</v>
      </c>
      <c r="M4" s="18">
        <v>269345</v>
      </c>
      <c r="N4" s="18">
        <v>276931</v>
      </c>
      <c r="O4" s="18">
        <v>280865</v>
      </c>
      <c r="P4" s="18">
        <v>289655</v>
      </c>
      <c r="Q4" s="18">
        <v>312232</v>
      </c>
      <c r="R4" s="18">
        <v>295172</v>
      </c>
    </row>
    <row r="5" spans="1:18">
      <c r="A5" s="24" t="s">
        <v>98</v>
      </c>
      <c r="B5" s="18">
        <v>24697</v>
      </c>
      <c r="C5" s="18">
        <v>26126</v>
      </c>
      <c r="D5" s="18">
        <v>24657</v>
      </c>
      <c r="E5" s="18">
        <v>21714</v>
      </c>
      <c r="F5" s="18">
        <v>20789</v>
      </c>
      <c r="G5" s="18">
        <v>19138</v>
      </c>
      <c r="H5" s="18">
        <v>19334</v>
      </c>
      <c r="I5" s="18">
        <v>19728</v>
      </c>
      <c r="J5" s="18">
        <v>21170</v>
      </c>
      <c r="K5" s="18">
        <v>22939</v>
      </c>
      <c r="L5" s="18">
        <v>24412</v>
      </c>
      <c r="M5" s="18">
        <v>25917</v>
      </c>
      <c r="N5" s="18">
        <v>27039</v>
      </c>
      <c r="O5" s="18">
        <v>29377</v>
      </c>
      <c r="P5" s="18">
        <v>30320</v>
      </c>
      <c r="Q5" s="18">
        <v>31107</v>
      </c>
      <c r="R5" s="18">
        <v>33857</v>
      </c>
    </row>
    <row r="6" spans="1:18">
      <c r="A6" s="24" t="s">
        <v>99</v>
      </c>
      <c r="B6" s="18">
        <v>21412</v>
      </c>
      <c r="C6" s="18">
        <v>22848</v>
      </c>
      <c r="D6" s="18">
        <v>20762</v>
      </c>
      <c r="E6" s="18">
        <v>17907</v>
      </c>
      <c r="F6" s="18">
        <v>17366</v>
      </c>
      <c r="G6" s="18">
        <v>17320</v>
      </c>
      <c r="H6" s="18">
        <v>17776</v>
      </c>
      <c r="I6" s="18">
        <v>18222</v>
      </c>
      <c r="J6" s="18">
        <v>19391</v>
      </c>
      <c r="K6" s="18">
        <v>21478</v>
      </c>
      <c r="L6" s="18">
        <v>23292</v>
      </c>
      <c r="M6" s="18">
        <v>24147</v>
      </c>
      <c r="N6" s="18">
        <v>25161</v>
      </c>
      <c r="O6" s="18">
        <v>25572</v>
      </c>
      <c r="P6" s="18">
        <v>26675</v>
      </c>
      <c r="Q6" s="18">
        <v>25059</v>
      </c>
      <c r="R6" s="18">
        <v>28512</v>
      </c>
    </row>
    <row r="7" spans="1:18">
      <c r="A7" s="24" t="s">
        <v>100</v>
      </c>
      <c r="B7" s="18">
        <v>2552</v>
      </c>
      <c r="C7" s="18">
        <v>2744</v>
      </c>
      <c r="D7" s="18">
        <v>2545</v>
      </c>
      <c r="E7" s="18">
        <v>2120</v>
      </c>
      <c r="F7" s="18">
        <v>2066</v>
      </c>
      <c r="G7" s="18">
        <v>2007</v>
      </c>
      <c r="H7" s="18">
        <v>2235</v>
      </c>
      <c r="I7" s="18">
        <v>2290</v>
      </c>
      <c r="J7" s="18">
        <v>2526</v>
      </c>
      <c r="K7" s="18">
        <v>2897</v>
      </c>
      <c r="L7" s="18">
        <v>3200</v>
      </c>
      <c r="M7" s="18">
        <v>3378</v>
      </c>
      <c r="N7" s="18">
        <v>3494</v>
      </c>
      <c r="O7" s="18">
        <v>3413</v>
      </c>
      <c r="P7" s="18">
        <v>3551</v>
      </c>
      <c r="Q7" s="18">
        <v>3079</v>
      </c>
      <c r="R7" s="18">
        <v>3686</v>
      </c>
    </row>
    <row r="8" spans="1:18">
      <c r="A8" s="24" t="s">
        <v>101</v>
      </c>
      <c r="B8" s="18">
        <v>1104</v>
      </c>
      <c r="C8" s="18">
        <v>1262</v>
      </c>
      <c r="D8" s="18">
        <v>1258</v>
      </c>
      <c r="E8" s="18">
        <v>1039</v>
      </c>
      <c r="F8" s="18">
        <v>989</v>
      </c>
      <c r="G8" s="18">
        <v>881</v>
      </c>
      <c r="H8" s="18">
        <v>930</v>
      </c>
      <c r="I8" s="18">
        <v>954</v>
      </c>
      <c r="J8" s="18">
        <v>1029</v>
      </c>
      <c r="K8" s="18">
        <v>1262</v>
      </c>
      <c r="L8" s="18">
        <v>1348</v>
      </c>
      <c r="M8" s="18">
        <v>1515</v>
      </c>
      <c r="N8" s="18">
        <v>1597</v>
      </c>
      <c r="O8" s="18">
        <v>1653</v>
      </c>
      <c r="P8" s="18">
        <v>1668</v>
      </c>
      <c r="Q8" s="18">
        <v>1458</v>
      </c>
      <c r="R8" s="18">
        <v>1718</v>
      </c>
    </row>
    <row r="9" spans="1:18">
      <c r="A9" s="24" t="s">
        <v>102</v>
      </c>
      <c r="B9" s="18">
        <v>390</v>
      </c>
      <c r="C9" s="18">
        <v>400</v>
      </c>
      <c r="D9" s="18">
        <v>381</v>
      </c>
      <c r="E9" s="18">
        <v>336</v>
      </c>
      <c r="F9" s="18">
        <v>319</v>
      </c>
      <c r="G9" s="18">
        <v>294</v>
      </c>
      <c r="H9" s="18">
        <v>284</v>
      </c>
      <c r="I9" s="18">
        <v>312</v>
      </c>
      <c r="J9" s="18">
        <v>324</v>
      </c>
      <c r="K9" s="18">
        <v>377</v>
      </c>
      <c r="L9" s="18">
        <v>430</v>
      </c>
      <c r="M9" s="18">
        <v>477</v>
      </c>
      <c r="N9" s="18">
        <v>490</v>
      </c>
      <c r="O9" s="18">
        <v>499</v>
      </c>
      <c r="P9" s="18">
        <v>468</v>
      </c>
      <c r="Q9" s="18">
        <v>432</v>
      </c>
      <c r="R9" s="18">
        <v>518</v>
      </c>
    </row>
    <row r="10" spans="1:18">
      <c r="A10" s="24" t="s">
        <v>103</v>
      </c>
      <c r="B10" s="18">
        <v>160</v>
      </c>
      <c r="C10" s="18">
        <v>174</v>
      </c>
      <c r="D10" s="18">
        <v>162</v>
      </c>
      <c r="E10" s="18">
        <v>143</v>
      </c>
      <c r="F10" s="18">
        <v>135</v>
      </c>
      <c r="G10" s="18">
        <v>142</v>
      </c>
      <c r="H10" s="18">
        <v>155</v>
      </c>
      <c r="I10" s="18">
        <v>134</v>
      </c>
      <c r="J10" s="18">
        <v>180</v>
      </c>
      <c r="K10" s="18">
        <v>186</v>
      </c>
      <c r="L10" s="18">
        <v>216</v>
      </c>
      <c r="M10" s="18">
        <v>243</v>
      </c>
      <c r="N10" s="18">
        <v>287</v>
      </c>
      <c r="O10" s="18">
        <v>278</v>
      </c>
      <c r="P10" s="18">
        <v>256</v>
      </c>
      <c r="Q10" s="18">
        <v>243</v>
      </c>
      <c r="R10" s="18">
        <v>254</v>
      </c>
    </row>
    <row r="11" spans="1:18">
      <c r="A11" s="24" t="s">
        <v>104</v>
      </c>
      <c r="B11" s="18">
        <v>114</v>
      </c>
      <c r="C11" s="18">
        <v>117</v>
      </c>
      <c r="D11" s="18">
        <v>112</v>
      </c>
      <c r="E11" s="18">
        <v>98</v>
      </c>
      <c r="F11" s="18">
        <v>91</v>
      </c>
      <c r="G11" s="18">
        <v>78</v>
      </c>
      <c r="H11" s="18">
        <v>84</v>
      </c>
      <c r="I11" s="18">
        <v>98</v>
      </c>
      <c r="J11" s="18">
        <v>123</v>
      </c>
      <c r="K11" s="18">
        <v>113</v>
      </c>
      <c r="L11" s="18">
        <v>129</v>
      </c>
      <c r="M11" s="18">
        <v>152</v>
      </c>
      <c r="N11" s="18">
        <v>141</v>
      </c>
      <c r="O11" s="18">
        <v>149</v>
      </c>
      <c r="P11" s="18">
        <v>176</v>
      </c>
      <c r="Q11" s="18">
        <v>170</v>
      </c>
      <c r="R11" s="18">
        <v>179</v>
      </c>
    </row>
    <row r="12" spans="1:18">
      <c r="A12" s="24" t="s">
        <v>105</v>
      </c>
      <c r="B12" s="18">
        <v>203</v>
      </c>
      <c r="C12" s="18">
        <v>224</v>
      </c>
      <c r="D12" s="18">
        <v>227</v>
      </c>
      <c r="E12" s="18">
        <v>195</v>
      </c>
      <c r="F12" s="18">
        <v>186</v>
      </c>
      <c r="G12" s="18">
        <v>189</v>
      </c>
      <c r="H12" s="18">
        <v>194</v>
      </c>
      <c r="I12" s="18">
        <v>197</v>
      </c>
      <c r="J12" s="18">
        <v>201</v>
      </c>
      <c r="K12" s="18">
        <v>262</v>
      </c>
      <c r="L12" s="18">
        <v>273</v>
      </c>
      <c r="M12" s="18">
        <v>283</v>
      </c>
      <c r="N12" s="18">
        <v>306</v>
      </c>
      <c r="O12" s="18">
        <v>353</v>
      </c>
      <c r="P12" s="18">
        <v>292</v>
      </c>
      <c r="Q12" s="18">
        <v>276</v>
      </c>
      <c r="R12" s="18">
        <v>330</v>
      </c>
    </row>
    <row r="13" spans="1:18">
      <c r="A13" s="24" t="s">
        <v>106</v>
      </c>
      <c r="B13" s="18">
        <v>179</v>
      </c>
      <c r="C13" s="18">
        <v>200</v>
      </c>
      <c r="D13" s="18">
        <v>201</v>
      </c>
      <c r="E13" s="18">
        <v>163</v>
      </c>
      <c r="F13" s="18">
        <v>161</v>
      </c>
      <c r="G13" s="18">
        <v>156</v>
      </c>
      <c r="H13" s="18">
        <v>174</v>
      </c>
      <c r="I13" s="18">
        <v>190</v>
      </c>
      <c r="J13" s="18">
        <v>205</v>
      </c>
      <c r="K13" s="18">
        <v>208</v>
      </c>
      <c r="L13" s="18">
        <v>229</v>
      </c>
      <c r="M13" s="18">
        <v>241</v>
      </c>
      <c r="N13" s="18">
        <v>244</v>
      </c>
      <c r="O13" s="18">
        <v>254</v>
      </c>
      <c r="P13" s="18">
        <v>258</v>
      </c>
      <c r="Q13" s="18">
        <v>230</v>
      </c>
      <c r="R13" s="18">
        <v>235</v>
      </c>
    </row>
    <row r="14" spans="1:18">
      <c r="A14" s="24" t="s">
        <v>107</v>
      </c>
      <c r="B14" s="18">
        <v>14</v>
      </c>
      <c r="C14" s="18">
        <v>20</v>
      </c>
      <c r="D14" s="18">
        <v>18</v>
      </c>
      <c r="E14" s="18">
        <v>19</v>
      </c>
      <c r="F14" s="18">
        <v>17</v>
      </c>
      <c r="G14" s="18">
        <v>20</v>
      </c>
      <c r="H14" s="18">
        <v>21</v>
      </c>
      <c r="I14" s="18">
        <v>21</v>
      </c>
      <c r="J14" s="18">
        <v>15</v>
      </c>
      <c r="K14" s="18">
        <v>20</v>
      </c>
      <c r="L14" s="18">
        <v>20</v>
      </c>
      <c r="M14" s="18">
        <v>19</v>
      </c>
      <c r="N14" s="18">
        <v>21</v>
      </c>
      <c r="O14" s="18">
        <v>23</v>
      </c>
      <c r="P14" s="18">
        <v>26</v>
      </c>
      <c r="Q14" s="18">
        <v>30</v>
      </c>
      <c r="R14" s="18">
        <v>30</v>
      </c>
    </row>
    <row r="15" spans="1:18">
      <c r="A15" s="24" t="s">
        <v>108</v>
      </c>
      <c r="B15" s="18">
        <v>10</v>
      </c>
      <c r="C15" s="18">
        <v>10</v>
      </c>
      <c r="D15" s="18">
        <v>14</v>
      </c>
      <c r="E15" s="18">
        <v>8</v>
      </c>
      <c r="F15" s="18">
        <v>7</v>
      </c>
      <c r="G15" s="18">
        <v>6</v>
      </c>
      <c r="H15" s="18">
        <v>8</v>
      </c>
      <c r="I15" s="18">
        <v>9</v>
      </c>
      <c r="J15" s="18">
        <v>8</v>
      </c>
      <c r="K15" s="18">
        <v>10</v>
      </c>
      <c r="L15" s="18">
        <v>13</v>
      </c>
      <c r="M15" s="18">
        <v>19</v>
      </c>
      <c r="N15" s="18">
        <v>20</v>
      </c>
      <c r="O15" s="18">
        <v>20</v>
      </c>
      <c r="P15" s="18">
        <v>20</v>
      </c>
      <c r="Q15" s="18">
        <v>16</v>
      </c>
      <c r="R15" s="18">
        <v>23</v>
      </c>
    </row>
    <row r="16" spans="1:18">
      <c r="A16" s="28" t="s">
        <v>80</v>
      </c>
      <c r="B16" s="21">
        <v>277280</v>
      </c>
      <c r="C16" s="21">
        <v>279356</v>
      </c>
      <c r="D16" s="21">
        <v>264679</v>
      </c>
      <c r="E16" s="21">
        <v>254270</v>
      </c>
      <c r="F16" s="21">
        <v>253121</v>
      </c>
      <c r="G16" s="21">
        <v>247105</v>
      </c>
      <c r="H16" s="21">
        <v>251747</v>
      </c>
      <c r="I16" s="21">
        <v>260404</v>
      </c>
      <c r="J16" s="21">
        <v>273775</v>
      </c>
      <c r="K16" s="21">
        <v>296093</v>
      </c>
      <c r="L16" s="21">
        <v>314590</v>
      </c>
      <c r="M16" s="21">
        <v>325736</v>
      </c>
      <c r="N16" s="21">
        <v>335731</v>
      </c>
      <c r="O16" s="21">
        <v>342456</v>
      </c>
      <c r="P16" s="21">
        <v>353365</v>
      </c>
      <c r="Q16" s="21">
        <v>374332</v>
      </c>
      <c r="R16" s="23">
        <v>364514</v>
      </c>
    </row>
    <row r="17" spans="1:18">
      <c r="A17" s="24"/>
      <c r="B17" s="20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</row>
  </sheetData>
  <phoneticPr fontId="33" type="noConversion"/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e572c8d-6813-4013-8a4a-be491ac59459">
      <Terms xmlns="http://schemas.microsoft.com/office/infopath/2007/PartnerControls"/>
    </lcf76f155ced4ddcb4097134ff3c332f>
    <TaxCatchAll xmlns="96a98433-1569-4222-be80-afd48d89a184" xsi:nil="true"/>
    <SectionName xmlns="1e572c8d-6813-4013-8a4a-be491ac59459">Change Log</SectionName>
    <Comments xmlns="1e572c8d-6813-4013-8a4a-be491ac59459" xsi:nil="true"/>
    <ReferenceId xmlns="1e572c8d-6813-4013-8a4a-be491ac59459">20038</ReferenceId>
    <Notes xmlns="1e572c8d-6813-4013-8a4a-be491ac59459" xsi:nil="true"/>
    <TrackerId xmlns="1e572c8d-6813-4013-8a4a-be491ac59459">TRCK-2822</TrackerId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66FE8C85E70484CA6E47CDF031DEDC1" ma:contentTypeVersion="18" ma:contentTypeDescription="Create a new document." ma:contentTypeScope="" ma:versionID="39a28afb6bfd1532f30453894a73da6c">
  <xsd:schema xmlns:xsd="http://www.w3.org/2001/XMLSchema" xmlns:xs="http://www.w3.org/2001/XMLSchema" xmlns:p="http://schemas.microsoft.com/office/2006/metadata/properties" xmlns:ns2="1e572c8d-6813-4013-8a4a-be491ac59459" xmlns:ns3="96a98433-1569-4222-be80-afd48d89a184" targetNamespace="http://schemas.microsoft.com/office/2006/metadata/properties" ma:root="true" ma:fieldsID="c6cf37292414ab3c2182af2094a228db" ns2:_="" ns3:_="">
    <xsd:import namespace="1e572c8d-6813-4013-8a4a-be491ac59459"/>
    <xsd:import namespace="96a98433-1569-4222-be80-afd48d89a184"/>
    <xsd:element name="properties">
      <xsd:complexType>
        <xsd:sequence>
          <xsd:element name="documentManagement">
            <xsd:complexType>
              <xsd:all>
                <xsd:element ref="ns2:SectionName" minOccurs="0"/>
                <xsd:element ref="ns2:TrackerId" minOccurs="0"/>
                <xsd:element ref="ns2:ReferenceId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Comments" minOccurs="0"/>
                <xsd:element ref="ns2:Notes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572c8d-6813-4013-8a4a-be491ac59459" elementFormDefault="qualified">
    <xsd:import namespace="http://schemas.microsoft.com/office/2006/documentManagement/types"/>
    <xsd:import namespace="http://schemas.microsoft.com/office/infopath/2007/PartnerControls"/>
    <xsd:element name="SectionName" ma:index="8" nillable="true" ma:displayName="Section Name" ma:internalName="SectionName">
      <xsd:simpleType>
        <xsd:restriction base="dms:Text">
          <xsd:maxLength value="255"/>
        </xsd:restriction>
      </xsd:simpleType>
    </xsd:element>
    <xsd:element name="TrackerId" ma:index="9" nillable="true" ma:displayName="Tracker Id" ma:internalName="TrackerId">
      <xsd:simpleType>
        <xsd:restriction base="dms:Text">
          <xsd:maxLength value="255"/>
        </xsd:restriction>
      </xsd:simpleType>
    </xsd:element>
    <xsd:element name="ReferenceId" ma:index="10" nillable="true" ma:displayName="Reference Id" ma:internalName="ReferenceId">
      <xsd:simpleType>
        <xsd:restriction base="dms:Text">
          <xsd:maxLength value="255"/>
        </xsd:restriction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f1c754ed-6b8d-47f3-b51f-af8d6409c1b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Comments" ma:index="21" nillable="true" ma:displayName="Comments" ma:description="test" ma:format="Dropdown" ma:internalName="Comments">
      <xsd:simpleType>
        <xsd:restriction base="dms:Text">
          <xsd:maxLength value="255"/>
        </xsd:restriction>
      </xsd:simpleType>
    </xsd:element>
    <xsd:element name="Notes" ma:index="22" nillable="true" ma:displayName="Notes" ma:description="Final proofread" ma:format="Dropdown" ma:internalName="Notes">
      <xsd:simpleType>
        <xsd:restriction base="dms:Text">
          <xsd:maxLength value="255"/>
        </xsd:restriction>
      </xsd:simple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a98433-1569-4222-be80-afd48d89a18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62cce4f6-f704-4165-ba2c-a30e38f72b83}" ma:internalName="TaxCatchAll" ma:showField="CatchAllData" ma:web="96a98433-1569-4222-be80-afd48d89a1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B05B952-053F-4824-A0EB-A1E3CE24D74A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C997A326-E008-416A-AF2D-E617052E0220}">
  <ds:schemaRefs>
    <ds:schemaRef ds:uri="http://schemas.microsoft.com/office/2006/metadata/properties"/>
    <ds:schemaRef ds:uri="http://schemas.microsoft.com/office/infopath/2007/PartnerControls"/>
    <ds:schemaRef ds:uri="1e572c8d-6813-4013-8a4a-be491ac59459"/>
    <ds:schemaRef ds:uri="96a98433-1569-4222-be80-afd48d89a184"/>
  </ds:schemaRefs>
</ds:datastoreItem>
</file>

<file path=customXml/itemProps3.xml><?xml version="1.0" encoding="utf-8"?>
<ds:datastoreItem xmlns:ds="http://schemas.openxmlformats.org/officeDocument/2006/customXml" ds:itemID="{6954E46F-ACDA-47CF-95BF-CBDEE2E92163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AAC00279-D85E-4610-83DE-C87A328316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572c8d-6813-4013-8a4a-be491ac59459"/>
    <ds:schemaRef ds:uri="96a98433-1569-4222-be80-afd48d89a1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078807bf-ce82-4688-bce0-0d811684dc46}" enabled="0" method="" siteId="{078807bf-ce82-4688-bce0-0d811684dc4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Public Sector Value</vt:lpstr>
      <vt:lpstr>Private Sector Value</vt:lpstr>
      <vt:lpstr>Firm Size</vt:lpstr>
      <vt:lpstr>No. of Firms - Turnover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2024-11-21T07:35:49Z</dcterms:created>
  <dcterms:modified xsi:type="dcterms:W3CDTF">2025-12-04T16:05:58Z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Keyword">
    <vt:lpwstr/>
  </property>
  <property fmtid="{D5CDD505-2E9C-101B-9397-08002B2CF9AE}" pid="3" name="Order">
    <vt:r8>1029200</vt:r8>
  </property>
  <property fmtid="{D5CDD505-2E9C-101B-9397-08002B2CF9AE}" pid="4" name="_dlc_policyId">
    <vt:lpwstr>0x01010035E33599CC8D1E47A037F474646B1D58|2057524105</vt:lpwstr>
  </property>
  <property fmtid="{D5CDD505-2E9C-101B-9397-08002B2CF9AE}" pid="5" name="MediaServiceImageTags">
    <vt:lpwstr/>
  </property>
  <property fmtid="{D5CDD505-2E9C-101B-9397-08002B2CF9AE}" pid="6" name="_dlc_DocId">
    <vt:lpwstr>AJ6ZJQUNFWAX-335359681-3841</vt:lpwstr>
  </property>
  <property fmtid="{D5CDD505-2E9C-101B-9397-08002B2CF9AE}" pid="7" name="ContentTypeId">
    <vt:lpwstr>0x010100366FE8C85E70484CA6E47CDF031DEDC1</vt:lpwstr>
  </property>
  <property fmtid="{D5CDD505-2E9C-101B-9397-08002B2CF9AE}" pid="8" name="_dlc_DocIdItemGuid">
    <vt:lpwstr>25e856d0-17b4-4ffe-a097-99bdae47ee96</vt:lpwstr>
  </property>
  <property fmtid="{D5CDD505-2E9C-101B-9397-08002B2CF9AE}" pid="9" name="WorkflowChangePath">
    <vt:lpwstr>2395d2b5-5d32-40ac-981b-f5f663b5fc40,2;2395d2b5-5d32-40ac-981b-f5f663b5fc40,3;</vt:lpwstr>
  </property>
  <property fmtid="{D5CDD505-2E9C-101B-9397-08002B2CF9AE}" pid="10" name="_dlc_DocIdUrl">
    <vt:lpwstr>https://share.sp.ons.statistics.gov.uk/sites/MSDOITCI/_layouts/15/DocIdRedir.aspx?ID=AJ6ZJQUNFWAX-335359681-3841, AJ6ZJQUNFWAX-335359681-3841</vt:lpwstr>
  </property>
  <property fmtid="{D5CDD505-2E9C-101B-9397-08002B2CF9AE}" pid="11" name="RecordType">
    <vt:lpwstr>2;#Statistical|5729cdfc-ed55-47a7-934b-6d10a24cc839</vt:lpwstr>
  </property>
  <property fmtid="{D5CDD505-2E9C-101B-9397-08002B2CF9AE}" pid="12" name="ItemRetentionFormula">
    <vt:lpwstr>&lt;formula id="Microsoft.Office.RecordsManagement.PolicyFeatures.Expiration.Formula.BuiltIn"&gt;&lt;number&gt;100&lt;/number&gt;&lt;property&gt;Retention_x005f_x0020_Date&lt;/property&gt;&lt;period&gt;years&lt;/period&gt;&lt;/formula&gt;</vt:lpwstr>
  </property>
</Properties>
</file>