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6ffab5666b50b18/Attachments/Desktop/Csah flow budget for MBA class/"/>
    </mc:Choice>
  </mc:AlternateContent>
  <xr:revisionPtr revIDLastSave="0" documentId="8_{EF3D048F-4D97-4785-866A-6D16E231A242}" xr6:coauthVersionLast="47" xr6:coauthVersionMax="47" xr10:uidLastSave="{00000000-0000-0000-0000-000000000000}"/>
  <bookViews>
    <workbookView xWindow="-108" yWindow="-108" windowWidth="23256" windowHeight="12576" xr2:uid="{59D67E67-8549-4C2B-B768-9E0E207E4F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" l="1"/>
  <c r="N23" i="1"/>
  <c r="M29" i="1"/>
  <c r="M27" i="1"/>
  <c r="N29" i="1" s="1"/>
  <c r="M21" i="1"/>
  <c r="M18" i="1"/>
  <c r="N17" i="1"/>
  <c r="D14" i="1"/>
  <c r="M19" i="1" s="1"/>
  <c r="E14" i="1"/>
  <c r="F14" i="1"/>
  <c r="M28" i="1" s="1"/>
  <c r="G14" i="1"/>
  <c r="C14" i="1"/>
  <c r="D26" i="1"/>
  <c r="E26" i="1"/>
  <c r="F26" i="1"/>
  <c r="G26" i="1"/>
  <c r="G32" i="1" s="1"/>
  <c r="H26" i="1"/>
  <c r="H32" i="1" s="1"/>
  <c r="I26" i="1"/>
  <c r="I32" i="1" s="1"/>
  <c r="I28" i="1"/>
  <c r="H28" i="1"/>
  <c r="G28" i="1"/>
  <c r="F28" i="1"/>
  <c r="E28" i="1"/>
  <c r="D28" i="1"/>
  <c r="I27" i="1"/>
  <c r="H27" i="1"/>
  <c r="G27" i="1"/>
  <c r="F27" i="1"/>
  <c r="E27" i="1"/>
  <c r="D27" i="1"/>
  <c r="I31" i="1"/>
  <c r="H31" i="1"/>
  <c r="G31" i="1"/>
  <c r="F31" i="1"/>
  <c r="E31" i="1"/>
  <c r="D31" i="1"/>
  <c r="I30" i="1"/>
  <c r="H30" i="1"/>
  <c r="G30" i="1"/>
  <c r="F30" i="1"/>
  <c r="E30" i="1"/>
  <c r="D30" i="1"/>
  <c r="I29" i="1"/>
  <c r="H29" i="1"/>
  <c r="G29" i="1"/>
  <c r="F29" i="1"/>
  <c r="E29" i="1"/>
  <c r="D29" i="1"/>
  <c r="D23" i="1"/>
  <c r="I22" i="1"/>
  <c r="H22" i="1"/>
  <c r="G22" i="1"/>
  <c r="F22" i="1"/>
  <c r="F23" i="1" s="1"/>
  <c r="E22" i="1"/>
  <c r="D22" i="1"/>
  <c r="I21" i="1"/>
  <c r="I23" i="1" s="1"/>
  <c r="H21" i="1"/>
  <c r="H23" i="1" s="1"/>
  <c r="G21" i="1"/>
  <c r="G23" i="1" s="1"/>
  <c r="F21" i="1"/>
  <c r="E21" i="1"/>
  <c r="E23" i="1" s="1"/>
  <c r="D21" i="1"/>
  <c r="M20" i="1" l="1"/>
  <c r="N21" i="1" s="1"/>
  <c r="N22" i="1" s="1"/>
  <c r="N24" i="1" s="1"/>
  <c r="N30" i="1" s="1"/>
  <c r="D32" i="1"/>
  <c r="D34" i="1" s="1"/>
  <c r="E18" i="1" s="1"/>
  <c r="E34" i="1" s="1"/>
  <c r="F18" i="1" s="1"/>
  <c r="F34" i="1" s="1"/>
  <c r="G18" i="1" s="1"/>
  <c r="G34" i="1" s="1"/>
  <c r="H18" i="1" s="1"/>
  <c r="H34" i="1" s="1"/>
  <c r="I18" i="1" s="1"/>
  <c r="I34" i="1" s="1"/>
  <c r="F32" i="1"/>
  <c r="E32" i="1"/>
</calcChain>
</file>

<file path=xl/sharedStrings.xml><?xml version="1.0" encoding="utf-8"?>
<sst xmlns="http://schemas.openxmlformats.org/spreadsheetml/2006/main" count="54" uniqueCount="43">
  <si>
    <t>Data input</t>
  </si>
  <si>
    <t>Sales of Beverages sales</t>
  </si>
  <si>
    <t>Wholesale Purchases of beverages</t>
  </si>
  <si>
    <t>Overheads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</si>
  <si>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</si>
  <si>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</si>
  <si>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</si>
  <si>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</si>
  <si>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</si>
  <si>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</si>
  <si>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</si>
  <si>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</si>
  <si>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 xml:space="preserve">Labour </t>
  </si>
  <si>
    <t>Sundry sales commission</t>
  </si>
  <si>
    <t>Cash budget</t>
  </si>
  <si>
    <t>Receipts:</t>
  </si>
  <si>
    <t>Beverage sales</t>
  </si>
  <si>
    <t>Balance b/f (A)</t>
  </si>
  <si>
    <t>Beverage purchases cash</t>
  </si>
  <si>
    <t>Beverage purchases credit</t>
  </si>
  <si>
    <t>Labour</t>
  </si>
  <si>
    <t>Overheads cash</t>
  </si>
  <si>
    <t>Overheads credit</t>
  </si>
  <si>
    <t>Payments: (C)</t>
  </si>
  <si>
    <t>Total receipts (B)</t>
  </si>
  <si>
    <t>Profit budget</t>
  </si>
  <si>
    <t>Sales</t>
  </si>
  <si>
    <t>Opening bank balance</t>
  </si>
  <si>
    <t>Totals June-November</t>
  </si>
  <si>
    <t>Opening inventory</t>
  </si>
  <si>
    <t>Closing inventory</t>
  </si>
  <si>
    <t>Opening stock</t>
  </si>
  <si>
    <t>Purchases</t>
  </si>
  <si>
    <t>Closing stock</t>
  </si>
  <si>
    <t>Gross profit</t>
  </si>
  <si>
    <t>Other income</t>
  </si>
  <si>
    <t>Total income</t>
  </si>
  <si>
    <t>Expenses:</t>
  </si>
  <si>
    <t>Depreciation</t>
  </si>
  <si>
    <t>Net profit</t>
  </si>
  <si>
    <t>(A+B) - C</t>
  </si>
  <si>
    <t>\-i</t>
  </si>
  <si>
    <t>Cash flow budget worked 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</si>
</sst>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3" fontId="1" fillId="0" borderId="0" xfId="0" applyNumberFormat="1" applyFont="1"/>
    <xf numFmtId="3" fontId="1" fillId="0" borderId="1" xfId="0" applyNumberFormat="1" applyFont="1" applyBorder="1"/>
    <xf numFmtId="0" fontId="1" fillId="0" borderId="1" xfId="0" applyFont="1" applyBorder="1"/>
    <xf numFmtId="3" fontId="1" fillId="0" borderId="0" xfId="0" applyNumberFormat="1" applyFont="1" applyAlignment="1">
      <alignment horizontal="right"/>
    </xf>
    <xf numFmtId="1" fontId="1" fillId="0" borderId="0" xfId="0" applyNumberFormat="1" applyFont="1"/>
    <xf numFmtId="3" fontId="1" fillId="0" borderId="2" xfId="0" applyNumberFormat="1" applyFont="1" applyBorder="1"/>
    <xf numFmtId="2" fontId="1" fillId="0" borderId="0" xfId="0" applyNumberFormat="1" applyFont="1"/>
    <xf numFmtId="1" fontId="1" fillId="0" borderId="1" xfId="0" applyNumberFormat="1" applyFont="1" applyBorder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40E53-BFF0-4336-886E-C4D091AE5F64}">
  <dimension ref="A1:O44"/>
  <sheetViews>
    <sheetView tabSelected="1" workbookViewId="0">
      <selection activeCell="P14" sqref="P14"/>
    </sheetView>
  </sheetViews>
  <sheetFormatPr defaultRowHeight="15" x14ac:dyDescent="0.25"/>
  <cols>
    <col min="1" max="1" width="11.296875" style="3" bestFit="1" customWidth="1"/>
    <col min="2" max="2" width="24.59765625" style="3" customWidth="1"/>
    <col min="3" max="3" width="11.69921875" style="3" customWidth="1"/>
    <col min="4" max="4" width="12.59765625" style="3" customWidth="1"/>
    <col min="5" max="5" width="8.796875" style="3"/>
    <col min="6" max="6" width="9.796875" style="3" customWidth="1"/>
    <col min="7" max="7" width="12.5" style="3" customWidth="1"/>
    <col min="8" max="8" width="10.59765625" style="3" customWidth="1"/>
    <col min="9" max="9" width="10.5" style="3" customWidth="1"/>
    <col min="10" max="10" width="9.69921875" style="3" customWidth="1"/>
    <col min="11" max="11" width="4.09765625" style="3" customWidth="1"/>
    <col min="12" max="12" width="12" style="3" customWidth="1"/>
    <col min="13" max="16384" width="8.796875" style="3"/>
  </cols>
  <sheetData>
    <row r="1" spans="1:12" ht="15.6" x14ac:dyDescent="0.3">
      <c r="A1" s="1" t="s">
        <v>42</v>
      </c>
      <c r="B1" s="2"/>
      <c r="C1" s="2"/>
      <c r="D1" s="2"/>
      <c r="E1" s="2"/>
      <c r="F1" s="2"/>
      <c r="G1" s="2"/>
    </row>
    <row r="3" spans="1:12" ht="15.6" x14ac:dyDescent="0.3">
      <c r="A3" s="4" t="s">
        <v>0</v>
      </c>
    </row>
    <row r="4" spans="1:12" ht="61.2" customHeight="1" x14ac:dyDescent="0.25">
      <c r="C4" s="5" t="s">
        <v>1</v>
      </c>
      <c r="D4" s="5" t="s">
        <v>2</v>
      </c>
      <c r="E4" s="6" t="s">
        <v>12</v>
      </c>
      <c r="F4" s="6" t="s">
        <v>3</v>
      </c>
      <c r="G4" s="5" t="s">
        <v>13</v>
      </c>
      <c r="H4" s="5" t="s">
        <v>27</v>
      </c>
      <c r="I4" s="7" t="s">
        <v>29</v>
      </c>
      <c r="J4" s="7" t="s">
        <v>30</v>
      </c>
      <c r="L4" s="3" t="s">
        <v>38</v>
      </c>
    </row>
    <row r="6" spans="1:12" x14ac:dyDescent="0.25">
      <c r="B6" s="3" t="s">
        <v>4</v>
      </c>
      <c r="C6" s="8">
        <v>1000</v>
      </c>
      <c r="D6" s="3">
        <v>550</v>
      </c>
      <c r="E6" s="3">
        <v>0</v>
      </c>
      <c r="F6" s="3">
        <v>250</v>
      </c>
      <c r="G6" s="8">
        <v>2500</v>
      </c>
    </row>
    <row r="7" spans="1:12" x14ac:dyDescent="0.25">
      <c r="B7" s="3" t="s">
        <v>5</v>
      </c>
      <c r="C7" s="9">
        <v>1300</v>
      </c>
      <c r="D7" s="10">
        <v>600</v>
      </c>
      <c r="E7" s="10">
        <v>0</v>
      </c>
      <c r="F7" s="10">
        <v>250</v>
      </c>
      <c r="G7" s="9">
        <v>3400</v>
      </c>
      <c r="H7" s="10"/>
    </row>
    <row r="8" spans="1:12" x14ac:dyDescent="0.25">
      <c r="B8" s="3" t="s">
        <v>6</v>
      </c>
      <c r="C8" s="8">
        <v>4000</v>
      </c>
      <c r="D8" s="8">
        <v>1980</v>
      </c>
      <c r="E8" s="3">
        <v>500</v>
      </c>
      <c r="F8" s="3">
        <v>400</v>
      </c>
      <c r="G8" s="8">
        <v>5500</v>
      </c>
      <c r="H8" s="8">
        <v>8500</v>
      </c>
      <c r="I8" s="8">
        <v>1000</v>
      </c>
    </row>
    <row r="9" spans="1:12" x14ac:dyDescent="0.25">
      <c r="B9" s="3" t="s">
        <v>7</v>
      </c>
      <c r="C9" s="11">
        <v>6500</v>
      </c>
      <c r="D9" s="8">
        <v>3400</v>
      </c>
      <c r="E9" s="8">
        <v>1500</v>
      </c>
      <c r="F9" s="8">
        <v>1000</v>
      </c>
      <c r="G9" s="8">
        <v>7000</v>
      </c>
    </row>
    <row r="10" spans="1:12" x14ac:dyDescent="0.25">
      <c r="B10" s="3" t="s">
        <v>8</v>
      </c>
      <c r="C10" s="8">
        <v>5400</v>
      </c>
      <c r="D10" s="8">
        <v>2700</v>
      </c>
      <c r="E10" s="8">
        <v>1100</v>
      </c>
      <c r="F10" s="8">
        <v>1000</v>
      </c>
      <c r="G10" s="8">
        <v>6100</v>
      </c>
    </row>
    <row r="11" spans="1:12" x14ac:dyDescent="0.25">
      <c r="B11" s="3" t="s">
        <v>9</v>
      </c>
      <c r="C11" s="8">
        <v>4300</v>
      </c>
      <c r="D11" s="8">
        <v>2100</v>
      </c>
      <c r="E11" s="3">
        <v>750</v>
      </c>
      <c r="F11" s="3">
        <v>800</v>
      </c>
      <c r="G11" s="8">
        <v>2010</v>
      </c>
    </row>
    <row r="12" spans="1:12" x14ac:dyDescent="0.25">
      <c r="B12" s="3" t="s">
        <v>10</v>
      </c>
      <c r="C12" s="8">
        <v>2100</v>
      </c>
      <c r="D12" s="8">
        <v>1100</v>
      </c>
      <c r="E12" s="3">
        <v>500</v>
      </c>
      <c r="F12" s="3">
        <v>700</v>
      </c>
      <c r="G12" s="8">
        <v>1100</v>
      </c>
    </row>
    <row r="13" spans="1:12" x14ac:dyDescent="0.25">
      <c r="B13" s="3" t="s">
        <v>11</v>
      </c>
      <c r="C13" s="9">
        <v>1980</v>
      </c>
      <c r="D13" s="9">
        <v>2000</v>
      </c>
      <c r="E13" s="10">
        <v>500</v>
      </c>
      <c r="F13" s="10">
        <v>300</v>
      </c>
      <c r="G13" s="9">
        <v>1000</v>
      </c>
      <c r="J13" s="3">
        <v>650</v>
      </c>
      <c r="L13" s="12">
        <v>800</v>
      </c>
    </row>
    <row r="14" spans="1:12" x14ac:dyDescent="0.25">
      <c r="B14" s="3" t="s">
        <v>28</v>
      </c>
      <c r="C14" s="8">
        <f>SUM(C8:C13)</f>
        <v>24280</v>
      </c>
      <c r="D14" s="8">
        <f t="shared" ref="D14:G14" si="0">SUM(D8:D13)</f>
        <v>13280</v>
      </c>
      <c r="E14" s="8">
        <f t="shared" si="0"/>
        <v>4850</v>
      </c>
      <c r="F14" s="8">
        <f t="shared" si="0"/>
        <v>4200</v>
      </c>
      <c r="G14" s="8">
        <f t="shared" si="0"/>
        <v>22710</v>
      </c>
    </row>
    <row r="15" spans="1:12" ht="15.6" x14ac:dyDescent="0.3">
      <c r="C15" s="8"/>
      <c r="D15" s="8"/>
      <c r="E15" s="8"/>
      <c r="F15" s="8"/>
      <c r="G15" s="8"/>
      <c r="L15" s="4" t="s">
        <v>25</v>
      </c>
    </row>
    <row r="16" spans="1:12" ht="15.6" x14ac:dyDescent="0.3">
      <c r="A16" s="4" t="s">
        <v>14</v>
      </c>
    </row>
    <row r="17" spans="2:14" x14ac:dyDescent="0.25"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L17" s="3" t="s">
        <v>26</v>
      </c>
      <c r="N17" s="8">
        <f>C14</f>
        <v>24280</v>
      </c>
    </row>
    <row r="18" spans="2:14" x14ac:dyDescent="0.25">
      <c r="B18" s="3" t="s">
        <v>17</v>
      </c>
      <c r="D18" s="13">
        <f>H8</f>
        <v>8500</v>
      </c>
      <c r="E18" s="13">
        <f>D34</f>
        <v>14571</v>
      </c>
      <c r="F18" s="13">
        <f>E34</f>
        <v>23316</v>
      </c>
      <c r="G18" s="13">
        <f t="shared" ref="G18:I18" si="1">F34</f>
        <v>30610</v>
      </c>
      <c r="H18" s="13">
        <f t="shared" si="1"/>
        <v>36350</v>
      </c>
      <c r="I18" s="13">
        <f t="shared" si="1"/>
        <v>36940</v>
      </c>
      <c r="L18" s="3" t="s">
        <v>31</v>
      </c>
      <c r="M18" s="8">
        <f>I8</f>
        <v>1000</v>
      </c>
    </row>
    <row r="19" spans="2:14" x14ac:dyDescent="0.25">
      <c r="L19" s="3" t="s">
        <v>32</v>
      </c>
      <c r="M19" s="9">
        <f>D14</f>
        <v>13280</v>
      </c>
    </row>
    <row r="20" spans="2:14" x14ac:dyDescent="0.25">
      <c r="B20" s="3" t="s">
        <v>15</v>
      </c>
      <c r="M20" s="8">
        <f>M18+M19</f>
        <v>14280</v>
      </c>
    </row>
    <row r="21" spans="2:14" x14ac:dyDescent="0.25">
      <c r="B21" s="3" t="s">
        <v>16</v>
      </c>
      <c r="D21" s="8">
        <f>C8</f>
        <v>4000</v>
      </c>
      <c r="E21" s="8">
        <f>C9</f>
        <v>6500</v>
      </c>
      <c r="F21" s="8">
        <f>C10</f>
        <v>5400</v>
      </c>
      <c r="G21" s="8">
        <f>C11</f>
        <v>4300</v>
      </c>
      <c r="H21" s="8">
        <f>C12</f>
        <v>2100</v>
      </c>
      <c r="I21" s="8">
        <f>C13</f>
        <v>1980</v>
      </c>
      <c r="L21" s="3" t="s">
        <v>33</v>
      </c>
      <c r="M21" s="10">
        <f>J13</f>
        <v>650</v>
      </c>
      <c r="N21" s="9">
        <f>M20-M21</f>
        <v>13630</v>
      </c>
    </row>
    <row r="22" spans="2:14" x14ac:dyDescent="0.25">
      <c r="B22" s="3" t="s">
        <v>13</v>
      </c>
      <c r="D22" s="8">
        <f>G7</f>
        <v>3400</v>
      </c>
      <c r="E22" s="8">
        <f>G8</f>
        <v>5500</v>
      </c>
      <c r="F22" s="8">
        <f>G9</f>
        <v>7000</v>
      </c>
      <c r="G22" s="8">
        <f>G10</f>
        <v>6100</v>
      </c>
      <c r="H22" s="8">
        <f>G11</f>
        <v>2010</v>
      </c>
      <c r="I22" s="8">
        <f>G12</f>
        <v>1100</v>
      </c>
      <c r="L22" s="3" t="s">
        <v>34</v>
      </c>
      <c r="N22" s="8">
        <f>N17-N21</f>
        <v>10650</v>
      </c>
    </row>
    <row r="23" spans="2:14" x14ac:dyDescent="0.25">
      <c r="B23" s="3" t="s">
        <v>24</v>
      </c>
      <c r="D23" s="13">
        <f>SUM(D21:D22)</f>
        <v>7400</v>
      </c>
      <c r="E23" s="13">
        <f t="shared" ref="E23:I23" si="2">SUM(E21:E22)</f>
        <v>12000</v>
      </c>
      <c r="F23" s="13">
        <f t="shared" si="2"/>
        <v>12400</v>
      </c>
      <c r="G23" s="13">
        <f t="shared" si="2"/>
        <v>10400</v>
      </c>
      <c r="H23" s="13">
        <f t="shared" si="2"/>
        <v>4110</v>
      </c>
      <c r="I23" s="13">
        <f t="shared" si="2"/>
        <v>3080</v>
      </c>
      <c r="L23" s="3" t="s">
        <v>35</v>
      </c>
      <c r="N23" s="9">
        <f>G14</f>
        <v>22710</v>
      </c>
    </row>
    <row r="24" spans="2:14" x14ac:dyDescent="0.25">
      <c r="L24" s="3" t="s">
        <v>36</v>
      </c>
      <c r="N24" s="8">
        <f>N22+N23</f>
        <v>33360</v>
      </c>
    </row>
    <row r="25" spans="2:14" x14ac:dyDescent="0.25">
      <c r="B25" s="3" t="s">
        <v>23</v>
      </c>
    </row>
    <row r="26" spans="2:14" x14ac:dyDescent="0.25">
      <c r="B26" s="3" t="s">
        <v>18</v>
      </c>
      <c r="C26" s="14">
        <v>0.3</v>
      </c>
      <c r="D26" s="8">
        <f>D8*C26</f>
        <v>594</v>
      </c>
      <c r="E26" s="8">
        <f>D9*C26</f>
        <v>1020</v>
      </c>
      <c r="F26" s="8">
        <f>D10*C26</f>
        <v>810</v>
      </c>
      <c r="G26" s="8">
        <f>D11*C26</f>
        <v>630</v>
      </c>
      <c r="H26" s="8">
        <f>D12*C26</f>
        <v>330</v>
      </c>
      <c r="I26" s="8">
        <f>D13*C26</f>
        <v>600</v>
      </c>
      <c r="L26" s="3" t="s">
        <v>37</v>
      </c>
    </row>
    <row r="27" spans="2:14" x14ac:dyDescent="0.25">
      <c r="B27" s="3" t="s">
        <v>19</v>
      </c>
      <c r="C27" s="14">
        <v>0.5</v>
      </c>
      <c r="D27" s="8">
        <f>D7*C27</f>
        <v>300</v>
      </c>
      <c r="E27" s="8">
        <f>D8*C27</f>
        <v>990</v>
      </c>
      <c r="F27" s="8">
        <f>D9*C27</f>
        <v>1700</v>
      </c>
      <c r="G27" s="8">
        <f>D10*C27</f>
        <v>1350</v>
      </c>
      <c r="H27" s="8">
        <f>D11*C27</f>
        <v>1050</v>
      </c>
      <c r="I27" s="8">
        <f>D12*C27</f>
        <v>550</v>
      </c>
      <c r="L27" s="3" t="s">
        <v>20</v>
      </c>
      <c r="M27" s="8">
        <f>E14</f>
        <v>4850</v>
      </c>
    </row>
    <row r="28" spans="2:14" x14ac:dyDescent="0.25">
      <c r="B28" s="3" t="s">
        <v>19</v>
      </c>
      <c r="C28" s="14">
        <v>0.2</v>
      </c>
      <c r="D28" s="8">
        <f>D6*C28</f>
        <v>110</v>
      </c>
      <c r="E28" s="8">
        <f>D7*C28</f>
        <v>120</v>
      </c>
      <c r="F28" s="8">
        <f>D8*C28</f>
        <v>396</v>
      </c>
      <c r="G28" s="8">
        <f>D9*C28</f>
        <v>680</v>
      </c>
      <c r="H28" s="8">
        <f>D10*C28</f>
        <v>540</v>
      </c>
      <c r="I28" s="8">
        <f>D11*C28</f>
        <v>420</v>
      </c>
      <c r="L28" s="3" t="s">
        <v>3</v>
      </c>
      <c r="M28" s="8">
        <f>F14</f>
        <v>4200</v>
      </c>
    </row>
    <row r="29" spans="2:14" x14ac:dyDescent="0.25">
      <c r="B29" s="3" t="s">
        <v>20</v>
      </c>
      <c r="D29" s="8">
        <f>E7</f>
        <v>0</v>
      </c>
      <c r="E29" s="8">
        <f>E8</f>
        <v>500</v>
      </c>
      <c r="F29" s="8">
        <f>E9</f>
        <v>1500</v>
      </c>
      <c r="G29" s="8">
        <f>E10</f>
        <v>1100</v>
      </c>
      <c r="H29" s="8">
        <f>E11</f>
        <v>750</v>
      </c>
      <c r="I29" s="8">
        <f>E12</f>
        <v>500</v>
      </c>
      <c r="L29" s="3" t="s">
        <v>38</v>
      </c>
      <c r="M29" s="15">
        <f>L13</f>
        <v>800</v>
      </c>
      <c r="N29" s="9">
        <f>SUM(M27:M29)</f>
        <v>9850</v>
      </c>
    </row>
    <row r="30" spans="2:14" ht="15.6" x14ac:dyDescent="0.3">
      <c r="B30" s="3" t="s">
        <v>21</v>
      </c>
      <c r="C30" s="14">
        <v>0.5</v>
      </c>
      <c r="D30" s="8">
        <f>F8*C30</f>
        <v>200</v>
      </c>
      <c r="E30" s="8">
        <f>F9*C30</f>
        <v>500</v>
      </c>
      <c r="F30" s="8">
        <f>F10*C30</f>
        <v>500</v>
      </c>
      <c r="G30" s="8">
        <f>F11*C30</f>
        <v>400</v>
      </c>
      <c r="H30" s="8">
        <f>F12*C30</f>
        <v>350</v>
      </c>
      <c r="I30" s="8">
        <f>F13*C30</f>
        <v>150</v>
      </c>
      <c r="L30" s="3" t="s">
        <v>39</v>
      </c>
      <c r="N30" s="16">
        <f>N24-N29</f>
        <v>23510</v>
      </c>
    </row>
    <row r="31" spans="2:14" x14ac:dyDescent="0.25">
      <c r="B31" s="3" t="s">
        <v>22</v>
      </c>
      <c r="C31" s="14">
        <v>0.5</v>
      </c>
      <c r="D31" s="8">
        <f>F6*C31</f>
        <v>125</v>
      </c>
      <c r="E31" s="8">
        <f>F7*C31</f>
        <v>125</v>
      </c>
      <c r="F31" s="8">
        <f>F8*C31</f>
        <v>200</v>
      </c>
      <c r="G31" s="8">
        <f>F9*C31</f>
        <v>500</v>
      </c>
      <c r="H31" s="8">
        <f>F10*C31</f>
        <v>500</v>
      </c>
      <c r="I31" s="8">
        <f>F11*C31</f>
        <v>400</v>
      </c>
    </row>
    <row r="32" spans="2:14" x14ac:dyDescent="0.25">
      <c r="D32" s="13">
        <f>SUM(D26:D31)</f>
        <v>1329</v>
      </c>
      <c r="E32" s="13">
        <f t="shared" ref="E32:I32" si="3">SUM(E26:E31)</f>
        <v>3255</v>
      </c>
      <c r="F32" s="13">
        <f t="shared" si="3"/>
        <v>5106</v>
      </c>
      <c r="G32" s="13">
        <f t="shared" si="3"/>
        <v>4660</v>
      </c>
      <c r="H32" s="13">
        <f t="shared" si="3"/>
        <v>3520</v>
      </c>
      <c r="I32" s="13">
        <f t="shared" si="3"/>
        <v>2620</v>
      </c>
    </row>
    <row r="34" spans="2:15" ht="15.6" x14ac:dyDescent="0.3">
      <c r="B34" s="3" t="s">
        <v>40</v>
      </c>
      <c r="D34" s="8">
        <f>D18+D23-D32</f>
        <v>14571</v>
      </c>
      <c r="E34" s="8">
        <f t="shared" ref="E34:I34" si="4">E18+E23-E32</f>
        <v>23316</v>
      </c>
      <c r="F34" s="8">
        <f t="shared" si="4"/>
        <v>30610</v>
      </c>
      <c r="G34" s="8">
        <f t="shared" si="4"/>
        <v>36350</v>
      </c>
      <c r="H34" s="8">
        <f t="shared" si="4"/>
        <v>36940</v>
      </c>
      <c r="I34" s="16">
        <f t="shared" si="4"/>
        <v>37400</v>
      </c>
    </row>
    <row r="43" spans="2:15" x14ac:dyDescent="0.25">
      <c r="O43" s="3" t="s">
        <v>41</v>
      </c>
    </row>
    <row r="44" spans="2:15" x14ac:dyDescent="0.25">
      <c r="F44" s="14"/>
      <c r="G44" s="14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2021-08-01T16:07:57Z</dcterms:created>
  <dcterms:modified xsi:type="dcterms:W3CDTF">2023-06-15T08:24:26Z</dcterms:modified>
</cp:coreProperties>
</file>