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+BSC\Electric and Hybrid Propulsion Control\ass 2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1" l="1"/>
  <c r="G38" i="1"/>
  <c r="G39" i="1"/>
  <c r="G40" i="1"/>
  <c r="G41" i="1"/>
  <c r="G42" i="1"/>
  <c r="G43" i="1"/>
  <c r="G44" i="1"/>
  <c r="G45" i="1"/>
  <c r="G46" i="1"/>
  <c r="G36" i="1"/>
  <c r="G10" i="1"/>
  <c r="O26" i="1"/>
  <c r="G11" i="1"/>
  <c r="G12" i="1"/>
  <c r="G13" i="1"/>
  <c r="G14" i="1"/>
  <c r="G15" i="1"/>
  <c r="G16" i="1"/>
  <c r="G17" i="1"/>
  <c r="G18" i="1"/>
  <c r="G19" i="1"/>
  <c r="G20" i="1"/>
  <c r="O24" i="1"/>
  <c r="V159" i="1"/>
  <c r="T159" i="1"/>
  <c r="U159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4" i="1"/>
  <c r="R5" i="1" l="1"/>
  <c r="R6" i="1"/>
  <c r="R7" i="1"/>
  <c r="R8" i="1"/>
  <c r="R9" i="1"/>
  <c r="R10" i="1"/>
  <c r="R11" i="1"/>
  <c r="S11" i="1" s="1"/>
  <c r="R12" i="1"/>
  <c r="R13" i="1"/>
  <c r="R14" i="1"/>
  <c r="R15" i="1"/>
  <c r="R16" i="1"/>
  <c r="R17" i="1"/>
  <c r="R18" i="1"/>
  <c r="R19" i="1"/>
  <c r="S19" i="1" s="1"/>
  <c r="R20" i="1"/>
  <c r="R21" i="1"/>
  <c r="R22" i="1"/>
  <c r="R23" i="1"/>
  <c r="R24" i="1"/>
  <c r="R25" i="1"/>
  <c r="R26" i="1"/>
  <c r="R27" i="1"/>
  <c r="S27" i="1" s="1"/>
  <c r="R28" i="1"/>
  <c r="R29" i="1"/>
  <c r="R30" i="1"/>
  <c r="R31" i="1"/>
  <c r="R32" i="1"/>
  <c r="R33" i="1"/>
  <c r="R34" i="1"/>
  <c r="R35" i="1"/>
  <c r="S35" i="1" s="1"/>
  <c r="R36" i="1"/>
  <c r="R37" i="1"/>
  <c r="R38" i="1"/>
  <c r="R39" i="1"/>
  <c r="R40" i="1"/>
  <c r="R41" i="1"/>
  <c r="R42" i="1"/>
  <c r="R43" i="1"/>
  <c r="S43" i="1" s="1"/>
  <c r="R44" i="1"/>
  <c r="R45" i="1"/>
  <c r="R46" i="1"/>
  <c r="R47" i="1"/>
  <c r="R48" i="1"/>
  <c r="R49" i="1"/>
  <c r="R50" i="1"/>
  <c r="R51" i="1"/>
  <c r="S51" i="1" s="1"/>
  <c r="R52" i="1"/>
  <c r="R53" i="1"/>
  <c r="R54" i="1"/>
  <c r="R55" i="1"/>
  <c r="R56" i="1"/>
  <c r="R57" i="1"/>
  <c r="R58" i="1"/>
  <c r="R59" i="1"/>
  <c r="S59" i="1" s="1"/>
  <c r="R60" i="1"/>
  <c r="R61" i="1"/>
  <c r="R62" i="1"/>
  <c r="R63" i="1"/>
  <c r="R64" i="1"/>
  <c r="R65" i="1"/>
  <c r="R66" i="1"/>
  <c r="R67" i="1"/>
  <c r="S67" i="1" s="1"/>
  <c r="R68" i="1"/>
  <c r="R69" i="1"/>
  <c r="R70" i="1"/>
  <c r="R71" i="1"/>
  <c r="R72" i="1"/>
  <c r="R73" i="1"/>
  <c r="R74" i="1"/>
  <c r="R75" i="1"/>
  <c r="S75" i="1" s="1"/>
  <c r="R76" i="1"/>
  <c r="R77" i="1"/>
  <c r="R78" i="1"/>
  <c r="R79" i="1"/>
  <c r="R80" i="1"/>
  <c r="R81" i="1"/>
  <c r="R82" i="1"/>
  <c r="R83" i="1"/>
  <c r="S83" i="1" s="1"/>
  <c r="R84" i="1"/>
  <c r="R85" i="1"/>
  <c r="R86" i="1"/>
  <c r="R87" i="1"/>
  <c r="R88" i="1"/>
  <c r="R89" i="1"/>
  <c r="R90" i="1"/>
  <c r="R91" i="1"/>
  <c r="S91" i="1" s="1"/>
  <c r="R92" i="1"/>
  <c r="R93" i="1"/>
  <c r="R94" i="1"/>
  <c r="R95" i="1"/>
  <c r="R96" i="1"/>
  <c r="R97" i="1"/>
  <c r="R98" i="1"/>
  <c r="R99" i="1"/>
  <c r="S99" i="1" s="1"/>
  <c r="R100" i="1"/>
  <c r="R101" i="1"/>
  <c r="R102" i="1"/>
  <c r="R103" i="1"/>
  <c r="R104" i="1"/>
  <c r="R105" i="1"/>
  <c r="R106" i="1"/>
  <c r="R107" i="1"/>
  <c r="S107" i="1" s="1"/>
  <c r="R108" i="1"/>
  <c r="R109" i="1"/>
  <c r="R110" i="1"/>
  <c r="R111" i="1"/>
  <c r="R112" i="1"/>
  <c r="R113" i="1"/>
  <c r="R114" i="1"/>
  <c r="R115" i="1"/>
  <c r="S115" i="1" s="1"/>
  <c r="R116" i="1"/>
  <c r="R117" i="1"/>
  <c r="R118" i="1"/>
  <c r="R119" i="1"/>
  <c r="R120" i="1"/>
  <c r="R121" i="1"/>
  <c r="R122" i="1"/>
  <c r="R123" i="1"/>
  <c r="S123" i="1" s="1"/>
  <c r="R124" i="1"/>
  <c r="R125" i="1"/>
  <c r="R126" i="1"/>
  <c r="R127" i="1"/>
  <c r="R128" i="1"/>
  <c r="R129" i="1"/>
  <c r="R130" i="1"/>
  <c r="R131" i="1"/>
  <c r="S131" i="1" s="1"/>
  <c r="R132" i="1"/>
  <c r="R133" i="1"/>
  <c r="R134" i="1"/>
  <c r="R135" i="1"/>
  <c r="R136" i="1"/>
  <c r="R137" i="1"/>
  <c r="R138" i="1"/>
  <c r="R139" i="1"/>
  <c r="S139" i="1" s="1"/>
  <c r="R140" i="1"/>
  <c r="R141" i="1"/>
  <c r="R142" i="1"/>
  <c r="R143" i="1"/>
  <c r="R144" i="1"/>
  <c r="R145" i="1"/>
  <c r="R146" i="1"/>
  <c r="R147" i="1"/>
  <c r="S147" i="1" s="1"/>
  <c r="R148" i="1"/>
  <c r="R149" i="1"/>
  <c r="R150" i="1"/>
  <c r="R151" i="1"/>
  <c r="R152" i="1"/>
  <c r="R153" i="1"/>
  <c r="R154" i="1"/>
  <c r="R155" i="1"/>
  <c r="S155" i="1" s="1"/>
  <c r="R156" i="1"/>
  <c r="R157" i="1"/>
  <c r="R158" i="1"/>
  <c r="R4" i="1"/>
  <c r="S6" i="1"/>
  <c r="S7" i="1"/>
  <c r="S8" i="1"/>
  <c r="S9" i="1"/>
  <c r="S14" i="1"/>
  <c r="S15" i="1"/>
  <c r="S16" i="1"/>
  <c r="S17" i="1"/>
  <c r="S22" i="1"/>
  <c r="S23" i="1"/>
  <c r="S24" i="1"/>
  <c r="S25" i="1"/>
  <c r="S30" i="1"/>
  <c r="S31" i="1"/>
  <c r="S32" i="1"/>
  <c r="S33" i="1"/>
  <c r="S38" i="1"/>
  <c r="S39" i="1"/>
  <c r="S40" i="1"/>
  <c r="S41" i="1"/>
  <c r="S46" i="1"/>
  <c r="S47" i="1"/>
  <c r="S48" i="1"/>
  <c r="S49" i="1"/>
  <c r="S54" i="1"/>
  <c r="S55" i="1"/>
  <c r="S56" i="1"/>
  <c r="S57" i="1"/>
  <c r="S62" i="1"/>
  <c r="S63" i="1"/>
  <c r="S64" i="1"/>
  <c r="S65" i="1"/>
  <c r="S70" i="1"/>
  <c r="S71" i="1"/>
  <c r="S72" i="1"/>
  <c r="S73" i="1"/>
  <c r="S78" i="1"/>
  <c r="S79" i="1"/>
  <c r="S80" i="1"/>
  <c r="S81" i="1"/>
  <c r="S86" i="1"/>
  <c r="S87" i="1"/>
  <c r="S88" i="1"/>
  <c r="S89" i="1"/>
  <c r="S94" i="1"/>
  <c r="S95" i="1"/>
  <c r="S96" i="1"/>
  <c r="S97" i="1"/>
  <c r="S102" i="1"/>
  <c r="S103" i="1"/>
  <c r="S104" i="1"/>
  <c r="S105" i="1"/>
  <c r="S110" i="1"/>
  <c r="S111" i="1"/>
  <c r="S112" i="1"/>
  <c r="S113" i="1"/>
  <c r="S118" i="1"/>
  <c r="S119" i="1"/>
  <c r="S120" i="1"/>
  <c r="S121" i="1"/>
  <c r="S126" i="1"/>
  <c r="S127" i="1"/>
  <c r="S128" i="1"/>
  <c r="S129" i="1"/>
  <c r="S134" i="1"/>
  <c r="S135" i="1"/>
  <c r="S136" i="1"/>
  <c r="S137" i="1"/>
  <c r="S142" i="1"/>
  <c r="S143" i="1"/>
  <c r="S144" i="1"/>
  <c r="S145" i="1"/>
  <c r="S150" i="1"/>
  <c r="S151" i="1"/>
  <c r="S152" i="1"/>
  <c r="S153" i="1"/>
  <c r="S158" i="1"/>
  <c r="S4" i="1"/>
  <c r="S5" i="1"/>
  <c r="S10" i="1"/>
  <c r="S12" i="1"/>
  <c r="S13" i="1"/>
  <c r="S18" i="1"/>
  <c r="S20" i="1"/>
  <c r="S21" i="1"/>
  <c r="S26" i="1"/>
  <c r="S28" i="1"/>
  <c r="S29" i="1"/>
  <c r="S34" i="1"/>
  <c r="S36" i="1"/>
  <c r="S37" i="1"/>
  <c r="S42" i="1"/>
  <c r="S44" i="1"/>
  <c r="S45" i="1"/>
  <c r="S50" i="1"/>
  <c r="S52" i="1"/>
  <c r="S53" i="1"/>
  <c r="S58" i="1"/>
  <c r="S60" i="1"/>
  <c r="S61" i="1"/>
  <c r="S66" i="1"/>
  <c r="S68" i="1"/>
  <c r="S69" i="1"/>
  <c r="S74" i="1"/>
  <c r="S76" i="1"/>
  <c r="S77" i="1"/>
  <c r="S82" i="1"/>
  <c r="S84" i="1"/>
  <c r="S85" i="1"/>
  <c r="S90" i="1"/>
  <c r="S92" i="1"/>
  <c r="S93" i="1"/>
  <c r="S98" i="1"/>
  <c r="S100" i="1"/>
  <c r="S101" i="1"/>
  <c r="S106" i="1"/>
  <c r="S108" i="1"/>
  <c r="S109" i="1"/>
  <c r="S114" i="1"/>
  <c r="S116" i="1"/>
  <c r="S117" i="1"/>
  <c r="S122" i="1"/>
  <c r="S124" i="1"/>
  <c r="S125" i="1"/>
  <c r="S130" i="1"/>
  <c r="S132" i="1"/>
  <c r="S133" i="1"/>
  <c r="S138" i="1"/>
  <c r="S140" i="1"/>
  <c r="S141" i="1"/>
  <c r="S146" i="1"/>
  <c r="S148" i="1"/>
  <c r="S149" i="1"/>
  <c r="S154" i="1"/>
  <c r="S156" i="1"/>
  <c r="S157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4" i="1"/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4" i="1"/>
  <c r="J159" i="1" l="1"/>
  <c r="O3" i="1"/>
  <c r="H4" i="1" s="1"/>
  <c r="K51" i="1" l="1"/>
  <c r="L4" i="1"/>
  <c r="K61" i="1" l="1"/>
  <c r="K97" i="1"/>
  <c r="K118" i="1"/>
  <c r="K47" i="1"/>
  <c r="K65" i="1"/>
  <c r="K104" i="1"/>
  <c r="K35" i="1"/>
  <c r="K5" i="1"/>
  <c r="K69" i="1"/>
  <c r="K133" i="1"/>
  <c r="K129" i="1"/>
  <c r="K62" i="1"/>
  <c r="K126" i="1"/>
  <c r="K113" i="1"/>
  <c r="K55" i="1"/>
  <c r="K119" i="1"/>
  <c r="K89" i="1"/>
  <c r="K48" i="1"/>
  <c r="K112" i="1"/>
  <c r="K73" i="1"/>
  <c r="K107" i="1"/>
  <c r="K60" i="1"/>
  <c r="K124" i="1"/>
  <c r="K140" i="1"/>
  <c r="K156" i="1"/>
  <c r="K20" i="1"/>
  <c r="K28" i="1"/>
  <c r="K36" i="1"/>
  <c r="K44" i="1"/>
  <c r="K52" i="1"/>
  <c r="K68" i="1"/>
  <c r="K76" i="1"/>
  <c r="K84" i="1"/>
  <c r="K92" i="1"/>
  <c r="K100" i="1"/>
  <c r="K108" i="1"/>
  <c r="K116" i="1"/>
  <c r="K132" i="1"/>
  <c r="K148" i="1"/>
  <c r="K26" i="1"/>
  <c r="K122" i="1"/>
  <c r="K34" i="1"/>
  <c r="K154" i="1"/>
  <c r="K18" i="1"/>
  <c r="K58" i="1"/>
  <c r="K74" i="1"/>
  <c r="K90" i="1"/>
  <c r="K106" i="1"/>
  <c r="K130" i="1"/>
  <c r="K10" i="1"/>
  <c r="K50" i="1"/>
  <c r="K66" i="1"/>
  <c r="K82" i="1"/>
  <c r="K98" i="1"/>
  <c r="K114" i="1"/>
  <c r="K146" i="1"/>
  <c r="K42" i="1"/>
  <c r="K138" i="1"/>
  <c r="K125" i="1"/>
  <c r="K54" i="1"/>
  <c r="K81" i="1"/>
  <c r="K111" i="1"/>
  <c r="K40" i="1"/>
  <c r="K41" i="1"/>
  <c r="K91" i="1"/>
  <c r="M4" i="1"/>
  <c r="K13" i="1"/>
  <c r="K77" i="1"/>
  <c r="K141" i="1"/>
  <c r="K6" i="1"/>
  <c r="K70" i="1"/>
  <c r="K134" i="1"/>
  <c r="K145" i="1"/>
  <c r="K63" i="1"/>
  <c r="K127" i="1"/>
  <c r="K121" i="1"/>
  <c r="K56" i="1"/>
  <c r="K120" i="1"/>
  <c r="K105" i="1"/>
  <c r="K123" i="1"/>
  <c r="K75" i="1"/>
  <c r="K14" i="1"/>
  <c r="K7" i="1"/>
  <c r="K64" i="1"/>
  <c r="K128" i="1"/>
  <c r="K29" i="1"/>
  <c r="K93" i="1"/>
  <c r="K157" i="1"/>
  <c r="K22" i="1"/>
  <c r="K86" i="1"/>
  <c r="K150" i="1"/>
  <c r="K15" i="1"/>
  <c r="K79" i="1"/>
  <c r="K143" i="1"/>
  <c r="K8" i="1"/>
  <c r="K72" i="1"/>
  <c r="K136" i="1"/>
  <c r="K19" i="1"/>
  <c r="K147" i="1"/>
  <c r="K99" i="1"/>
  <c r="K85" i="1"/>
  <c r="K142" i="1"/>
  <c r="K135" i="1"/>
  <c r="K83" i="1"/>
  <c r="K37" i="1"/>
  <c r="K101" i="1"/>
  <c r="K4" i="1"/>
  <c r="K30" i="1"/>
  <c r="K94" i="1"/>
  <c r="K158" i="1"/>
  <c r="K23" i="1"/>
  <c r="K87" i="1"/>
  <c r="K151" i="1"/>
  <c r="K16" i="1"/>
  <c r="K80" i="1"/>
  <c r="K144" i="1"/>
  <c r="K43" i="1"/>
  <c r="K12" i="1"/>
  <c r="K115" i="1"/>
  <c r="K149" i="1"/>
  <c r="K71" i="1"/>
  <c r="K137" i="1"/>
  <c r="K45" i="1"/>
  <c r="K109" i="1"/>
  <c r="K17" i="1"/>
  <c r="K38" i="1"/>
  <c r="K102" i="1"/>
  <c r="K9" i="1"/>
  <c r="K31" i="1"/>
  <c r="K95" i="1"/>
  <c r="K159" i="1"/>
  <c r="K24" i="1"/>
  <c r="K88" i="1"/>
  <c r="K152" i="1"/>
  <c r="K59" i="1"/>
  <c r="K11" i="1"/>
  <c r="K131" i="1"/>
  <c r="K21" i="1"/>
  <c r="K78" i="1"/>
  <c r="K153" i="1"/>
  <c r="K139" i="1"/>
  <c r="K53" i="1"/>
  <c r="K117" i="1"/>
  <c r="K57" i="1"/>
  <c r="K46" i="1"/>
  <c r="K110" i="1"/>
  <c r="K49" i="1"/>
  <c r="K39" i="1"/>
  <c r="K103" i="1"/>
  <c r="K33" i="1"/>
  <c r="K32" i="1"/>
  <c r="K96" i="1"/>
  <c r="K25" i="1"/>
  <c r="K67" i="1"/>
  <c r="K27" i="1"/>
  <c r="K155" i="1"/>
  <c r="N22" i="1"/>
  <c r="N30" i="1"/>
  <c r="N38" i="1"/>
  <c r="N46" i="1"/>
  <c r="N54" i="1"/>
  <c r="N62" i="1"/>
  <c r="N70" i="1"/>
  <c r="N78" i="1"/>
  <c r="N86" i="1"/>
  <c r="N94" i="1"/>
  <c r="N102" i="1"/>
  <c r="N110" i="1"/>
  <c r="N118" i="1"/>
  <c r="N126" i="1"/>
  <c r="N134" i="1"/>
  <c r="N142" i="1"/>
  <c r="N150" i="1"/>
  <c r="N158" i="1"/>
  <c r="N11" i="1"/>
  <c r="N71" i="1"/>
  <c r="N135" i="1"/>
  <c r="N24" i="1"/>
  <c r="N32" i="1"/>
  <c r="N40" i="1"/>
  <c r="N48" i="1"/>
  <c r="N56" i="1"/>
  <c r="N64" i="1"/>
  <c r="N72" i="1"/>
  <c r="N80" i="1"/>
  <c r="N88" i="1"/>
  <c r="N96" i="1"/>
  <c r="N104" i="1"/>
  <c r="N112" i="1"/>
  <c r="N120" i="1"/>
  <c r="N128" i="1"/>
  <c r="N136" i="1"/>
  <c r="N144" i="1"/>
  <c r="N152" i="1"/>
  <c r="N5" i="1"/>
  <c r="N13" i="1"/>
  <c r="N105" i="1"/>
  <c r="N121" i="1"/>
  <c r="N137" i="1"/>
  <c r="N153" i="1"/>
  <c r="N6" i="1"/>
  <c r="N154" i="1"/>
  <c r="N15" i="1"/>
  <c r="N23" i="1"/>
  <c r="N63" i="1"/>
  <c r="N103" i="1"/>
  <c r="N127" i="1"/>
  <c r="N17" i="1"/>
  <c r="N25" i="1"/>
  <c r="N33" i="1"/>
  <c r="N41" i="1"/>
  <c r="N49" i="1"/>
  <c r="N57" i="1"/>
  <c r="N65" i="1"/>
  <c r="N73" i="1"/>
  <c r="N81" i="1"/>
  <c r="N89" i="1"/>
  <c r="N97" i="1"/>
  <c r="N113" i="1"/>
  <c r="N129" i="1"/>
  <c r="N145" i="1"/>
  <c r="N14" i="1"/>
  <c r="N31" i="1"/>
  <c r="N95" i="1"/>
  <c r="N151" i="1"/>
  <c r="N18" i="1"/>
  <c r="N26" i="1"/>
  <c r="N34" i="1"/>
  <c r="N42" i="1"/>
  <c r="N50" i="1"/>
  <c r="N58" i="1"/>
  <c r="N66" i="1"/>
  <c r="N74" i="1"/>
  <c r="N82" i="1"/>
  <c r="N90" i="1"/>
  <c r="N98" i="1"/>
  <c r="N106" i="1"/>
  <c r="N114" i="1"/>
  <c r="N122" i="1"/>
  <c r="N130" i="1"/>
  <c r="N138" i="1"/>
  <c r="N146" i="1"/>
  <c r="N7" i="1"/>
  <c r="N55" i="1"/>
  <c r="N19" i="1"/>
  <c r="N27" i="1"/>
  <c r="N35" i="1"/>
  <c r="N43" i="1"/>
  <c r="N51" i="1"/>
  <c r="N59" i="1"/>
  <c r="N67" i="1"/>
  <c r="N75" i="1"/>
  <c r="N83" i="1"/>
  <c r="N91" i="1"/>
  <c r="N99" i="1"/>
  <c r="N107" i="1"/>
  <c r="N115" i="1"/>
  <c r="N123" i="1"/>
  <c r="N131" i="1"/>
  <c r="N139" i="1"/>
  <c r="N147" i="1"/>
  <c r="N155" i="1"/>
  <c r="N8" i="1"/>
  <c r="N16" i="1"/>
  <c r="N108" i="1"/>
  <c r="N124" i="1"/>
  <c r="N140" i="1"/>
  <c r="N156" i="1"/>
  <c r="N4" i="1"/>
  <c r="N157" i="1"/>
  <c r="N39" i="1"/>
  <c r="N87" i="1"/>
  <c r="N119" i="1"/>
  <c r="N12" i="1"/>
  <c r="N20" i="1"/>
  <c r="N28" i="1"/>
  <c r="N36" i="1"/>
  <c r="N44" i="1"/>
  <c r="N52" i="1"/>
  <c r="N60" i="1"/>
  <c r="N68" i="1"/>
  <c r="N76" i="1"/>
  <c r="N84" i="1"/>
  <c r="N92" i="1"/>
  <c r="N100" i="1"/>
  <c r="N116" i="1"/>
  <c r="N132" i="1"/>
  <c r="N148" i="1"/>
  <c r="N9" i="1"/>
  <c r="N10" i="1"/>
  <c r="N79" i="1"/>
  <c r="N143" i="1"/>
  <c r="N21" i="1"/>
  <c r="N29" i="1"/>
  <c r="N37" i="1"/>
  <c r="N45" i="1"/>
  <c r="N53" i="1"/>
  <c r="N61" i="1"/>
  <c r="N69" i="1"/>
  <c r="N77" i="1"/>
  <c r="N85" i="1"/>
  <c r="N93" i="1"/>
  <c r="N101" i="1"/>
  <c r="N109" i="1"/>
  <c r="N117" i="1"/>
  <c r="N125" i="1"/>
  <c r="N133" i="1"/>
  <c r="N141" i="1"/>
  <c r="N149" i="1"/>
  <c r="N47" i="1"/>
  <c r="N111" i="1"/>
  <c r="N1048576" i="1" l="1"/>
</calcChain>
</file>

<file path=xl/sharedStrings.xml><?xml version="1.0" encoding="utf-8"?>
<sst xmlns="http://schemas.openxmlformats.org/spreadsheetml/2006/main" count="43" uniqueCount="40">
  <si>
    <t>Time (s)</t>
  </si>
  <si>
    <t>Velocity (m/s)</t>
  </si>
  <si>
    <t>Aero resistance (N)</t>
  </si>
  <si>
    <t>Acceleration(m/s^2)</t>
  </si>
  <si>
    <t>Rolling Resistance (N)</t>
  </si>
  <si>
    <t>distance (m)</t>
  </si>
  <si>
    <t>RR = m*g*coefficient of RR</t>
  </si>
  <si>
    <t xml:space="preserve">Aero = ½ * area of vehicle * coefficient of drag * density of air * velocity^2 </t>
  </si>
  <si>
    <t xml:space="preserve">mg*sin(theta) </t>
  </si>
  <si>
    <t>height (m)</t>
  </si>
  <si>
    <t>Gradient resistance (N)</t>
  </si>
  <si>
    <t>mg=weight (N)</t>
  </si>
  <si>
    <t>angle of rise (degrees)</t>
  </si>
  <si>
    <t>angle of fall (degrees)</t>
  </si>
  <si>
    <t>coefficient of RR (on mud)</t>
  </si>
  <si>
    <t>area of vehicle (m)</t>
  </si>
  <si>
    <t>total resistance (N)</t>
  </si>
  <si>
    <t>gradient %</t>
  </si>
  <si>
    <t>density of air (kg/m3)</t>
  </si>
  <si>
    <t>Power = force * velocity</t>
  </si>
  <si>
    <t>F=ma+Ra+Rrl+Rg</t>
  </si>
  <si>
    <t>Tractive force= Tractive effort - Rolling resistance</t>
  </si>
  <si>
    <t>Te = coefficient of friction * mg</t>
  </si>
  <si>
    <t>coefficient of friction</t>
  </si>
  <si>
    <t xml:space="preserve"> </t>
  </si>
  <si>
    <t>Tractive effort  (N)</t>
  </si>
  <si>
    <t>total tractive force (N)</t>
  </si>
  <si>
    <t>power (W)</t>
  </si>
  <si>
    <t>mass = (500+200)=700</t>
  </si>
  <si>
    <t>average power (W)</t>
  </si>
  <si>
    <t>max power (W)</t>
  </si>
  <si>
    <t xml:space="preserve">coefficient of drag </t>
  </si>
  <si>
    <t>Power average (KW)</t>
  </si>
  <si>
    <t>energy stored/used</t>
  </si>
  <si>
    <t>power (KW)</t>
  </si>
  <si>
    <t xml:space="preserve">if statement </t>
  </si>
  <si>
    <t>energy used</t>
  </si>
  <si>
    <t>energy gained</t>
  </si>
  <si>
    <t>energy used (+ve)</t>
  </si>
  <si>
    <t>angle of rise (radians)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</si>
</sst>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A244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/>
    <xf numFmtId="0" fontId="0" fillId="0" borderId="0" xfId="0" applyFill="1" applyAlignment="1">
      <alignment horizontal="right"/>
    </xf>
    <xf numFmtId="164" fontId="0" fillId="0" borderId="0" xfId="0" applyNumberFormat="1" applyFill="1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Fill="1"/>
    <xf numFmtId="0" fontId="0" fillId="0" borderId="0" xfId="0" applyAlignment="1">
      <alignment horizontal="center" vertical="center" wrapText="1"/>
    </xf>
    <xf numFmtId="165" fontId="0" fillId="0" borderId="0" xfId="0" applyNumberFormat="1"/>
    <xf numFmtId="0" fontId="0" fillId="0" borderId="5" xfId="0" applyBorder="1"/>
    <xf numFmtId="0" fontId="2" fillId="0" borderId="1" xfId="0" applyFont="1" applyBorder="1" applyAlignment="1">
      <alignment horizontal="center" vertical="center"/>
    </xf>
    <xf numFmtId="164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2" fontId="0" fillId="0" borderId="0" xfId="0" applyNumberFormat="1"/>
    <xf numFmtId="2" fontId="0" fillId="0" borderId="5" xfId="0" applyNumberFormat="1" applyBorder="1"/>
    <xf numFmtId="2" fontId="2" fillId="0" borderId="1" xfId="0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0" fillId="0" borderId="8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2" fillId="0" borderId="0" xfId="0" applyNumberFormat="1" applyFont="1" applyBorder="1" applyAlignment="1">
      <alignment horizontal="center" vertical="center"/>
    </xf>
    <xf numFmtId="166" fontId="0" fillId="0" borderId="0" xfId="0" applyNumberFormat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DA24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8576"/>
  <sheetViews>
    <sheetView tabSelected="1" topLeftCell="D1" zoomScaleNormal="100" workbookViewId="0">
      <selection activeCell="K9" sqref="K9"/>
    </sheetView>
  </sheetViews>
  <sheetFormatPr defaultRowHeight="15" x14ac:dyDescent="0.25"/>
  <cols>
    <col min="1" max="1" width="13" customWidth="1"/>
    <col min="3" max="3" width="19.28515625" customWidth="1"/>
    <col min="4" max="6" width="14.85546875" customWidth="1"/>
    <col min="7" max="7" width="22.42578125" customWidth="1"/>
    <col min="8" max="8" width="24.140625" customWidth="1"/>
    <col min="9" max="9" width="1.85546875" customWidth="1"/>
    <col min="10" max="14" width="20.42578125" customWidth="1"/>
    <col min="15" max="16" width="25.85546875" style="17" customWidth="1"/>
    <col min="17" max="17" width="19.85546875" customWidth="1"/>
    <col min="18" max="18" width="18.5703125" customWidth="1"/>
    <col min="19" max="19" width="11.85546875" customWidth="1"/>
    <col min="20" max="20" width="18.5703125" customWidth="1"/>
    <col min="21" max="21" width="15.140625" customWidth="1"/>
    <col min="22" max="22" width="17.42578125" customWidth="1"/>
  </cols>
  <sheetData>
    <row r="1" spans="1:22" ht="60.75" thickBot="1" x14ac:dyDescent="0.3">
      <c r="G1" s="12" t="s">
        <v>8</v>
      </c>
      <c r="H1" s="11" t="s">
        <v>6</v>
      </c>
      <c r="I1" s="26"/>
      <c r="J1" s="13" t="s">
        <v>7</v>
      </c>
      <c r="K1" s="21" t="s">
        <v>20</v>
      </c>
      <c r="L1" s="21" t="s">
        <v>22</v>
      </c>
      <c r="M1" s="13" t="s">
        <v>21</v>
      </c>
      <c r="N1" s="21" t="s">
        <v>19</v>
      </c>
      <c r="O1" s="17" t="s">
        <v>28</v>
      </c>
      <c r="Q1" s="21"/>
    </row>
    <row r="2" spans="1:22" x14ac:dyDescent="0.25">
      <c r="A2" t="s">
        <v>5</v>
      </c>
      <c r="B2" t="s">
        <v>0</v>
      </c>
      <c r="C2" t="s">
        <v>3</v>
      </c>
      <c r="D2" t="s">
        <v>1</v>
      </c>
      <c r="E2" t="s">
        <v>9</v>
      </c>
      <c r="F2" t="s">
        <v>17</v>
      </c>
      <c r="G2" t="s">
        <v>10</v>
      </c>
      <c r="H2" t="s">
        <v>4</v>
      </c>
      <c r="I2" s="27"/>
      <c r="J2" t="s">
        <v>2</v>
      </c>
      <c r="K2" t="s">
        <v>16</v>
      </c>
      <c r="L2" t="s">
        <v>25</v>
      </c>
      <c r="M2" t="s">
        <v>26</v>
      </c>
      <c r="N2" t="s">
        <v>27</v>
      </c>
      <c r="O2" s="24" t="s">
        <v>11</v>
      </c>
      <c r="Q2" s="21"/>
    </row>
    <row r="3" spans="1:22" ht="15.75" thickBot="1" x14ac:dyDescent="0.3">
      <c r="A3" s="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J3">
        <v>0</v>
      </c>
      <c r="K3">
        <v>0</v>
      </c>
      <c r="L3">
        <v>0</v>
      </c>
      <c r="M3">
        <v>0</v>
      </c>
      <c r="N3">
        <v>0</v>
      </c>
      <c r="O3" s="18">
        <f>(500+200) *9.81</f>
        <v>6867</v>
      </c>
      <c r="P3" s="17" t="s">
        <v>34</v>
      </c>
      <c r="Q3" s="21" t="s">
        <v>32</v>
      </c>
      <c r="R3" t="s">
        <v>33</v>
      </c>
      <c r="S3" t="s">
        <v>35</v>
      </c>
      <c r="T3" t="s">
        <v>36</v>
      </c>
      <c r="U3" t="s">
        <v>37</v>
      </c>
      <c r="V3" t="s">
        <v>38</v>
      </c>
    </row>
    <row r="4" spans="1:22" ht="15.75" thickBot="1" x14ac:dyDescent="0.3">
      <c r="A4" s="3">
        <v>1</v>
      </c>
      <c r="B4">
        <v>1</v>
      </c>
      <c r="C4">
        <v>1</v>
      </c>
      <c r="D4">
        <v>1</v>
      </c>
      <c r="E4">
        <v>0</v>
      </c>
      <c r="F4">
        <v>0</v>
      </c>
      <c r="G4">
        <v>0</v>
      </c>
      <c r="H4" s="23">
        <f>O3*O11</f>
        <v>1373.4</v>
      </c>
      <c r="I4" s="25"/>
      <c r="J4" s="28">
        <f>0.5*$O$5*$O$13*$O$18*(D4^2)</f>
        <v>2.4521437500000003</v>
      </c>
      <c r="K4" s="28">
        <f t="shared" ref="K4:K35" si="0">(700*C4)+J4+$H$4+G4</f>
        <v>2075.8521437500003</v>
      </c>
      <c r="L4" s="29">
        <f>O3*0.55</f>
        <v>3776.8500000000004</v>
      </c>
      <c r="M4" s="29">
        <f>L4-H4</f>
        <v>2403.4500000000003</v>
      </c>
      <c r="N4" s="28">
        <f t="shared" ref="N4:N35" si="1">$M$4*D4</f>
        <v>2403.4500000000003</v>
      </c>
      <c r="O4" s="30" t="s">
        <v>15</v>
      </c>
      <c r="P4" s="41">
        <f>N4/1000</f>
        <v>2.4034500000000003</v>
      </c>
      <c r="Q4" s="42">
        <v>13.009639999999999</v>
      </c>
      <c r="R4" s="22">
        <f>Q4-P4</f>
        <v>10.606189999999998</v>
      </c>
      <c r="S4" t="str">
        <f>IF(R4&lt;0,"using","storing")</f>
        <v>storing</v>
      </c>
      <c r="T4">
        <v>0</v>
      </c>
      <c r="U4">
        <v>10.606189999999998</v>
      </c>
      <c r="V4">
        <f>T4*-1</f>
        <v>0</v>
      </c>
    </row>
    <row r="5" spans="1:22" ht="15.75" thickBot="1" x14ac:dyDescent="0.3">
      <c r="A5" s="3">
        <v>3</v>
      </c>
      <c r="B5">
        <v>2</v>
      </c>
      <c r="C5">
        <v>1</v>
      </c>
      <c r="D5">
        <v>2</v>
      </c>
      <c r="E5">
        <v>0</v>
      </c>
      <c r="F5">
        <v>0</v>
      </c>
      <c r="G5">
        <v>0</v>
      </c>
      <c r="I5" s="25"/>
      <c r="J5" s="28">
        <f t="shared" ref="J5:J68" si="2">0.5*$O$5*$O$13*$O$18*(D5^2)</f>
        <v>9.8085750000000012</v>
      </c>
      <c r="K5" s="28">
        <f t="shared" si="0"/>
        <v>2083.2085750000001</v>
      </c>
      <c r="L5" s="28"/>
      <c r="M5" s="28"/>
      <c r="N5" s="28">
        <f t="shared" si="1"/>
        <v>4806.9000000000005</v>
      </c>
      <c r="O5" s="31">
        <v>8.0069999999999997</v>
      </c>
      <c r="P5" s="41">
        <f t="shared" ref="P5:P68" si="3">N5/1000</f>
        <v>4.8069000000000006</v>
      </c>
      <c r="Q5" s="42">
        <v>13.009639999999999</v>
      </c>
      <c r="R5" s="22">
        <f t="shared" ref="R5:R68" si="4">Q5-P5</f>
        <v>8.2027399999999986</v>
      </c>
      <c r="S5" t="str">
        <f t="shared" ref="S5:S68" si="5">IF(R5&lt;0,"using","storing")</f>
        <v>storing</v>
      </c>
      <c r="T5">
        <v>0</v>
      </c>
      <c r="U5">
        <v>8.2027399999999986</v>
      </c>
      <c r="V5">
        <f t="shared" ref="V5:V68" si="6">T5*-1</f>
        <v>0</v>
      </c>
    </row>
    <row r="6" spans="1:22" x14ac:dyDescent="0.25">
      <c r="A6" s="3">
        <v>6</v>
      </c>
      <c r="B6">
        <v>3</v>
      </c>
      <c r="C6">
        <v>1</v>
      </c>
      <c r="D6">
        <v>3</v>
      </c>
      <c r="E6">
        <v>0</v>
      </c>
      <c r="F6">
        <v>0</v>
      </c>
      <c r="G6">
        <v>0</v>
      </c>
      <c r="H6" t="s">
        <v>24</v>
      </c>
      <c r="I6" s="25"/>
      <c r="J6" s="28">
        <f t="shared" si="2"/>
        <v>22.069293750000003</v>
      </c>
      <c r="K6" s="28">
        <f t="shared" si="0"/>
        <v>2095.4692937500004</v>
      </c>
      <c r="L6" s="28"/>
      <c r="M6" s="28"/>
      <c r="N6" s="28">
        <f t="shared" si="1"/>
        <v>7210.35</v>
      </c>
      <c r="O6" s="30" t="s">
        <v>12</v>
      </c>
      <c r="P6" s="41">
        <f t="shared" si="3"/>
        <v>7.21035</v>
      </c>
      <c r="Q6" s="42">
        <v>13.009639999999999</v>
      </c>
      <c r="R6" s="22">
        <f t="shared" si="4"/>
        <v>5.7992899999999992</v>
      </c>
      <c r="S6" t="str">
        <f t="shared" si="5"/>
        <v>storing</v>
      </c>
      <c r="T6">
        <v>0</v>
      </c>
      <c r="U6">
        <v>5.7992899999999992</v>
      </c>
      <c r="V6">
        <f t="shared" si="6"/>
        <v>0</v>
      </c>
    </row>
    <row r="7" spans="1:22" ht="15.75" thickBot="1" x14ac:dyDescent="0.3">
      <c r="A7" s="3">
        <v>10</v>
      </c>
      <c r="B7">
        <v>4</v>
      </c>
      <c r="C7">
        <v>1</v>
      </c>
      <c r="D7">
        <v>4</v>
      </c>
      <c r="E7">
        <v>0</v>
      </c>
      <c r="F7">
        <v>0</v>
      </c>
      <c r="G7">
        <v>0</v>
      </c>
      <c r="I7" s="25"/>
      <c r="J7" s="28">
        <f t="shared" si="2"/>
        <v>39.234300000000005</v>
      </c>
      <c r="K7" s="28">
        <f t="shared" si="0"/>
        <v>2112.6343000000002</v>
      </c>
      <c r="L7" s="28"/>
      <c r="M7" s="28"/>
      <c r="N7" s="28">
        <f t="shared" si="1"/>
        <v>9613.8000000000011</v>
      </c>
      <c r="O7" s="31">
        <v>23.6</v>
      </c>
      <c r="P7" s="41">
        <f t="shared" si="3"/>
        <v>9.6138000000000012</v>
      </c>
      <c r="Q7" s="42">
        <v>13.009639999999999</v>
      </c>
      <c r="R7" s="22">
        <f t="shared" si="4"/>
        <v>3.395839999999998</v>
      </c>
      <c r="S7" t="str">
        <f t="shared" si="5"/>
        <v>storing</v>
      </c>
      <c r="T7">
        <v>0</v>
      </c>
      <c r="U7">
        <v>3.395839999999998</v>
      </c>
      <c r="V7">
        <f t="shared" si="6"/>
        <v>0</v>
      </c>
    </row>
    <row r="8" spans="1:22" x14ac:dyDescent="0.25">
      <c r="A8" s="3">
        <v>15</v>
      </c>
      <c r="B8">
        <v>5</v>
      </c>
      <c r="C8">
        <v>1</v>
      </c>
      <c r="D8">
        <v>5</v>
      </c>
      <c r="E8">
        <v>0</v>
      </c>
      <c r="F8">
        <v>0</v>
      </c>
      <c r="G8">
        <v>0</v>
      </c>
      <c r="I8" s="25"/>
      <c r="J8" s="28">
        <f t="shared" si="2"/>
        <v>61.303593750000005</v>
      </c>
      <c r="K8" s="28">
        <f t="shared" si="0"/>
        <v>2134.70359375</v>
      </c>
      <c r="L8" s="28"/>
      <c r="M8" s="28"/>
      <c r="N8" s="28">
        <f t="shared" si="1"/>
        <v>12017.250000000002</v>
      </c>
      <c r="O8" s="30" t="s">
        <v>13</v>
      </c>
      <c r="P8" s="41">
        <f t="shared" si="3"/>
        <v>12.017250000000002</v>
      </c>
      <c r="Q8" s="42">
        <v>13.009639999999999</v>
      </c>
      <c r="R8" s="22">
        <f t="shared" si="4"/>
        <v>0.99238999999999677</v>
      </c>
      <c r="S8" t="str">
        <f t="shared" si="5"/>
        <v>storing</v>
      </c>
      <c r="T8">
        <v>0</v>
      </c>
      <c r="U8">
        <v>0.99238999999999677</v>
      </c>
      <c r="V8">
        <f t="shared" si="6"/>
        <v>0</v>
      </c>
    </row>
    <row r="9" spans="1:22" ht="15.75" thickBot="1" x14ac:dyDescent="0.3">
      <c r="A9" s="3">
        <v>20</v>
      </c>
      <c r="B9">
        <v>6</v>
      </c>
      <c r="C9">
        <v>0</v>
      </c>
      <c r="D9">
        <v>5</v>
      </c>
      <c r="E9">
        <v>0</v>
      </c>
      <c r="F9">
        <v>0</v>
      </c>
      <c r="G9">
        <v>0</v>
      </c>
      <c r="H9" t="s">
        <v>24</v>
      </c>
      <c r="I9" s="25"/>
      <c r="J9" s="28">
        <f t="shared" si="2"/>
        <v>61.303593750000005</v>
      </c>
      <c r="K9" s="28">
        <f t="shared" si="0"/>
        <v>1434.70359375</v>
      </c>
      <c r="L9" s="28"/>
      <c r="M9" s="28"/>
      <c r="N9" s="28">
        <f t="shared" si="1"/>
        <v>12017.250000000002</v>
      </c>
      <c r="O9" s="31">
        <v>-16.600000000000001</v>
      </c>
      <c r="P9" s="41">
        <f t="shared" si="3"/>
        <v>12.017250000000002</v>
      </c>
      <c r="Q9" s="42">
        <v>13.009639999999999</v>
      </c>
      <c r="R9" s="22">
        <f t="shared" si="4"/>
        <v>0.99238999999999677</v>
      </c>
      <c r="S9" t="str">
        <f t="shared" si="5"/>
        <v>storing</v>
      </c>
      <c r="T9">
        <v>0</v>
      </c>
      <c r="U9">
        <v>0.99238999999999677</v>
      </c>
      <c r="V9">
        <f t="shared" si="6"/>
        <v>0</v>
      </c>
    </row>
    <row r="10" spans="1:22" x14ac:dyDescent="0.25">
      <c r="A10" s="3">
        <v>25</v>
      </c>
      <c r="B10">
        <v>7</v>
      </c>
      <c r="C10">
        <v>0</v>
      </c>
      <c r="D10">
        <v>5</v>
      </c>
      <c r="E10">
        <v>0</v>
      </c>
      <c r="F10" s="19">
        <v>43.688899999999997</v>
      </c>
      <c r="G10" s="15">
        <f>$O$3*SIN($O$24)</f>
        <v>2749.1968065681976</v>
      </c>
      <c r="I10" s="25"/>
      <c r="J10" s="28">
        <f t="shared" si="2"/>
        <v>61.303593750000005</v>
      </c>
      <c r="K10" s="28">
        <f t="shared" si="0"/>
        <v>4183.9004003181981</v>
      </c>
      <c r="L10" s="28"/>
      <c r="M10" s="28"/>
      <c r="N10" s="28">
        <f t="shared" si="1"/>
        <v>12017.250000000002</v>
      </c>
      <c r="O10" s="30" t="s">
        <v>14</v>
      </c>
      <c r="P10" s="41">
        <f t="shared" si="3"/>
        <v>12.017250000000002</v>
      </c>
      <c r="Q10" s="42">
        <v>13.009639999999999</v>
      </c>
      <c r="R10" s="22">
        <f t="shared" si="4"/>
        <v>0.99238999999999677</v>
      </c>
      <c r="S10" t="str">
        <f t="shared" si="5"/>
        <v>storing</v>
      </c>
      <c r="T10">
        <v>0</v>
      </c>
      <c r="U10">
        <v>0.99238999999999677</v>
      </c>
      <c r="V10">
        <f t="shared" si="6"/>
        <v>0</v>
      </c>
    </row>
    <row r="11" spans="1:22" ht="15.75" thickBot="1" x14ac:dyDescent="0.3">
      <c r="A11" s="3">
        <v>30</v>
      </c>
      <c r="B11">
        <v>8</v>
      </c>
      <c r="C11">
        <v>0</v>
      </c>
      <c r="D11">
        <v>5</v>
      </c>
      <c r="E11">
        <v>2</v>
      </c>
      <c r="F11" s="19">
        <v>43.688899999999997</v>
      </c>
      <c r="G11" s="15">
        <f t="shared" ref="G11:G20" si="7">$O$3*SIN($O$24)</f>
        <v>2749.1968065681976</v>
      </c>
      <c r="I11" s="25"/>
      <c r="J11" s="28">
        <f t="shared" si="2"/>
        <v>61.303593750000005</v>
      </c>
      <c r="K11" s="28">
        <f t="shared" si="0"/>
        <v>4183.9004003181981</v>
      </c>
      <c r="L11" s="28"/>
      <c r="M11" s="28"/>
      <c r="N11" s="28">
        <f t="shared" si="1"/>
        <v>12017.250000000002</v>
      </c>
      <c r="O11" s="32">
        <v>0.2</v>
      </c>
      <c r="P11" s="41">
        <f t="shared" si="3"/>
        <v>12.017250000000002</v>
      </c>
      <c r="Q11" s="42">
        <v>13.009639999999999</v>
      </c>
      <c r="R11" s="22">
        <f t="shared" si="4"/>
        <v>0.99238999999999677</v>
      </c>
      <c r="S11" t="str">
        <f t="shared" si="5"/>
        <v>storing</v>
      </c>
      <c r="T11">
        <v>0</v>
      </c>
      <c r="U11">
        <v>0.99238999999999677</v>
      </c>
      <c r="V11">
        <f t="shared" si="6"/>
        <v>0</v>
      </c>
    </row>
    <row r="12" spans="1:22" x14ac:dyDescent="0.25">
      <c r="A12" s="3">
        <v>35</v>
      </c>
      <c r="B12">
        <v>9</v>
      </c>
      <c r="C12">
        <v>0</v>
      </c>
      <c r="D12">
        <v>5</v>
      </c>
      <c r="E12">
        <v>4</v>
      </c>
      <c r="F12" s="19">
        <v>43.688899999999997</v>
      </c>
      <c r="G12" s="15">
        <f t="shared" si="7"/>
        <v>2749.1968065681976</v>
      </c>
      <c r="I12" s="25"/>
      <c r="J12" s="28">
        <f t="shared" si="2"/>
        <v>61.303593750000005</v>
      </c>
      <c r="K12" s="28">
        <f t="shared" si="0"/>
        <v>4183.9004003181981</v>
      </c>
      <c r="L12" s="28"/>
      <c r="M12" s="28"/>
      <c r="N12" s="28">
        <f t="shared" si="1"/>
        <v>12017.250000000002</v>
      </c>
      <c r="O12" s="33" t="s">
        <v>31</v>
      </c>
      <c r="P12" s="41">
        <f t="shared" si="3"/>
        <v>12.017250000000002</v>
      </c>
      <c r="Q12" s="42">
        <v>13.009639999999999</v>
      </c>
      <c r="R12" s="22">
        <f t="shared" si="4"/>
        <v>0.99238999999999677</v>
      </c>
      <c r="S12" t="str">
        <f t="shared" si="5"/>
        <v>storing</v>
      </c>
      <c r="T12">
        <v>0</v>
      </c>
      <c r="U12">
        <v>0.99238999999999677</v>
      </c>
      <c r="V12">
        <f t="shared" si="6"/>
        <v>0</v>
      </c>
    </row>
    <row r="13" spans="1:22" x14ac:dyDescent="0.25">
      <c r="A13" s="3">
        <v>40</v>
      </c>
      <c r="B13">
        <v>10</v>
      </c>
      <c r="C13">
        <v>0</v>
      </c>
      <c r="D13">
        <v>5</v>
      </c>
      <c r="E13">
        <v>6</v>
      </c>
      <c r="F13" s="19">
        <v>43.688899999999997</v>
      </c>
      <c r="G13" s="15">
        <f t="shared" si="7"/>
        <v>2749.1968065681976</v>
      </c>
      <c r="I13" s="25"/>
      <c r="J13" s="28">
        <f t="shared" si="2"/>
        <v>61.303593750000005</v>
      </c>
      <c r="K13" s="28">
        <f t="shared" si="0"/>
        <v>4183.9004003181981</v>
      </c>
      <c r="L13" s="28"/>
      <c r="M13" s="28"/>
      <c r="N13" s="28">
        <f t="shared" si="1"/>
        <v>12017.250000000002</v>
      </c>
      <c r="O13" s="34">
        <v>0.5</v>
      </c>
      <c r="P13" s="41">
        <f t="shared" si="3"/>
        <v>12.017250000000002</v>
      </c>
      <c r="Q13" s="42">
        <v>13.009639999999999</v>
      </c>
      <c r="R13" s="22">
        <f t="shared" si="4"/>
        <v>0.99238999999999677</v>
      </c>
      <c r="S13" t="str">
        <f t="shared" si="5"/>
        <v>storing</v>
      </c>
      <c r="T13">
        <v>0</v>
      </c>
      <c r="U13">
        <v>0.99238999999999677</v>
      </c>
      <c r="V13">
        <f t="shared" si="6"/>
        <v>0</v>
      </c>
    </row>
    <row r="14" spans="1:22" ht="15.75" thickBot="1" x14ac:dyDescent="0.3">
      <c r="A14" s="3">
        <v>45</v>
      </c>
      <c r="B14">
        <v>11</v>
      </c>
      <c r="C14">
        <v>0</v>
      </c>
      <c r="D14">
        <v>5</v>
      </c>
      <c r="E14">
        <v>8</v>
      </c>
      <c r="F14" s="19">
        <v>43.688899999999997</v>
      </c>
      <c r="G14" s="15">
        <f t="shared" si="7"/>
        <v>2749.1968065681976</v>
      </c>
      <c r="I14" s="25"/>
      <c r="J14" s="28">
        <f t="shared" si="2"/>
        <v>61.303593750000005</v>
      </c>
      <c r="K14" s="28">
        <f t="shared" si="0"/>
        <v>4183.9004003181981</v>
      </c>
      <c r="L14" s="28"/>
      <c r="M14" s="28"/>
      <c r="N14" s="28">
        <f t="shared" si="1"/>
        <v>12017.250000000002</v>
      </c>
      <c r="O14" s="35"/>
      <c r="P14" s="41">
        <f t="shared" si="3"/>
        <v>12.017250000000002</v>
      </c>
      <c r="Q14" s="42">
        <v>13.009639999999999</v>
      </c>
      <c r="R14" s="22">
        <f t="shared" si="4"/>
        <v>0.99238999999999677</v>
      </c>
      <c r="S14" t="str">
        <f t="shared" si="5"/>
        <v>storing</v>
      </c>
      <c r="T14">
        <v>0</v>
      </c>
      <c r="U14">
        <v>0.99238999999999677</v>
      </c>
      <c r="V14">
        <f t="shared" si="6"/>
        <v>0</v>
      </c>
    </row>
    <row r="15" spans="1:22" x14ac:dyDescent="0.25">
      <c r="A15" s="3">
        <v>50</v>
      </c>
      <c r="B15">
        <v>12</v>
      </c>
      <c r="C15">
        <v>0</v>
      </c>
      <c r="D15">
        <v>5</v>
      </c>
      <c r="E15">
        <v>10</v>
      </c>
      <c r="F15" s="19">
        <v>43.688899999999997</v>
      </c>
      <c r="G15" s="15">
        <f t="shared" si="7"/>
        <v>2749.1968065681976</v>
      </c>
      <c r="I15" s="25"/>
      <c r="J15" s="28">
        <f t="shared" si="2"/>
        <v>61.303593750000005</v>
      </c>
      <c r="K15" s="28">
        <f t="shared" si="0"/>
        <v>4183.9004003181981</v>
      </c>
      <c r="L15" s="28"/>
      <c r="M15" s="28"/>
      <c r="N15" s="28">
        <f t="shared" si="1"/>
        <v>12017.250000000002</v>
      </c>
      <c r="O15" s="36" t="s">
        <v>23</v>
      </c>
      <c r="P15" s="41">
        <f t="shared" si="3"/>
        <v>12.017250000000002</v>
      </c>
      <c r="Q15" s="42">
        <v>13.009639999999999</v>
      </c>
      <c r="R15" s="22">
        <f t="shared" si="4"/>
        <v>0.99238999999999677</v>
      </c>
      <c r="S15" t="str">
        <f t="shared" si="5"/>
        <v>storing</v>
      </c>
      <c r="T15">
        <v>0</v>
      </c>
      <c r="U15">
        <v>0.99238999999999677</v>
      </c>
      <c r="V15">
        <f t="shared" si="6"/>
        <v>0</v>
      </c>
    </row>
    <row r="16" spans="1:22" ht="15.75" thickBot="1" x14ac:dyDescent="0.3">
      <c r="A16" s="3">
        <v>55</v>
      </c>
      <c r="B16">
        <v>13</v>
      </c>
      <c r="C16">
        <v>0</v>
      </c>
      <c r="D16">
        <v>5</v>
      </c>
      <c r="E16">
        <v>12</v>
      </c>
      <c r="F16" s="19">
        <v>43.688899999999997</v>
      </c>
      <c r="G16" s="15">
        <f t="shared" si="7"/>
        <v>2749.1968065681976</v>
      </c>
      <c r="I16" s="25"/>
      <c r="J16" s="28">
        <f t="shared" si="2"/>
        <v>61.303593750000005</v>
      </c>
      <c r="K16" s="28">
        <f t="shared" si="0"/>
        <v>4183.9004003181981</v>
      </c>
      <c r="L16" s="28"/>
      <c r="M16" s="28"/>
      <c r="N16" s="28">
        <f t="shared" si="1"/>
        <v>12017.250000000002</v>
      </c>
      <c r="O16" s="37">
        <v>0.55000000000000004</v>
      </c>
      <c r="P16" s="41">
        <f t="shared" si="3"/>
        <v>12.017250000000002</v>
      </c>
      <c r="Q16" s="42">
        <v>13.009639999999999</v>
      </c>
      <c r="R16" s="22">
        <f t="shared" si="4"/>
        <v>0.99238999999999677</v>
      </c>
      <c r="S16" t="str">
        <f t="shared" si="5"/>
        <v>storing</v>
      </c>
      <c r="T16">
        <v>0</v>
      </c>
      <c r="U16">
        <v>0.99238999999999677</v>
      </c>
      <c r="V16">
        <f t="shared" si="6"/>
        <v>0</v>
      </c>
    </row>
    <row r="17" spans="1:22" x14ac:dyDescent="0.25">
      <c r="A17" s="3">
        <v>60</v>
      </c>
      <c r="B17">
        <v>14</v>
      </c>
      <c r="C17">
        <v>0</v>
      </c>
      <c r="D17">
        <v>5</v>
      </c>
      <c r="E17">
        <v>14</v>
      </c>
      <c r="F17" s="19">
        <v>43.688899999999997</v>
      </c>
      <c r="G17" s="15">
        <f t="shared" si="7"/>
        <v>2749.1968065681976</v>
      </c>
      <c r="I17" s="25"/>
      <c r="J17" s="28">
        <f t="shared" si="2"/>
        <v>61.303593750000005</v>
      </c>
      <c r="K17" s="28">
        <f t="shared" si="0"/>
        <v>4183.9004003181981</v>
      </c>
      <c r="L17" s="28"/>
      <c r="M17" s="28"/>
      <c r="N17" s="28">
        <f t="shared" si="1"/>
        <v>12017.250000000002</v>
      </c>
      <c r="O17" s="30" t="s">
        <v>18</v>
      </c>
      <c r="P17" s="41">
        <f t="shared" si="3"/>
        <v>12.017250000000002</v>
      </c>
      <c r="Q17" s="42">
        <v>13.009639999999999</v>
      </c>
      <c r="R17" s="22">
        <f t="shared" si="4"/>
        <v>0.99238999999999677</v>
      </c>
      <c r="S17" t="str">
        <f t="shared" si="5"/>
        <v>storing</v>
      </c>
      <c r="T17">
        <v>0</v>
      </c>
      <c r="U17">
        <v>0.99238999999999677</v>
      </c>
      <c r="V17">
        <f t="shared" si="6"/>
        <v>0</v>
      </c>
    </row>
    <row r="18" spans="1:22" ht="15.75" thickBot="1" x14ac:dyDescent="0.3">
      <c r="A18" s="3">
        <v>65</v>
      </c>
      <c r="B18">
        <v>15</v>
      </c>
      <c r="C18">
        <v>0</v>
      </c>
      <c r="D18">
        <v>5</v>
      </c>
      <c r="E18">
        <v>16</v>
      </c>
      <c r="F18" s="19">
        <v>43.688899999999997</v>
      </c>
      <c r="G18" s="15">
        <f t="shared" si="7"/>
        <v>2749.1968065681976</v>
      </c>
      <c r="I18" s="25"/>
      <c r="J18" s="28">
        <f t="shared" si="2"/>
        <v>61.303593750000005</v>
      </c>
      <c r="K18" s="28">
        <f t="shared" si="0"/>
        <v>4183.9004003181981</v>
      </c>
      <c r="L18" s="28"/>
      <c r="M18" s="28"/>
      <c r="N18" s="28">
        <f t="shared" si="1"/>
        <v>12017.250000000002</v>
      </c>
      <c r="O18" s="38">
        <v>1.2250000000000001</v>
      </c>
      <c r="P18" s="41">
        <f t="shared" si="3"/>
        <v>12.017250000000002</v>
      </c>
      <c r="Q18" s="42">
        <v>13.009639999999999</v>
      </c>
      <c r="R18" s="22">
        <f t="shared" si="4"/>
        <v>0.99238999999999677</v>
      </c>
      <c r="S18" t="str">
        <f t="shared" si="5"/>
        <v>storing</v>
      </c>
      <c r="T18">
        <v>0</v>
      </c>
      <c r="U18">
        <v>0.99238999999999677</v>
      </c>
      <c r="V18">
        <f t="shared" si="6"/>
        <v>0</v>
      </c>
    </row>
    <row r="19" spans="1:22" x14ac:dyDescent="0.25">
      <c r="A19" s="3">
        <v>70</v>
      </c>
      <c r="B19" s="14">
        <v>16</v>
      </c>
      <c r="C19" s="14">
        <v>0</v>
      </c>
      <c r="D19">
        <v>5</v>
      </c>
      <c r="E19" s="14">
        <v>18</v>
      </c>
      <c r="F19" s="19">
        <v>43.688899999999997</v>
      </c>
      <c r="G19" s="15">
        <f t="shared" si="7"/>
        <v>2749.1968065681976</v>
      </c>
      <c r="I19" s="25"/>
      <c r="J19" s="28">
        <f t="shared" si="2"/>
        <v>61.303593750000005</v>
      </c>
      <c r="K19" s="28">
        <f t="shared" si="0"/>
        <v>4183.9004003181981</v>
      </c>
      <c r="L19" s="28"/>
      <c r="M19" s="28"/>
      <c r="N19" s="28">
        <f t="shared" si="1"/>
        <v>12017.250000000002</v>
      </c>
      <c r="O19" s="39" t="s">
        <v>30</v>
      </c>
      <c r="P19" s="41">
        <f t="shared" si="3"/>
        <v>12.017250000000002</v>
      </c>
      <c r="Q19" s="42">
        <v>13.009639999999999</v>
      </c>
      <c r="R19" s="22">
        <f t="shared" si="4"/>
        <v>0.99238999999999677</v>
      </c>
      <c r="S19" t="str">
        <f t="shared" si="5"/>
        <v>storing</v>
      </c>
      <c r="T19">
        <v>0</v>
      </c>
      <c r="U19">
        <v>0.99238999999999677</v>
      </c>
      <c r="V19">
        <f t="shared" si="6"/>
        <v>0</v>
      </c>
    </row>
    <row r="20" spans="1:22" ht="15.75" thickBot="1" x14ac:dyDescent="0.3">
      <c r="A20" s="3">
        <v>75</v>
      </c>
      <c r="B20" s="14">
        <v>17</v>
      </c>
      <c r="C20" s="14">
        <v>0</v>
      </c>
      <c r="D20">
        <v>5</v>
      </c>
      <c r="E20" s="14">
        <v>20</v>
      </c>
      <c r="F20" s="19">
        <v>43.688899999999997</v>
      </c>
      <c r="G20" s="15">
        <f t="shared" si="7"/>
        <v>2749.1968065681976</v>
      </c>
      <c r="I20" s="25"/>
      <c r="J20" s="28">
        <f t="shared" si="2"/>
        <v>61.303593750000005</v>
      </c>
      <c r="K20" s="28">
        <f t="shared" si="0"/>
        <v>4183.9004003181981</v>
      </c>
      <c r="L20" s="28"/>
      <c r="M20" s="28"/>
      <c r="N20" s="28">
        <f t="shared" si="1"/>
        <v>12017.250000000002</v>
      </c>
      <c r="O20" s="35">
        <v>16824.150000000001</v>
      </c>
      <c r="P20" s="41">
        <f t="shared" si="3"/>
        <v>12.017250000000002</v>
      </c>
      <c r="Q20" s="42">
        <v>13.009639999999999</v>
      </c>
      <c r="R20" s="22">
        <f t="shared" si="4"/>
        <v>0.99238999999999677</v>
      </c>
      <c r="S20" t="str">
        <f t="shared" si="5"/>
        <v>storing</v>
      </c>
      <c r="T20">
        <v>0</v>
      </c>
      <c r="U20">
        <v>0.99238999999999677</v>
      </c>
      <c r="V20">
        <f t="shared" si="6"/>
        <v>0</v>
      </c>
    </row>
    <row r="21" spans="1:22" x14ac:dyDescent="0.25">
      <c r="A21" s="3">
        <v>79</v>
      </c>
      <c r="B21" s="14">
        <v>18</v>
      </c>
      <c r="C21" s="14">
        <v>-1</v>
      </c>
      <c r="D21">
        <v>4</v>
      </c>
      <c r="E21" s="14">
        <v>20</v>
      </c>
      <c r="F21" s="14">
        <v>0</v>
      </c>
      <c r="G21" s="14">
        <v>0</v>
      </c>
      <c r="I21" s="25"/>
      <c r="J21" s="28">
        <f t="shared" si="2"/>
        <v>39.234300000000005</v>
      </c>
      <c r="K21" s="28">
        <f t="shared" si="0"/>
        <v>712.63430000000005</v>
      </c>
      <c r="L21" s="28"/>
      <c r="M21" s="28"/>
      <c r="N21" s="28">
        <f t="shared" si="1"/>
        <v>9613.8000000000011</v>
      </c>
      <c r="O21" s="39" t="s">
        <v>29</v>
      </c>
      <c r="P21" s="41">
        <f t="shared" si="3"/>
        <v>9.6138000000000012</v>
      </c>
      <c r="Q21" s="42">
        <v>13.009639999999999</v>
      </c>
      <c r="R21" s="22">
        <f t="shared" si="4"/>
        <v>3.395839999999998</v>
      </c>
      <c r="S21" t="str">
        <f t="shared" si="5"/>
        <v>storing</v>
      </c>
      <c r="T21">
        <v>0</v>
      </c>
      <c r="U21">
        <v>3.395839999999998</v>
      </c>
      <c r="V21">
        <f t="shared" si="6"/>
        <v>0</v>
      </c>
    </row>
    <row r="22" spans="1:22" ht="15.75" thickBot="1" x14ac:dyDescent="0.3">
      <c r="A22" s="3">
        <v>83</v>
      </c>
      <c r="B22" s="14">
        <v>19</v>
      </c>
      <c r="C22" s="14">
        <v>0</v>
      </c>
      <c r="D22" s="14">
        <v>4</v>
      </c>
      <c r="E22" s="14">
        <v>20</v>
      </c>
      <c r="F22" s="14">
        <v>0</v>
      </c>
      <c r="G22" s="14">
        <v>0</v>
      </c>
      <c r="I22" s="25"/>
      <c r="J22" s="28">
        <f t="shared" si="2"/>
        <v>39.234300000000005</v>
      </c>
      <c r="K22" s="28">
        <f t="shared" si="0"/>
        <v>1412.6343000000002</v>
      </c>
      <c r="L22" s="28"/>
      <c r="M22" s="28" t="s">
        <v>24</v>
      </c>
      <c r="N22" s="28">
        <f t="shared" si="1"/>
        <v>9613.8000000000011</v>
      </c>
      <c r="O22" s="35">
        <v>13009.642260000001</v>
      </c>
      <c r="P22" s="41">
        <f t="shared" si="3"/>
        <v>9.6138000000000012</v>
      </c>
      <c r="Q22" s="42">
        <v>13.009639999999999</v>
      </c>
      <c r="R22" s="22">
        <f t="shared" si="4"/>
        <v>3.395839999999998</v>
      </c>
      <c r="S22" t="str">
        <f t="shared" si="5"/>
        <v>storing</v>
      </c>
      <c r="T22">
        <v>0</v>
      </c>
      <c r="U22">
        <v>3.395839999999998</v>
      </c>
      <c r="V22">
        <f t="shared" si="6"/>
        <v>0</v>
      </c>
    </row>
    <row r="23" spans="1:22" x14ac:dyDescent="0.25">
      <c r="A23" s="3">
        <v>87</v>
      </c>
      <c r="B23" s="14">
        <v>20</v>
      </c>
      <c r="C23" s="14">
        <v>0</v>
      </c>
      <c r="D23" s="14">
        <v>4</v>
      </c>
      <c r="E23" s="14">
        <v>20</v>
      </c>
      <c r="F23" s="14">
        <v>0</v>
      </c>
      <c r="G23" s="14">
        <v>0</v>
      </c>
      <c r="I23" s="25"/>
      <c r="J23" s="28">
        <f t="shared" si="2"/>
        <v>39.234300000000005</v>
      </c>
      <c r="K23" s="28">
        <f t="shared" si="0"/>
        <v>1412.6343000000002</v>
      </c>
      <c r="L23" s="28"/>
      <c r="M23" s="28"/>
      <c r="N23" s="28">
        <f t="shared" si="1"/>
        <v>9613.8000000000011</v>
      </c>
      <c r="O23" s="30" t="s">
        <v>39</v>
      </c>
      <c r="P23" s="41">
        <f t="shared" si="3"/>
        <v>9.6138000000000012</v>
      </c>
      <c r="Q23" s="42">
        <v>13.009639999999999</v>
      </c>
      <c r="R23" s="22">
        <f t="shared" si="4"/>
        <v>3.395839999999998</v>
      </c>
      <c r="S23" t="str">
        <f t="shared" si="5"/>
        <v>storing</v>
      </c>
      <c r="T23">
        <v>0</v>
      </c>
      <c r="U23">
        <v>3.395839999999998</v>
      </c>
      <c r="V23">
        <f t="shared" si="6"/>
        <v>0</v>
      </c>
    </row>
    <row r="24" spans="1:22" ht="15.75" thickBot="1" x14ac:dyDescent="0.3">
      <c r="A24" s="3">
        <v>90</v>
      </c>
      <c r="B24" s="14">
        <v>21</v>
      </c>
      <c r="C24" s="14">
        <v>-1</v>
      </c>
      <c r="D24" s="14">
        <v>3</v>
      </c>
      <c r="E24" s="14">
        <v>20</v>
      </c>
      <c r="F24" s="14">
        <v>0</v>
      </c>
      <c r="G24" s="14">
        <v>0</v>
      </c>
      <c r="I24" s="25"/>
      <c r="J24" s="28">
        <f t="shared" si="2"/>
        <v>22.069293750000003</v>
      </c>
      <c r="K24" s="28">
        <f t="shared" si="0"/>
        <v>695.46929375000013</v>
      </c>
      <c r="L24" s="28"/>
      <c r="M24" s="28"/>
      <c r="N24" s="28">
        <f t="shared" si="1"/>
        <v>7210.35</v>
      </c>
      <c r="O24" s="38">
        <f>RADIANS(23.6)</f>
        <v>0.41189770347066179</v>
      </c>
      <c r="P24" s="41">
        <f t="shared" si="3"/>
        <v>7.21035</v>
      </c>
      <c r="Q24" s="42">
        <v>13.009639999999999</v>
      </c>
      <c r="R24" s="22">
        <f t="shared" si="4"/>
        <v>5.7992899999999992</v>
      </c>
      <c r="S24" t="str">
        <f t="shared" si="5"/>
        <v>storing</v>
      </c>
      <c r="T24">
        <v>0</v>
      </c>
      <c r="U24">
        <v>5.7992899999999992</v>
      </c>
      <c r="V24">
        <f t="shared" si="6"/>
        <v>0</v>
      </c>
    </row>
    <row r="25" spans="1:22" x14ac:dyDescent="0.25">
      <c r="A25" s="3">
        <v>93</v>
      </c>
      <c r="B25" s="14">
        <v>22</v>
      </c>
      <c r="C25" s="14">
        <v>0</v>
      </c>
      <c r="D25" s="14">
        <v>3</v>
      </c>
      <c r="E25" s="14">
        <v>20</v>
      </c>
      <c r="F25" s="14">
        <v>0</v>
      </c>
      <c r="G25" s="14">
        <v>0</v>
      </c>
      <c r="I25" s="25"/>
      <c r="J25" s="28">
        <f t="shared" si="2"/>
        <v>22.069293750000003</v>
      </c>
      <c r="K25" s="28">
        <f t="shared" si="0"/>
        <v>1395.4692937500001</v>
      </c>
      <c r="L25" s="28"/>
      <c r="M25" s="28"/>
      <c r="N25" s="28">
        <f t="shared" si="1"/>
        <v>7210.35</v>
      </c>
      <c r="O25" s="30" t="s">
        <v>13</v>
      </c>
      <c r="P25" s="41">
        <f t="shared" si="3"/>
        <v>7.21035</v>
      </c>
      <c r="Q25" s="42">
        <v>13.009639999999999</v>
      </c>
      <c r="R25" s="22">
        <f t="shared" si="4"/>
        <v>5.7992899999999992</v>
      </c>
      <c r="S25" t="str">
        <f t="shared" si="5"/>
        <v>storing</v>
      </c>
      <c r="T25">
        <v>0</v>
      </c>
      <c r="U25">
        <v>5.7992899999999992</v>
      </c>
      <c r="V25">
        <f t="shared" si="6"/>
        <v>0</v>
      </c>
    </row>
    <row r="26" spans="1:22" ht="15.75" thickBot="1" x14ac:dyDescent="0.3">
      <c r="A26" s="3">
        <v>96</v>
      </c>
      <c r="B26" s="14">
        <v>23</v>
      </c>
      <c r="C26" s="14">
        <v>0</v>
      </c>
      <c r="D26" s="14">
        <v>3</v>
      </c>
      <c r="E26" s="14">
        <v>20</v>
      </c>
      <c r="F26" s="14">
        <v>0</v>
      </c>
      <c r="G26" s="14">
        <v>0</v>
      </c>
      <c r="I26" s="25"/>
      <c r="J26" s="28">
        <f t="shared" si="2"/>
        <v>22.069293750000003</v>
      </c>
      <c r="K26" s="28">
        <f t="shared" si="0"/>
        <v>1395.4692937500001</v>
      </c>
      <c r="L26" s="28"/>
      <c r="M26" s="28"/>
      <c r="N26" s="28">
        <f t="shared" si="1"/>
        <v>7210.35</v>
      </c>
      <c r="O26" s="31">
        <f>RADIANS(-16.6)</f>
        <v>-0.28972465583105872</v>
      </c>
      <c r="P26" s="41">
        <f t="shared" si="3"/>
        <v>7.21035</v>
      </c>
      <c r="Q26" s="42">
        <v>13.009639999999999</v>
      </c>
      <c r="R26" s="22">
        <f t="shared" si="4"/>
        <v>5.7992899999999992</v>
      </c>
      <c r="S26" t="str">
        <f t="shared" si="5"/>
        <v>storing</v>
      </c>
      <c r="T26">
        <v>0</v>
      </c>
      <c r="U26">
        <v>5.7992899999999992</v>
      </c>
      <c r="V26">
        <f t="shared" si="6"/>
        <v>0</v>
      </c>
    </row>
    <row r="27" spans="1:22" x14ac:dyDescent="0.25">
      <c r="A27" s="3">
        <v>99</v>
      </c>
      <c r="B27" s="14">
        <v>24</v>
      </c>
      <c r="C27" s="14">
        <v>0</v>
      </c>
      <c r="D27" s="14">
        <v>3</v>
      </c>
      <c r="E27" s="14">
        <v>20</v>
      </c>
      <c r="F27" s="14">
        <v>0</v>
      </c>
      <c r="G27" s="14">
        <v>0</v>
      </c>
      <c r="I27" s="25"/>
      <c r="J27" s="28">
        <f t="shared" si="2"/>
        <v>22.069293750000003</v>
      </c>
      <c r="K27" s="28">
        <f t="shared" si="0"/>
        <v>1395.4692937500001</v>
      </c>
      <c r="L27" s="28"/>
      <c r="M27" s="28"/>
      <c r="N27" s="28">
        <f t="shared" si="1"/>
        <v>7210.35</v>
      </c>
      <c r="O27" s="40"/>
      <c r="P27" s="41">
        <f t="shared" si="3"/>
        <v>7.21035</v>
      </c>
      <c r="Q27" s="42">
        <v>13.009639999999999</v>
      </c>
      <c r="R27" s="22">
        <f t="shared" si="4"/>
        <v>5.7992899999999992</v>
      </c>
      <c r="S27" t="str">
        <f t="shared" si="5"/>
        <v>storing</v>
      </c>
      <c r="T27">
        <v>0</v>
      </c>
      <c r="U27">
        <v>5.7992899999999992</v>
      </c>
      <c r="V27">
        <f t="shared" si="6"/>
        <v>0</v>
      </c>
    </row>
    <row r="28" spans="1:22" x14ac:dyDescent="0.25">
      <c r="A28" s="3">
        <v>102</v>
      </c>
      <c r="B28" s="14">
        <v>25</v>
      </c>
      <c r="C28" s="14">
        <v>0</v>
      </c>
      <c r="D28" s="14">
        <v>3</v>
      </c>
      <c r="E28" s="14">
        <v>20</v>
      </c>
      <c r="F28" s="14">
        <v>0</v>
      </c>
      <c r="G28" s="14">
        <v>0</v>
      </c>
      <c r="I28" s="25"/>
      <c r="J28" s="28">
        <f t="shared" si="2"/>
        <v>22.069293750000003</v>
      </c>
      <c r="K28" s="28">
        <f t="shared" si="0"/>
        <v>1395.4692937500001</v>
      </c>
      <c r="L28" s="28"/>
      <c r="M28" s="28"/>
      <c r="N28" s="28">
        <f t="shared" si="1"/>
        <v>7210.35</v>
      </c>
      <c r="O28" s="40"/>
      <c r="P28" s="41">
        <f t="shared" si="3"/>
        <v>7.21035</v>
      </c>
      <c r="Q28" s="42">
        <v>13.009639999999999</v>
      </c>
      <c r="R28" s="22">
        <f t="shared" si="4"/>
        <v>5.7992899999999992</v>
      </c>
      <c r="S28" t="str">
        <f t="shared" si="5"/>
        <v>storing</v>
      </c>
      <c r="T28">
        <v>0</v>
      </c>
      <c r="U28">
        <v>5.7992899999999992</v>
      </c>
      <c r="V28">
        <f t="shared" si="6"/>
        <v>0</v>
      </c>
    </row>
    <row r="29" spans="1:22" x14ac:dyDescent="0.25">
      <c r="A29" s="3">
        <v>105</v>
      </c>
      <c r="B29" s="14">
        <v>26</v>
      </c>
      <c r="C29" s="14">
        <v>0</v>
      </c>
      <c r="D29" s="14">
        <v>3</v>
      </c>
      <c r="E29" s="14">
        <v>20</v>
      </c>
      <c r="F29" s="14">
        <v>0</v>
      </c>
      <c r="G29" s="14">
        <v>0</v>
      </c>
      <c r="I29" s="25"/>
      <c r="J29" s="28">
        <f t="shared" si="2"/>
        <v>22.069293750000003</v>
      </c>
      <c r="K29" s="28">
        <f t="shared" si="0"/>
        <v>1395.4692937500001</v>
      </c>
      <c r="L29" s="28"/>
      <c r="M29" s="28"/>
      <c r="N29" s="28">
        <f t="shared" si="1"/>
        <v>7210.35</v>
      </c>
      <c r="O29" s="40"/>
      <c r="P29" s="41">
        <f t="shared" si="3"/>
        <v>7.21035</v>
      </c>
      <c r="Q29" s="42">
        <v>13.009639999999999</v>
      </c>
      <c r="R29" s="22">
        <f t="shared" si="4"/>
        <v>5.7992899999999992</v>
      </c>
      <c r="S29" t="str">
        <f t="shared" si="5"/>
        <v>storing</v>
      </c>
      <c r="T29">
        <v>0</v>
      </c>
      <c r="U29">
        <v>5.7992899999999992</v>
      </c>
      <c r="V29">
        <f t="shared" si="6"/>
        <v>0</v>
      </c>
    </row>
    <row r="30" spans="1:22" x14ac:dyDescent="0.25">
      <c r="A30" s="3">
        <v>108</v>
      </c>
      <c r="B30" s="14">
        <v>27</v>
      </c>
      <c r="C30" s="14">
        <v>0</v>
      </c>
      <c r="D30" s="14">
        <v>3</v>
      </c>
      <c r="E30" s="14">
        <v>20</v>
      </c>
      <c r="F30" s="14">
        <v>0</v>
      </c>
      <c r="G30" s="14">
        <v>0</v>
      </c>
      <c r="I30" s="25"/>
      <c r="J30" s="28">
        <f t="shared" si="2"/>
        <v>22.069293750000003</v>
      </c>
      <c r="K30" s="28">
        <f t="shared" si="0"/>
        <v>1395.4692937500001</v>
      </c>
      <c r="L30" s="28"/>
      <c r="M30" s="28"/>
      <c r="N30" s="28">
        <f t="shared" si="1"/>
        <v>7210.35</v>
      </c>
      <c r="O30" s="40"/>
      <c r="P30" s="41">
        <f t="shared" si="3"/>
        <v>7.21035</v>
      </c>
      <c r="Q30" s="42">
        <v>13.009639999999999</v>
      </c>
      <c r="R30" s="22">
        <f t="shared" si="4"/>
        <v>5.7992899999999992</v>
      </c>
      <c r="S30" t="str">
        <f t="shared" si="5"/>
        <v>storing</v>
      </c>
      <c r="T30">
        <v>0</v>
      </c>
      <c r="U30">
        <v>5.7992899999999992</v>
      </c>
      <c r="V30">
        <f t="shared" si="6"/>
        <v>0</v>
      </c>
    </row>
    <row r="31" spans="1:22" x14ac:dyDescent="0.25">
      <c r="A31" s="3">
        <v>111</v>
      </c>
      <c r="B31" s="14">
        <v>28</v>
      </c>
      <c r="C31" s="14">
        <v>0</v>
      </c>
      <c r="D31" s="14">
        <v>3</v>
      </c>
      <c r="E31" s="14">
        <v>20</v>
      </c>
      <c r="F31" s="14">
        <v>0</v>
      </c>
      <c r="G31" s="14">
        <v>0</v>
      </c>
      <c r="I31" s="25"/>
      <c r="J31" s="28">
        <f t="shared" si="2"/>
        <v>22.069293750000003</v>
      </c>
      <c r="K31" s="28">
        <f t="shared" si="0"/>
        <v>1395.4692937500001</v>
      </c>
      <c r="L31" s="28"/>
      <c r="M31" s="28"/>
      <c r="N31" s="28">
        <f t="shared" si="1"/>
        <v>7210.35</v>
      </c>
      <c r="O31" s="40"/>
      <c r="P31" s="41">
        <f t="shared" si="3"/>
        <v>7.21035</v>
      </c>
      <c r="Q31" s="42">
        <v>13.009639999999999</v>
      </c>
      <c r="R31" s="22">
        <f t="shared" si="4"/>
        <v>5.7992899999999992</v>
      </c>
      <c r="S31" t="str">
        <f t="shared" si="5"/>
        <v>storing</v>
      </c>
      <c r="T31">
        <v>0</v>
      </c>
      <c r="U31">
        <v>5.7992899999999992</v>
      </c>
      <c r="V31">
        <f t="shared" si="6"/>
        <v>0</v>
      </c>
    </row>
    <row r="32" spans="1:22" x14ac:dyDescent="0.25">
      <c r="A32" s="3">
        <v>114</v>
      </c>
      <c r="B32" s="14">
        <v>29</v>
      </c>
      <c r="C32" s="14">
        <v>0</v>
      </c>
      <c r="D32" s="14">
        <v>3</v>
      </c>
      <c r="E32" s="14">
        <v>20</v>
      </c>
      <c r="F32" s="14">
        <v>0</v>
      </c>
      <c r="G32" s="14">
        <v>0</v>
      </c>
      <c r="I32" s="25"/>
      <c r="J32" s="28">
        <f t="shared" si="2"/>
        <v>22.069293750000003</v>
      </c>
      <c r="K32" s="28">
        <f t="shared" si="0"/>
        <v>1395.4692937500001</v>
      </c>
      <c r="L32" s="28"/>
      <c r="M32" s="28"/>
      <c r="N32" s="28">
        <f t="shared" si="1"/>
        <v>7210.35</v>
      </c>
      <c r="O32" s="40"/>
      <c r="P32" s="41">
        <f t="shared" si="3"/>
        <v>7.21035</v>
      </c>
      <c r="Q32" s="42">
        <v>13.009639999999999</v>
      </c>
      <c r="R32" s="22">
        <f t="shared" si="4"/>
        <v>5.7992899999999992</v>
      </c>
      <c r="S32" t="str">
        <f t="shared" si="5"/>
        <v>storing</v>
      </c>
      <c r="T32">
        <v>0</v>
      </c>
      <c r="U32">
        <v>5.7992899999999992</v>
      </c>
      <c r="V32">
        <f t="shared" si="6"/>
        <v>0</v>
      </c>
    </row>
    <row r="33" spans="1:22" x14ac:dyDescent="0.25">
      <c r="A33" s="3">
        <v>118</v>
      </c>
      <c r="B33" s="14">
        <v>30</v>
      </c>
      <c r="C33" s="14">
        <v>1</v>
      </c>
      <c r="D33" s="14">
        <v>4</v>
      </c>
      <c r="E33" s="14">
        <v>20</v>
      </c>
      <c r="F33" s="14">
        <v>0</v>
      </c>
      <c r="G33" s="14">
        <v>0</v>
      </c>
      <c r="I33" s="25"/>
      <c r="J33" s="28">
        <f t="shared" si="2"/>
        <v>39.234300000000005</v>
      </c>
      <c r="K33" s="28">
        <f t="shared" si="0"/>
        <v>2112.6343000000002</v>
      </c>
      <c r="L33" s="28"/>
      <c r="M33" s="28"/>
      <c r="N33" s="28">
        <f t="shared" si="1"/>
        <v>9613.8000000000011</v>
      </c>
      <c r="O33" s="40"/>
      <c r="P33" s="41">
        <f t="shared" si="3"/>
        <v>9.6138000000000012</v>
      </c>
      <c r="Q33" s="42">
        <v>13.009639999999999</v>
      </c>
      <c r="R33" s="22">
        <f t="shared" si="4"/>
        <v>3.395839999999998</v>
      </c>
      <c r="S33" t="str">
        <f t="shared" si="5"/>
        <v>storing</v>
      </c>
      <c r="T33">
        <v>0</v>
      </c>
      <c r="U33">
        <v>3.395839999999998</v>
      </c>
      <c r="V33">
        <f t="shared" si="6"/>
        <v>0</v>
      </c>
    </row>
    <row r="34" spans="1:22" x14ac:dyDescent="0.25">
      <c r="A34" s="3">
        <v>123</v>
      </c>
      <c r="B34" s="14">
        <v>31</v>
      </c>
      <c r="C34" s="14">
        <v>1</v>
      </c>
      <c r="D34" s="14">
        <v>5</v>
      </c>
      <c r="E34" s="14">
        <v>20</v>
      </c>
      <c r="F34" s="14">
        <v>0</v>
      </c>
      <c r="G34" s="14">
        <v>0</v>
      </c>
      <c r="I34" s="25"/>
      <c r="J34" s="28">
        <f t="shared" si="2"/>
        <v>61.303593750000005</v>
      </c>
      <c r="K34" s="28">
        <f t="shared" si="0"/>
        <v>2134.70359375</v>
      </c>
      <c r="L34" s="28"/>
      <c r="M34" s="28"/>
      <c r="N34" s="28">
        <f t="shared" si="1"/>
        <v>12017.250000000002</v>
      </c>
      <c r="O34" s="40"/>
      <c r="P34" s="41">
        <f t="shared" si="3"/>
        <v>12.017250000000002</v>
      </c>
      <c r="Q34" s="42">
        <v>13.009639999999999</v>
      </c>
      <c r="R34" s="22">
        <f t="shared" si="4"/>
        <v>0.99238999999999677</v>
      </c>
      <c r="S34" t="str">
        <f t="shared" si="5"/>
        <v>storing</v>
      </c>
      <c r="T34">
        <v>0</v>
      </c>
      <c r="U34">
        <v>0.99238999999999677</v>
      </c>
      <c r="V34">
        <f t="shared" si="6"/>
        <v>0</v>
      </c>
    </row>
    <row r="35" spans="1:22" x14ac:dyDescent="0.25">
      <c r="A35" s="3">
        <v>129</v>
      </c>
      <c r="B35" s="14">
        <v>32</v>
      </c>
      <c r="C35" s="14">
        <v>1</v>
      </c>
      <c r="D35" s="14">
        <v>6</v>
      </c>
      <c r="E35" s="14">
        <v>20</v>
      </c>
      <c r="F35" s="14">
        <v>0</v>
      </c>
      <c r="G35" s="14">
        <v>0</v>
      </c>
      <c r="I35" s="25"/>
      <c r="J35" s="28">
        <f t="shared" si="2"/>
        <v>88.277175000000014</v>
      </c>
      <c r="K35" s="28">
        <f t="shared" si="0"/>
        <v>2161.6771750000003</v>
      </c>
      <c r="L35" s="28"/>
      <c r="M35" s="28"/>
      <c r="N35" s="28">
        <f t="shared" si="1"/>
        <v>14420.7</v>
      </c>
      <c r="O35" s="40"/>
      <c r="P35" s="41">
        <f t="shared" si="3"/>
        <v>14.4207</v>
      </c>
      <c r="Q35" s="42">
        <v>13.009639999999999</v>
      </c>
      <c r="R35" s="22">
        <f t="shared" si="4"/>
        <v>-1.4110600000000009</v>
      </c>
      <c r="S35" t="str">
        <f t="shared" si="5"/>
        <v>using</v>
      </c>
      <c r="T35">
        <v>-1.4110600000000009</v>
      </c>
      <c r="U35">
        <v>0</v>
      </c>
      <c r="V35">
        <f t="shared" si="6"/>
        <v>1.4110600000000009</v>
      </c>
    </row>
    <row r="36" spans="1:22" x14ac:dyDescent="0.25">
      <c r="A36" s="3">
        <v>136</v>
      </c>
      <c r="B36" s="14">
        <v>33</v>
      </c>
      <c r="C36" s="14">
        <v>1</v>
      </c>
      <c r="D36" s="14">
        <v>7</v>
      </c>
      <c r="E36" s="14">
        <v>20</v>
      </c>
      <c r="F36" s="20">
        <v>-29.811299999999999</v>
      </c>
      <c r="G36" s="16">
        <f>$O$3*SIN($O$26)</f>
        <v>-1961.8220189699534</v>
      </c>
      <c r="I36" s="25"/>
      <c r="J36" s="28">
        <f t="shared" si="2"/>
        <v>120.15504375000002</v>
      </c>
      <c r="K36" s="28">
        <f t="shared" ref="K36:K67" si="8">(700*C36)+J36+$H$4+G36</f>
        <v>231.73302478004666</v>
      </c>
      <c r="L36" s="28"/>
      <c r="M36" s="28"/>
      <c r="N36" s="28">
        <f t="shared" ref="N36:N67" si="9">$M$4*D36</f>
        <v>16824.150000000001</v>
      </c>
      <c r="O36" s="40"/>
      <c r="P36" s="41">
        <f t="shared" si="3"/>
        <v>16.824150000000003</v>
      </c>
      <c r="Q36" s="42">
        <v>13.009639999999999</v>
      </c>
      <c r="R36" s="22">
        <f t="shared" si="4"/>
        <v>-3.8145100000000038</v>
      </c>
      <c r="S36" t="str">
        <f t="shared" si="5"/>
        <v>using</v>
      </c>
      <c r="T36">
        <v>-3.8145100000000038</v>
      </c>
      <c r="U36">
        <v>0</v>
      </c>
      <c r="V36">
        <f t="shared" si="6"/>
        <v>3.8145100000000038</v>
      </c>
    </row>
    <row r="37" spans="1:22" x14ac:dyDescent="0.25">
      <c r="A37" s="3">
        <v>143</v>
      </c>
      <c r="B37" s="14">
        <v>34</v>
      </c>
      <c r="C37" s="14">
        <v>0</v>
      </c>
      <c r="D37" s="14">
        <v>7</v>
      </c>
      <c r="E37" s="14">
        <v>18</v>
      </c>
      <c r="F37" s="20">
        <v>-29.811299999999999</v>
      </c>
      <c r="G37" s="16">
        <f t="shared" ref="G37:G46" si="10">$O$3*SIN($O$26)</f>
        <v>-1961.8220189699534</v>
      </c>
      <c r="I37" s="25"/>
      <c r="J37" s="28">
        <f t="shared" si="2"/>
        <v>120.15504375000002</v>
      </c>
      <c r="K37" s="28">
        <f t="shared" si="8"/>
        <v>-468.26697521995334</v>
      </c>
      <c r="L37" s="28"/>
      <c r="M37" s="28"/>
      <c r="N37" s="28">
        <f t="shared" si="9"/>
        <v>16824.150000000001</v>
      </c>
      <c r="O37" s="40"/>
      <c r="P37" s="41">
        <f t="shared" si="3"/>
        <v>16.824150000000003</v>
      </c>
      <c r="Q37" s="42">
        <v>13.009639999999999</v>
      </c>
      <c r="R37" s="22">
        <f t="shared" si="4"/>
        <v>-3.8145100000000038</v>
      </c>
      <c r="S37" t="str">
        <f t="shared" si="5"/>
        <v>using</v>
      </c>
      <c r="T37">
        <v>-3.8145100000000038</v>
      </c>
      <c r="U37">
        <v>0</v>
      </c>
      <c r="V37">
        <f t="shared" si="6"/>
        <v>3.8145100000000038</v>
      </c>
    </row>
    <row r="38" spans="1:22" x14ac:dyDescent="0.25">
      <c r="A38" s="3">
        <v>150</v>
      </c>
      <c r="B38">
        <v>35</v>
      </c>
      <c r="C38">
        <v>0</v>
      </c>
      <c r="D38">
        <v>7</v>
      </c>
      <c r="E38">
        <v>16</v>
      </c>
      <c r="F38" s="20">
        <v>-29.811299999999999</v>
      </c>
      <c r="G38" s="16">
        <f t="shared" si="10"/>
        <v>-1961.8220189699534</v>
      </c>
      <c r="I38" s="25"/>
      <c r="J38" s="28">
        <f t="shared" si="2"/>
        <v>120.15504375000002</v>
      </c>
      <c r="K38" s="28">
        <f t="shared" si="8"/>
        <v>-468.26697521995334</v>
      </c>
      <c r="L38" s="28"/>
      <c r="M38" s="28"/>
      <c r="N38" s="28">
        <f t="shared" si="9"/>
        <v>16824.150000000001</v>
      </c>
      <c r="O38" s="40"/>
      <c r="P38" s="41">
        <f t="shared" si="3"/>
        <v>16.824150000000003</v>
      </c>
      <c r="Q38" s="42">
        <v>13.009639999999999</v>
      </c>
      <c r="R38" s="22">
        <f t="shared" si="4"/>
        <v>-3.8145100000000038</v>
      </c>
      <c r="S38" t="str">
        <f t="shared" si="5"/>
        <v>using</v>
      </c>
      <c r="T38">
        <v>-3.8145100000000038</v>
      </c>
      <c r="U38">
        <v>0</v>
      </c>
      <c r="V38">
        <f t="shared" si="6"/>
        <v>3.8145100000000038</v>
      </c>
    </row>
    <row r="39" spans="1:22" x14ac:dyDescent="0.25">
      <c r="A39" s="3">
        <v>157</v>
      </c>
      <c r="B39">
        <v>36</v>
      </c>
      <c r="C39">
        <v>0</v>
      </c>
      <c r="D39">
        <v>7</v>
      </c>
      <c r="E39">
        <v>14</v>
      </c>
      <c r="F39" s="20">
        <v>-29.811299999999999</v>
      </c>
      <c r="G39" s="16">
        <f t="shared" si="10"/>
        <v>-1961.8220189699534</v>
      </c>
      <c r="I39" s="25"/>
      <c r="J39" s="28">
        <f t="shared" si="2"/>
        <v>120.15504375000002</v>
      </c>
      <c r="K39" s="28">
        <f t="shared" si="8"/>
        <v>-468.26697521995334</v>
      </c>
      <c r="L39" s="28"/>
      <c r="M39" s="28"/>
      <c r="N39" s="28">
        <f t="shared" si="9"/>
        <v>16824.150000000001</v>
      </c>
      <c r="O39" s="40"/>
      <c r="P39" s="41">
        <f t="shared" si="3"/>
        <v>16.824150000000003</v>
      </c>
      <c r="Q39" s="42">
        <v>13.009639999999999</v>
      </c>
      <c r="R39" s="22">
        <f t="shared" si="4"/>
        <v>-3.8145100000000038</v>
      </c>
      <c r="S39" t="str">
        <f t="shared" si="5"/>
        <v>using</v>
      </c>
      <c r="T39">
        <v>-3.8145100000000038</v>
      </c>
      <c r="U39">
        <v>0</v>
      </c>
      <c r="V39">
        <f t="shared" si="6"/>
        <v>3.8145100000000038</v>
      </c>
    </row>
    <row r="40" spans="1:22" x14ac:dyDescent="0.25">
      <c r="A40" s="3">
        <v>164</v>
      </c>
      <c r="B40">
        <v>37</v>
      </c>
      <c r="C40">
        <v>0</v>
      </c>
      <c r="D40">
        <v>7</v>
      </c>
      <c r="E40">
        <v>12</v>
      </c>
      <c r="F40" s="20">
        <v>-29.811299999999999</v>
      </c>
      <c r="G40" s="16">
        <f t="shared" si="10"/>
        <v>-1961.8220189699534</v>
      </c>
      <c r="I40" s="25"/>
      <c r="J40" s="28">
        <f t="shared" si="2"/>
        <v>120.15504375000002</v>
      </c>
      <c r="K40" s="28">
        <f t="shared" si="8"/>
        <v>-468.26697521995334</v>
      </c>
      <c r="L40" s="28"/>
      <c r="M40" s="28"/>
      <c r="N40" s="28">
        <f t="shared" si="9"/>
        <v>16824.150000000001</v>
      </c>
      <c r="O40" s="40"/>
      <c r="P40" s="41">
        <f t="shared" si="3"/>
        <v>16.824150000000003</v>
      </c>
      <c r="Q40" s="42">
        <v>13.009639999999999</v>
      </c>
      <c r="R40" s="22">
        <f t="shared" si="4"/>
        <v>-3.8145100000000038</v>
      </c>
      <c r="S40" t="str">
        <f t="shared" si="5"/>
        <v>using</v>
      </c>
      <c r="T40">
        <v>-3.8145100000000038</v>
      </c>
      <c r="U40">
        <v>0</v>
      </c>
      <c r="V40">
        <f t="shared" si="6"/>
        <v>3.8145100000000038</v>
      </c>
    </row>
    <row r="41" spans="1:22" x14ac:dyDescent="0.25">
      <c r="A41" s="3">
        <v>171</v>
      </c>
      <c r="B41">
        <v>38</v>
      </c>
      <c r="C41">
        <v>0</v>
      </c>
      <c r="D41">
        <v>7</v>
      </c>
      <c r="E41">
        <v>10</v>
      </c>
      <c r="F41" s="20">
        <v>-29.811299999999999</v>
      </c>
      <c r="G41" s="16">
        <f t="shared" si="10"/>
        <v>-1961.8220189699534</v>
      </c>
      <c r="I41" s="25"/>
      <c r="J41" s="28">
        <f t="shared" si="2"/>
        <v>120.15504375000002</v>
      </c>
      <c r="K41" s="28">
        <f t="shared" si="8"/>
        <v>-468.26697521995334</v>
      </c>
      <c r="L41" s="28"/>
      <c r="M41" s="28"/>
      <c r="N41" s="28">
        <f t="shared" si="9"/>
        <v>16824.150000000001</v>
      </c>
      <c r="O41" s="40"/>
      <c r="P41" s="41">
        <f t="shared" si="3"/>
        <v>16.824150000000003</v>
      </c>
      <c r="Q41" s="42">
        <v>13.009639999999999</v>
      </c>
      <c r="R41" s="22">
        <f t="shared" si="4"/>
        <v>-3.8145100000000038</v>
      </c>
      <c r="S41" t="str">
        <f t="shared" si="5"/>
        <v>using</v>
      </c>
      <c r="T41">
        <v>-3.8145100000000038</v>
      </c>
      <c r="U41">
        <v>0</v>
      </c>
      <c r="V41">
        <f t="shared" si="6"/>
        <v>3.8145100000000038</v>
      </c>
    </row>
    <row r="42" spans="1:22" x14ac:dyDescent="0.25">
      <c r="A42" s="3">
        <v>178</v>
      </c>
      <c r="B42">
        <v>39</v>
      </c>
      <c r="C42">
        <v>0</v>
      </c>
      <c r="D42">
        <v>7</v>
      </c>
      <c r="E42">
        <v>8</v>
      </c>
      <c r="F42" s="20">
        <v>-29.811299999999999</v>
      </c>
      <c r="G42" s="16">
        <f t="shared" si="10"/>
        <v>-1961.8220189699534</v>
      </c>
      <c r="I42" s="25"/>
      <c r="J42" s="28">
        <f t="shared" si="2"/>
        <v>120.15504375000002</v>
      </c>
      <c r="K42" s="28">
        <f t="shared" si="8"/>
        <v>-468.26697521995334</v>
      </c>
      <c r="L42" s="28"/>
      <c r="M42" s="28"/>
      <c r="N42" s="28">
        <f t="shared" si="9"/>
        <v>16824.150000000001</v>
      </c>
      <c r="O42" s="40"/>
      <c r="P42" s="41">
        <f t="shared" si="3"/>
        <v>16.824150000000003</v>
      </c>
      <c r="Q42" s="42">
        <v>13.009639999999999</v>
      </c>
      <c r="R42" s="22">
        <f t="shared" si="4"/>
        <v>-3.8145100000000038</v>
      </c>
      <c r="S42" t="str">
        <f t="shared" si="5"/>
        <v>using</v>
      </c>
      <c r="T42">
        <v>-3.8145100000000038</v>
      </c>
      <c r="U42">
        <v>0</v>
      </c>
      <c r="V42">
        <f t="shared" si="6"/>
        <v>3.8145100000000038</v>
      </c>
    </row>
    <row r="43" spans="1:22" x14ac:dyDescent="0.25">
      <c r="A43" s="3">
        <v>185</v>
      </c>
      <c r="B43">
        <v>40</v>
      </c>
      <c r="C43">
        <v>0</v>
      </c>
      <c r="D43">
        <v>7</v>
      </c>
      <c r="E43">
        <v>6</v>
      </c>
      <c r="F43" s="20">
        <v>-29.811299999999999</v>
      </c>
      <c r="G43" s="16">
        <f t="shared" si="10"/>
        <v>-1961.8220189699534</v>
      </c>
      <c r="I43" s="25"/>
      <c r="J43" s="28">
        <f t="shared" si="2"/>
        <v>120.15504375000002</v>
      </c>
      <c r="K43" s="28">
        <f t="shared" si="8"/>
        <v>-468.26697521995334</v>
      </c>
      <c r="L43" s="28"/>
      <c r="M43" s="28"/>
      <c r="N43" s="28">
        <f t="shared" si="9"/>
        <v>16824.150000000001</v>
      </c>
      <c r="O43" s="40"/>
      <c r="P43" s="41">
        <f t="shared" si="3"/>
        <v>16.824150000000003</v>
      </c>
      <c r="Q43" s="42">
        <v>13.009639999999999</v>
      </c>
      <c r="R43" s="22">
        <f t="shared" si="4"/>
        <v>-3.8145100000000038</v>
      </c>
      <c r="S43" t="str">
        <f t="shared" si="5"/>
        <v>using</v>
      </c>
      <c r="T43">
        <v>-3.8145100000000038</v>
      </c>
      <c r="U43">
        <v>0</v>
      </c>
      <c r="V43">
        <f t="shared" si="6"/>
        <v>3.8145100000000038</v>
      </c>
    </row>
    <row r="44" spans="1:22" x14ac:dyDescent="0.25">
      <c r="A44" s="3">
        <v>192</v>
      </c>
      <c r="B44">
        <v>41</v>
      </c>
      <c r="C44">
        <v>0</v>
      </c>
      <c r="D44">
        <v>7</v>
      </c>
      <c r="E44">
        <v>4</v>
      </c>
      <c r="F44" s="20">
        <v>-29.811299999999999</v>
      </c>
      <c r="G44" s="16">
        <f t="shared" si="10"/>
        <v>-1961.8220189699534</v>
      </c>
      <c r="I44" s="25"/>
      <c r="J44" s="28">
        <f t="shared" si="2"/>
        <v>120.15504375000002</v>
      </c>
      <c r="K44" s="28">
        <f t="shared" si="8"/>
        <v>-468.26697521995334</v>
      </c>
      <c r="L44" s="28"/>
      <c r="M44" s="28"/>
      <c r="N44" s="28">
        <f t="shared" si="9"/>
        <v>16824.150000000001</v>
      </c>
      <c r="O44" s="40"/>
      <c r="P44" s="41">
        <f t="shared" si="3"/>
        <v>16.824150000000003</v>
      </c>
      <c r="Q44" s="42">
        <v>13.009639999999999</v>
      </c>
      <c r="R44" s="22">
        <f t="shared" si="4"/>
        <v>-3.8145100000000038</v>
      </c>
      <c r="S44" t="str">
        <f t="shared" si="5"/>
        <v>using</v>
      </c>
      <c r="T44">
        <v>-3.8145100000000038</v>
      </c>
      <c r="U44">
        <v>0</v>
      </c>
      <c r="V44">
        <f t="shared" si="6"/>
        <v>3.8145100000000038</v>
      </c>
    </row>
    <row r="45" spans="1:22" x14ac:dyDescent="0.25">
      <c r="A45" s="3">
        <v>199</v>
      </c>
      <c r="B45">
        <v>42</v>
      </c>
      <c r="C45">
        <v>0</v>
      </c>
      <c r="D45">
        <v>7</v>
      </c>
      <c r="E45">
        <v>2</v>
      </c>
      <c r="F45" s="20">
        <v>-29.811299999999999</v>
      </c>
      <c r="G45" s="16">
        <f t="shared" si="10"/>
        <v>-1961.8220189699534</v>
      </c>
      <c r="I45" s="25"/>
      <c r="J45" s="28">
        <f t="shared" si="2"/>
        <v>120.15504375000002</v>
      </c>
      <c r="K45" s="28">
        <f t="shared" si="8"/>
        <v>-468.26697521995334</v>
      </c>
      <c r="L45" s="28"/>
      <c r="M45" s="28"/>
      <c r="N45" s="28">
        <f t="shared" si="9"/>
        <v>16824.150000000001</v>
      </c>
      <c r="O45" s="40"/>
      <c r="P45" s="41">
        <f t="shared" si="3"/>
        <v>16.824150000000003</v>
      </c>
      <c r="Q45" s="42">
        <v>13.009639999999999</v>
      </c>
      <c r="R45" s="22">
        <f t="shared" si="4"/>
        <v>-3.8145100000000038</v>
      </c>
      <c r="S45" t="str">
        <f t="shared" si="5"/>
        <v>using</v>
      </c>
      <c r="T45">
        <v>-3.8145100000000038</v>
      </c>
      <c r="U45">
        <v>0</v>
      </c>
      <c r="V45">
        <f t="shared" si="6"/>
        <v>3.8145100000000038</v>
      </c>
    </row>
    <row r="46" spans="1:22" x14ac:dyDescent="0.25">
      <c r="A46" s="3">
        <v>206</v>
      </c>
      <c r="B46">
        <v>43</v>
      </c>
      <c r="C46">
        <v>0</v>
      </c>
      <c r="D46">
        <v>7</v>
      </c>
      <c r="E46">
        <v>0</v>
      </c>
      <c r="F46" s="20">
        <v>-29.811299999999999</v>
      </c>
      <c r="G46" s="16">
        <f t="shared" si="10"/>
        <v>-1961.8220189699534</v>
      </c>
      <c r="I46" s="25"/>
      <c r="J46" s="28">
        <f t="shared" si="2"/>
        <v>120.15504375000002</v>
      </c>
      <c r="K46" s="28">
        <f t="shared" si="8"/>
        <v>-468.26697521995334</v>
      </c>
      <c r="L46" s="28"/>
      <c r="M46" s="28"/>
      <c r="N46" s="28">
        <f t="shared" si="9"/>
        <v>16824.150000000001</v>
      </c>
      <c r="O46" s="40"/>
      <c r="P46" s="41">
        <f t="shared" si="3"/>
        <v>16.824150000000003</v>
      </c>
      <c r="Q46" s="42">
        <v>13.009639999999999</v>
      </c>
      <c r="R46" s="22">
        <f t="shared" si="4"/>
        <v>-3.8145100000000038</v>
      </c>
      <c r="S46" t="str">
        <f t="shared" si="5"/>
        <v>using</v>
      </c>
      <c r="T46">
        <v>-3.8145100000000038</v>
      </c>
      <c r="U46">
        <v>0</v>
      </c>
      <c r="V46">
        <f t="shared" si="6"/>
        <v>3.8145100000000038</v>
      </c>
    </row>
    <row r="47" spans="1:22" x14ac:dyDescent="0.25">
      <c r="A47" s="3">
        <v>213</v>
      </c>
      <c r="B47">
        <v>44</v>
      </c>
      <c r="C47">
        <v>0</v>
      </c>
      <c r="D47">
        <v>7</v>
      </c>
      <c r="E47">
        <v>0</v>
      </c>
      <c r="F47">
        <v>0</v>
      </c>
      <c r="G47">
        <v>0</v>
      </c>
      <c r="I47" s="25"/>
      <c r="J47" s="28">
        <f t="shared" si="2"/>
        <v>120.15504375000002</v>
      </c>
      <c r="K47" s="28">
        <f t="shared" si="8"/>
        <v>1493.5550437500001</v>
      </c>
      <c r="L47" s="28"/>
      <c r="M47" s="28"/>
      <c r="N47" s="28">
        <f t="shared" si="9"/>
        <v>16824.150000000001</v>
      </c>
      <c r="O47" s="40"/>
      <c r="P47" s="41">
        <f t="shared" si="3"/>
        <v>16.824150000000003</v>
      </c>
      <c r="Q47" s="42">
        <v>13.009639999999999</v>
      </c>
      <c r="R47" s="22">
        <f t="shared" si="4"/>
        <v>-3.8145100000000038</v>
      </c>
      <c r="S47" t="str">
        <f t="shared" si="5"/>
        <v>using</v>
      </c>
      <c r="T47">
        <v>-3.8145100000000038</v>
      </c>
      <c r="U47">
        <v>0</v>
      </c>
      <c r="V47">
        <f t="shared" si="6"/>
        <v>3.8145100000000038</v>
      </c>
    </row>
    <row r="48" spans="1:22" x14ac:dyDescent="0.25">
      <c r="A48" s="8">
        <v>219</v>
      </c>
      <c r="B48">
        <v>45</v>
      </c>
      <c r="C48">
        <v>-1</v>
      </c>
      <c r="D48">
        <v>6</v>
      </c>
      <c r="E48">
        <v>0</v>
      </c>
      <c r="F48">
        <v>0</v>
      </c>
      <c r="G48">
        <v>0</v>
      </c>
      <c r="I48" s="25"/>
      <c r="J48" s="28">
        <f t="shared" si="2"/>
        <v>88.277175000000014</v>
      </c>
      <c r="K48" s="28">
        <f t="shared" si="8"/>
        <v>761.67717500000015</v>
      </c>
      <c r="L48" s="28"/>
      <c r="M48" s="28"/>
      <c r="N48" s="28">
        <f t="shared" si="9"/>
        <v>14420.7</v>
      </c>
      <c r="O48" s="40"/>
      <c r="P48" s="41">
        <f t="shared" si="3"/>
        <v>14.4207</v>
      </c>
      <c r="Q48" s="42">
        <v>13.009639999999999</v>
      </c>
      <c r="R48" s="22">
        <f t="shared" si="4"/>
        <v>-1.4110600000000009</v>
      </c>
      <c r="S48" t="str">
        <f t="shared" si="5"/>
        <v>using</v>
      </c>
      <c r="T48">
        <v>-1.4110600000000009</v>
      </c>
      <c r="U48">
        <v>0</v>
      </c>
      <c r="V48">
        <f t="shared" si="6"/>
        <v>1.4110600000000009</v>
      </c>
    </row>
    <row r="49" spans="1:22" x14ac:dyDescent="0.25">
      <c r="A49" s="8">
        <v>224</v>
      </c>
      <c r="B49">
        <v>46</v>
      </c>
      <c r="C49">
        <v>-1</v>
      </c>
      <c r="D49">
        <v>5</v>
      </c>
      <c r="E49">
        <v>0</v>
      </c>
      <c r="F49">
        <v>0</v>
      </c>
      <c r="G49">
        <v>0</v>
      </c>
      <c r="I49" s="25"/>
      <c r="J49" s="28">
        <f t="shared" si="2"/>
        <v>61.303593750000005</v>
      </c>
      <c r="K49" s="28">
        <f t="shared" si="8"/>
        <v>734.7035937500001</v>
      </c>
      <c r="L49" s="28"/>
      <c r="M49" s="28"/>
      <c r="N49" s="28">
        <f t="shared" si="9"/>
        <v>12017.250000000002</v>
      </c>
      <c r="O49" s="40"/>
      <c r="P49" s="41">
        <f t="shared" si="3"/>
        <v>12.017250000000002</v>
      </c>
      <c r="Q49" s="42">
        <v>13.009639999999999</v>
      </c>
      <c r="R49" s="22">
        <f t="shared" si="4"/>
        <v>0.99238999999999677</v>
      </c>
      <c r="S49" t="str">
        <f t="shared" si="5"/>
        <v>storing</v>
      </c>
      <c r="T49">
        <v>0</v>
      </c>
      <c r="U49">
        <v>0.99238999999999677</v>
      </c>
      <c r="V49">
        <f t="shared" si="6"/>
        <v>0</v>
      </c>
    </row>
    <row r="50" spans="1:22" x14ac:dyDescent="0.25">
      <c r="A50" s="8">
        <v>229</v>
      </c>
      <c r="B50">
        <v>47</v>
      </c>
      <c r="C50">
        <v>0</v>
      </c>
      <c r="D50">
        <v>5</v>
      </c>
      <c r="E50">
        <v>0</v>
      </c>
      <c r="F50">
        <v>0</v>
      </c>
      <c r="G50">
        <v>0</v>
      </c>
      <c r="I50" s="25"/>
      <c r="J50" s="28">
        <f t="shared" si="2"/>
        <v>61.303593750000005</v>
      </c>
      <c r="K50" s="28">
        <f t="shared" si="8"/>
        <v>1434.70359375</v>
      </c>
      <c r="L50" s="28"/>
      <c r="M50" s="28"/>
      <c r="N50" s="28">
        <f t="shared" si="9"/>
        <v>12017.250000000002</v>
      </c>
      <c r="O50" s="40"/>
      <c r="P50" s="41">
        <f t="shared" si="3"/>
        <v>12.017250000000002</v>
      </c>
      <c r="Q50" s="42">
        <v>13.009639999999999</v>
      </c>
      <c r="R50" s="22">
        <f t="shared" si="4"/>
        <v>0.99238999999999677</v>
      </c>
      <c r="S50" t="str">
        <f t="shared" si="5"/>
        <v>storing</v>
      </c>
      <c r="T50">
        <v>0</v>
      </c>
      <c r="U50">
        <v>0.99238999999999677</v>
      </c>
      <c r="V50">
        <f t="shared" si="6"/>
        <v>0</v>
      </c>
    </row>
    <row r="51" spans="1:22" x14ac:dyDescent="0.25">
      <c r="A51" s="8">
        <v>234</v>
      </c>
      <c r="B51">
        <v>48</v>
      </c>
      <c r="C51">
        <v>0</v>
      </c>
      <c r="D51">
        <v>5</v>
      </c>
      <c r="E51">
        <v>0</v>
      </c>
      <c r="F51">
        <v>0</v>
      </c>
      <c r="G51">
        <v>0</v>
      </c>
      <c r="I51" s="25"/>
      <c r="J51" s="28">
        <f t="shared" si="2"/>
        <v>61.303593750000005</v>
      </c>
      <c r="K51" s="28">
        <f t="shared" si="8"/>
        <v>1434.70359375</v>
      </c>
      <c r="L51" s="28"/>
      <c r="M51" s="28"/>
      <c r="N51" s="28">
        <f t="shared" si="9"/>
        <v>12017.250000000002</v>
      </c>
      <c r="O51" s="40"/>
      <c r="P51" s="41">
        <f t="shared" si="3"/>
        <v>12.017250000000002</v>
      </c>
      <c r="Q51" s="42">
        <v>13.009639999999999</v>
      </c>
      <c r="R51" s="22">
        <f t="shared" si="4"/>
        <v>0.99238999999999677</v>
      </c>
      <c r="S51" t="str">
        <f t="shared" si="5"/>
        <v>storing</v>
      </c>
      <c r="T51">
        <v>0</v>
      </c>
      <c r="U51">
        <v>0.99238999999999677</v>
      </c>
      <c r="V51">
        <f t="shared" si="6"/>
        <v>0</v>
      </c>
    </row>
    <row r="52" spans="1:22" x14ac:dyDescent="0.25">
      <c r="A52" s="8">
        <v>239</v>
      </c>
      <c r="B52">
        <v>49</v>
      </c>
      <c r="C52">
        <v>0</v>
      </c>
      <c r="D52">
        <v>5</v>
      </c>
      <c r="E52">
        <v>0</v>
      </c>
      <c r="F52">
        <v>0</v>
      </c>
      <c r="G52">
        <v>0</v>
      </c>
      <c r="I52" s="25"/>
      <c r="J52" s="28">
        <f t="shared" si="2"/>
        <v>61.303593750000005</v>
      </c>
      <c r="K52" s="28">
        <f t="shared" si="8"/>
        <v>1434.70359375</v>
      </c>
      <c r="L52" s="28"/>
      <c r="M52" s="28"/>
      <c r="N52" s="28">
        <f t="shared" si="9"/>
        <v>12017.250000000002</v>
      </c>
      <c r="O52" s="40"/>
      <c r="P52" s="41">
        <f t="shared" si="3"/>
        <v>12.017250000000002</v>
      </c>
      <c r="Q52" s="42">
        <v>13.009639999999999</v>
      </c>
      <c r="R52" s="22">
        <f t="shared" si="4"/>
        <v>0.99238999999999677</v>
      </c>
      <c r="S52" t="str">
        <f t="shared" si="5"/>
        <v>storing</v>
      </c>
      <c r="T52">
        <v>0</v>
      </c>
      <c r="U52">
        <v>0.99238999999999677</v>
      </c>
      <c r="V52">
        <f t="shared" si="6"/>
        <v>0</v>
      </c>
    </row>
    <row r="53" spans="1:22" x14ac:dyDescent="0.25">
      <c r="A53" s="8">
        <v>244</v>
      </c>
      <c r="B53">
        <v>50</v>
      </c>
      <c r="C53">
        <v>0</v>
      </c>
      <c r="D53">
        <v>5</v>
      </c>
      <c r="E53">
        <v>0</v>
      </c>
      <c r="F53">
        <v>0</v>
      </c>
      <c r="G53">
        <v>0</v>
      </c>
      <c r="I53" s="25"/>
      <c r="J53" s="28">
        <f t="shared" si="2"/>
        <v>61.303593750000005</v>
      </c>
      <c r="K53" s="28">
        <f t="shared" si="8"/>
        <v>1434.70359375</v>
      </c>
      <c r="L53" s="28"/>
      <c r="M53" s="28"/>
      <c r="N53" s="28">
        <f t="shared" si="9"/>
        <v>12017.250000000002</v>
      </c>
      <c r="O53" s="40"/>
      <c r="P53" s="41">
        <f t="shared" si="3"/>
        <v>12.017250000000002</v>
      </c>
      <c r="Q53" s="42">
        <v>13.009639999999999</v>
      </c>
      <c r="R53" s="22">
        <f t="shared" si="4"/>
        <v>0.99238999999999677</v>
      </c>
      <c r="S53" t="str">
        <f t="shared" si="5"/>
        <v>storing</v>
      </c>
      <c r="T53">
        <v>0</v>
      </c>
      <c r="U53">
        <v>0.99238999999999677</v>
      </c>
      <c r="V53">
        <f t="shared" si="6"/>
        <v>0</v>
      </c>
    </row>
    <row r="54" spans="1:22" x14ac:dyDescent="0.25">
      <c r="A54" s="8">
        <v>249</v>
      </c>
      <c r="B54">
        <v>51</v>
      </c>
      <c r="C54">
        <v>0</v>
      </c>
      <c r="D54">
        <v>5</v>
      </c>
      <c r="E54">
        <v>0</v>
      </c>
      <c r="F54">
        <v>0</v>
      </c>
      <c r="G54">
        <v>0</v>
      </c>
      <c r="I54" s="25"/>
      <c r="J54" s="28">
        <f t="shared" si="2"/>
        <v>61.303593750000005</v>
      </c>
      <c r="K54" s="28">
        <f t="shared" si="8"/>
        <v>1434.70359375</v>
      </c>
      <c r="L54" s="28"/>
      <c r="M54" s="28"/>
      <c r="N54" s="28">
        <f t="shared" si="9"/>
        <v>12017.250000000002</v>
      </c>
      <c r="O54" s="40"/>
      <c r="P54" s="41">
        <f t="shared" si="3"/>
        <v>12.017250000000002</v>
      </c>
      <c r="Q54" s="42">
        <v>13.009639999999999</v>
      </c>
      <c r="R54" s="22">
        <f t="shared" si="4"/>
        <v>0.99238999999999677</v>
      </c>
      <c r="S54" t="str">
        <f t="shared" si="5"/>
        <v>storing</v>
      </c>
      <c r="T54">
        <v>0</v>
      </c>
      <c r="U54">
        <v>0.99238999999999677</v>
      </c>
      <c r="V54">
        <f t="shared" si="6"/>
        <v>0</v>
      </c>
    </row>
    <row r="55" spans="1:22" x14ac:dyDescent="0.25">
      <c r="A55" s="8">
        <v>254</v>
      </c>
      <c r="B55">
        <v>52</v>
      </c>
      <c r="C55">
        <v>0</v>
      </c>
      <c r="D55">
        <v>5</v>
      </c>
      <c r="E55">
        <v>0</v>
      </c>
      <c r="F55">
        <v>0</v>
      </c>
      <c r="G55">
        <v>0</v>
      </c>
      <c r="I55" s="25"/>
      <c r="J55" s="28">
        <f t="shared" si="2"/>
        <v>61.303593750000005</v>
      </c>
      <c r="K55" s="28">
        <f t="shared" si="8"/>
        <v>1434.70359375</v>
      </c>
      <c r="L55" s="28"/>
      <c r="M55" s="28"/>
      <c r="N55" s="28">
        <f t="shared" si="9"/>
        <v>12017.250000000002</v>
      </c>
      <c r="O55" s="40"/>
      <c r="P55" s="41">
        <f t="shared" si="3"/>
        <v>12.017250000000002</v>
      </c>
      <c r="Q55" s="42">
        <v>13.009639999999999</v>
      </c>
      <c r="R55" s="22">
        <f t="shared" si="4"/>
        <v>0.99238999999999677</v>
      </c>
      <c r="S55" t="str">
        <f t="shared" si="5"/>
        <v>storing</v>
      </c>
      <c r="T55">
        <v>0</v>
      </c>
      <c r="U55">
        <v>0.99238999999999677</v>
      </c>
      <c r="V55">
        <f t="shared" si="6"/>
        <v>0</v>
      </c>
    </row>
    <row r="56" spans="1:22" x14ac:dyDescent="0.25">
      <c r="A56" s="8">
        <v>259</v>
      </c>
      <c r="B56">
        <v>53</v>
      </c>
      <c r="C56">
        <v>0</v>
      </c>
      <c r="D56">
        <v>5</v>
      </c>
      <c r="E56">
        <v>0</v>
      </c>
      <c r="F56">
        <v>0</v>
      </c>
      <c r="G56">
        <v>0</v>
      </c>
      <c r="I56" s="25"/>
      <c r="J56" s="28">
        <f t="shared" si="2"/>
        <v>61.303593750000005</v>
      </c>
      <c r="K56" s="28">
        <f t="shared" si="8"/>
        <v>1434.70359375</v>
      </c>
      <c r="L56" s="28"/>
      <c r="M56" s="28"/>
      <c r="N56" s="28">
        <f t="shared" si="9"/>
        <v>12017.250000000002</v>
      </c>
      <c r="O56" s="40"/>
      <c r="P56" s="41">
        <f t="shared" si="3"/>
        <v>12.017250000000002</v>
      </c>
      <c r="Q56" s="42">
        <v>13.009639999999999</v>
      </c>
      <c r="R56" s="22">
        <f t="shared" si="4"/>
        <v>0.99238999999999677</v>
      </c>
      <c r="S56" t="str">
        <f t="shared" si="5"/>
        <v>storing</v>
      </c>
      <c r="T56">
        <v>0</v>
      </c>
      <c r="U56">
        <v>0.99238999999999677</v>
      </c>
      <c r="V56">
        <f t="shared" si="6"/>
        <v>0</v>
      </c>
    </row>
    <row r="57" spans="1:22" x14ac:dyDescent="0.25">
      <c r="A57" s="8">
        <v>264</v>
      </c>
      <c r="B57">
        <v>54</v>
      </c>
      <c r="C57">
        <v>0</v>
      </c>
      <c r="D57">
        <v>5</v>
      </c>
      <c r="E57">
        <v>0</v>
      </c>
      <c r="F57">
        <v>0</v>
      </c>
      <c r="G57">
        <v>0</v>
      </c>
      <c r="I57" s="25"/>
      <c r="J57" s="28">
        <f t="shared" si="2"/>
        <v>61.303593750000005</v>
      </c>
      <c r="K57" s="28">
        <f t="shared" si="8"/>
        <v>1434.70359375</v>
      </c>
      <c r="L57" s="28"/>
      <c r="M57" s="28"/>
      <c r="N57" s="28">
        <f t="shared" si="9"/>
        <v>12017.250000000002</v>
      </c>
      <c r="O57" s="40"/>
      <c r="P57" s="41">
        <f t="shared" si="3"/>
        <v>12.017250000000002</v>
      </c>
      <c r="Q57" s="42">
        <v>13.009639999999999</v>
      </c>
      <c r="R57" s="22">
        <f t="shared" si="4"/>
        <v>0.99238999999999677</v>
      </c>
      <c r="S57" t="str">
        <f t="shared" si="5"/>
        <v>storing</v>
      </c>
      <c r="T57">
        <v>0</v>
      </c>
      <c r="U57">
        <v>0.99238999999999677</v>
      </c>
      <c r="V57">
        <f t="shared" si="6"/>
        <v>0</v>
      </c>
    </row>
    <row r="58" spans="1:22" x14ac:dyDescent="0.25">
      <c r="A58" s="8">
        <v>269</v>
      </c>
      <c r="B58">
        <v>55</v>
      </c>
      <c r="C58">
        <v>0</v>
      </c>
      <c r="D58">
        <v>5</v>
      </c>
      <c r="E58">
        <v>0</v>
      </c>
      <c r="F58">
        <v>0</v>
      </c>
      <c r="G58">
        <v>0</v>
      </c>
      <c r="I58" s="25"/>
      <c r="J58" s="28">
        <f t="shared" si="2"/>
        <v>61.303593750000005</v>
      </c>
      <c r="K58" s="28">
        <f t="shared" si="8"/>
        <v>1434.70359375</v>
      </c>
      <c r="L58" s="28"/>
      <c r="M58" s="28"/>
      <c r="N58" s="28">
        <f t="shared" si="9"/>
        <v>12017.250000000002</v>
      </c>
      <c r="O58" s="40"/>
      <c r="P58" s="41">
        <f t="shared" si="3"/>
        <v>12.017250000000002</v>
      </c>
      <c r="Q58" s="42">
        <v>13.009639999999999</v>
      </c>
      <c r="R58" s="22">
        <f t="shared" si="4"/>
        <v>0.99238999999999677</v>
      </c>
      <c r="S58" t="str">
        <f t="shared" si="5"/>
        <v>storing</v>
      </c>
      <c r="T58">
        <v>0</v>
      </c>
      <c r="U58">
        <v>0.99238999999999677</v>
      </c>
      <c r="V58">
        <f t="shared" si="6"/>
        <v>0</v>
      </c>
    </row>
    <row r="59" spans="1:22" x14ac:dyDescent="0.25">
      <c r="A59" s="8">
        <v>274</v>
      </c>
      <c r="B59">
        <v>56</v>
      </c>
      <c r="C59">
        <v>0</v>
      </c>
      <c r="D59">
        <v>5</v>
      </c>
      <c r="E59">
        <v>0</v>
      </c>
      <c r="F59">
        <v>0</v>
      </c>
      <c r="G59">
        <v>0</v>
      </c>
      <c r="I59" s="25"/>
      <c r="J59" s="28">
        <f t="shared" si="2"/>
        <v>61.303593750000005</v>
      </c>
      <c r="K59" s="28">
        <f t="shared" si="8"/>
        <v>1434.70359375</v>
      </c>
      <c r="L59" s="28"/>
      <c r="M59" s="28"/>
      <c r="N59" s="28">
        <f t="shared" si="9"/>
        <v>12017.250000000002</v>
      </c>
      <c r="O59" s="40"/>
      <c r="P59" s="41">
        <f t="shared" si="3"/>
        <v>12.017250000000002</v>
      </c>
      <c r="Q59" s="42">
        <v>13.009639999999999</v>
      </c>
      <c r="R59" s="22">
        <f t="shared" si="4"/>
        <v>0.99238999999999677</v>
      </c>
      <c r="S59" t="str">
        <f t="shared" si="5"/>
        <v>storing</v>
      </c>
      <c r="T59">
        <v>0</v>
      </c>
      <c r="U59">
        <v>0.99238999999999677</v>
      </c>
      <c r="V59">
        <f t="shared" si="6"/>
        <v>0</v>
      </c>
    </row>
    <row r="60" spans="1:22" x14ac:dyDescent="0.25">
      <c r="A60" s="8">
        <v>279</v>
      </c>
      <c r="B60">
        <v>57</v>
      </c>
      <c r="C60">
        <v>0</v>
      </c>
      <c r="D60">
        <v>5</v>
      </c>
      <c r="E60">
        <v>0</v>
      </c>
      <c r="F60">
        <v>0</v>
      </c>
      <c r="G60">
        <v>0</v>
      </c>
      <c r="I60" s="25"/>
      <c r="J60" s="28">
        <f t="shared" si="2"/>
        <v>61.303593750000005</v>
      </c>
      <c r="K60" s="28">
        <f t="shared" si="8"/>
        <v>1434.70359375</v>
      </c>
      <c r="L60" s="28"/>
      <c r="M60" s="28"/>
      <c r="N60" s="28">
        <f t="shared" si="9"/>
        <v>12017.250000000002</v>
      </c>
      <c r="O60" s="40"/>
      <c r="P60" s="41">
        <f t="shared" si="3"/>
        <v>12.017250000000002</v>
      </c>
      <c r="Q60" s="42">
        <v>13.009639999999999</v>
      </c>
      <c r="R60" s="22">
        <f t="shared" si="4"/>
        <v>0.99238999999999677</v>
      </c>
      <c r="S60" t="str">
        <f t="shared" si="5"/>
        <v>storing</v>
      </c>
      <c r="T60">
        <v>0</v>
      </c>
      <c r="U60">
        <v>0.99238999999999677</v>
      </c>
      <c r="V60">
        <f t="shared" si="6"/>
        <v>0</v>
      </c>
    </row>
    <row r="61" spans="1:22" x14ac:dyDescent="0.25">
      <c r="A61" s="1">
        <v>285</v>
      </c>
      <c r="B61">
        <v>58</v>
      </c>
      <c r="C61">
        <v>1</v>
      </c>
      <c r="D61">
        <v>6</v>
      </c>
      <c r="E61">
        <v>0</v>
      </c>
      <c r="F61">
        <v>0</v>
      </c>
      <c r="G61">
        <v>0</v>
      </c>
      <c r="I61" s="25"/>
      <c r="J61" s="28">
        <f t="shared" si="2"/>
        <v>88.277175000000014</v>
      </c>
      <c r="K61" s="28">
        <f t="shared" si="8"/>
        <v>2161.6771750000003</v>
      </c>
      <c r="L61" s="28"/>
      <c r="M61" s="28"/>
      <c r="N61" s="28">
        <f t="shared" si="9"/>
        <v>14420.7</v>
      </c>
      <c r="O61" s="40"/>
      <c r="P61" s="41">
        <f t="shared" si="3"/>
        <v>14.4207</v>
      </c>
      <c r="Q61" s="42">
        <v>13.009639999999999</v>
      </c>
      <c r="R61" s="22">
        <f t="shared" si="4"/>
        <v>-1.4110600000000009</v>
      </c>
      <c r="S61" t="str">
        <f t="shared" si="5"/>
        <v>using</v>
      </c>
      <c r="T61">
        <v>-1.4110600000000009</v>
      </c>
      <c r="U61">
        <v>0</v>
      </c>
      <c r="V61">
        <f t="shared" si="6"/>
        <v>1.4110600000000009</v>
      </c>
    </row>
    <row r="62" spans="1:22" x14ac:dyDescent="0.25">
      <c r="A62" s="1">
        <v>291</v>
      </c>
      <c r="B62">
        <v>59</v>
      </c>
      <c r="C62">
        <v>0</v>
      </c>
      <c r="D62">
        <v>6</v>
      </c>
      <c r="E62">
        <v>0</v>
      </c>
      <c r="F62">
        <v>0</v>
      </c>
      <c r="G62">
        <v>0</v>
      </c>
      <c r="I62" s="25"/>
      <c r="J62" s="28">
        <f t="shared" si="2"/>
        <v>88.277175000000014</v>
      </c>
      <c r="K62" s="28">
        <f t="shared" si="8"/>
        <v>1461.677175</v>
      </c>
      <c r="L62" s="28"/>
      <c r="M62" s="28"/>
      <c r="N62" s="28">
        <f t="shared" si="9"/>
        <v>14420.7</v>
      </c>
      <c r="O62" s="40"/>
      <c r="P62" s="41">
        <f t="shared" si="3"/>
        <v>14.4207</v>
      </c>
      <c r="Q62" s="42">
        <v>13.009639999999999</v>
      </c>
      <c r="R62" s="22">
        <f t="shared" si="4"/>
        <v>-1.4110600000000009</v>
      </c>
      <c r="S62" t="str">
        <f t="shared" si="5"/>
        <v>using</v>
      </c>
      <c r="T62">
        <v>-1.4110600000000009</v>
      </c>
      <c r="U62">
        <v>0</v>
      </c>
      <c r="V62">
        <f t="shared" si="6"/>
        <v>1.4110600000000009</v>
      </c>
    </row>
    <row r="63" spans="1:22" x14ac:dyDescent="0.25">
      <c r="A63" s="1">
        <v>297</v>
      </c>
      <c r="B63">
        <v>60</v>
      </c>
      <c r="C63">
        <v>0</v>
      </c>
      <c r="D63">
        <v>6</v>
      </c>
      <c r="E63">
        <v>0</v>
      </c>
      <c r="F63">
        <v>0</v>
      </c>
      <c r="G63">
        <v>0</v>
      </c>
      <c r="I63" s="25"/>
      <c r="J63" s="28">
        <f t="shared" si="2"/>
        <v>88.277175000000014</v>
      </c>
      <c r="K63" s="28">
        <f t="shared" si="8"/>
        <v>1461.677175</v>
      </c>
      <c r="L63" s="28"/>
      <c r="M63" s="28"/>
      <c r="N63" s="28">
        <f t="shared" si="9"/>
        <v>14420.7</v>
      </c>
      <c r="O63" s="40"/>
      <c r="P63" s="41">
        <f t="shared" si="3"/>
        <v>14.4207</v>
      </c>
      <c r="Q63" s="42">
        <v>13.009639999999999</v>
      </c>
      <c r="R63" s="22">
        <f t="shared" si="4"/>
        <v>-1.4110600000000009</v>
      </c>
      <c r="S63" t="str">
        <f t="shared" si="5"/>
        <v>using</v>
      </c>
      <c r="T63">
        <v>-1.4110600000000009</v>
      </c>
      <c r="U63">
        <v>0</v>
      </c>
      <c r="V63">
        <f t="shared" si="6"/>
        <v>1.4110600000000009</v>
      </c>
    </row>
    <row r="64" spans="1:22" x14ac:dyDescent="0.25">
      <c r="A64" s="1">
        <v>303</v>
      </c>
      <c r="B64">
        <v>61</v>
      </c>
      <c r="C64">
        <v>0</v>
      </c>
      <c r="D64">
        <v>6</v>
      </c>
      <c r="E64">
        <v>0</v>
      </c>
      <c r="F64">
        <v>0</v>
      </c>
      <c r="G64">
        <v>0</v>
      </c>
      <c r="I64" s="25"/>
      <c r="J64" s="28">
        <f t="shared" si="2"/>
        <v>88.277175000000014</v>
      </c>
      <c r="K64" s="28">
        <f t="shared" si="8"/>
        <v>1461.677175</v>
      </c>
      <c r="L64" s="28"/>
      <c r="M64" s="28"/>
      <c r="N64" s="28">
        <f t="shared" si="9"/>
        <v>14420.7</v>
      </c>
      <c r="O64" s="40"/>
      <c r="P64" s="41">
        <f t="shared" si="3"/>
        <v>14.4207</v>
      </c>
      <c r="Q64" s="42">
        <v>13.009639999999999</v>
      </c>
      <c r="R64" s="22">
        <f t="shared" si="4"/>
        <v>-1.4110600000000009</v>
      </c>
      <c r="S64" t="str">
        <f t="shared" si="5"/>
        <v>using</v>
      </c>
      <c r="T64">
        <v>-1.4110600000000009</v>
      </c>
      <c r="U64">
        <v>0</v>
      </c>
      <c r="V64">
        <f t="shared" si="6"/>
        <v>1.4110600000000009</v>
      </c>
    </row>
    <row r="65" spans="1:22" x14ac:dyDescent="0.25">
      <c r="A65" s="1">
        <v>309</v>
      </c>
      <c r="B65">
        <v>62</v>
      </c>
      <c r="C65">
        <v>0</v>
      </c>
      <c r="D65">
        <v>6</v>
      </c>
      <c r="E65">
        <v>0</v>
      </c>
      <c r="F65">
        <v>0</v>
      </c>
      <c r="G65">
        <v>0</v>
      </c>
      <c r="I65" s="25"/>
      <c r="J65" s="28">
        <f t="shared" si="2"/>
        <v>88.277175000000014</v>
      </c>
      <c r="K65" s="28">
        <f t="shared" si="8"/>
        <v>1461.677175</v>
      </c>
      <c r="L65" s="28"/>
      <c r="M65" s="28"/>
      <c r="N65" s="28">
        <f t="shared" si="9"/>
        <v>14420.7</v>
      </c>
      <c r="O65" s="40"/>
      <c r="P65" s="41">
        <f t="shared" si="3"/>
        <v>14.4207</v>
      </c>
      <c r="Q65" s="42">
        <v>13.009639999999999</v>
      </c>
      <c r="R65" s="22">
        <f t="shared" si="4"/>
        <v>-1.4110600000000009</v>
      </c>
      <c r="S65" t="str">
        <f t="shared" si="5"/>
        <v>using</v>
      </c>
      <c r="T65">
        <v>-1.4110600000000009</v>
      </c>
      <c r="U65">
        <v>0</v>
      </c>
      <c r="V65">
        <f t="shared" si="6"/>
        <v>1.4110600000000009</v>
      </c>
    </row>
    <row r="66" spans="1:22" x14ac:dyDescent="0.25">
      <c r="A66" s="1">
        <v>315</v>
      </c>
      <c r="B66">
        <v>63</v>
      </c>
      <c r="C66">
        <v>0</v>
      </c>
      <c r="D66">
        <v>6</v>
      </c>
      <c r="E66">
        <v>0</v>
      </c>
      <c r="F66">
        <v>0</v>
      </c>
      <c r="G66">
        <v>0</v>
      </c>
      <c r="I66" s="25"/>
      <c r="J66" s="28">
        <f t="shared" si="2"/>
        <v>88.277175000000014</v>
      </c>
      <c r="K66" s="28">
        <f t="shared" si="8"/>
        <v>1461.677175</v>
      </c>
      <c r="L66" s="28"/>
      <c r="M66" s="28"/>
      <c r="N66" s="28">
        <f t="shared" si="9"/>
        <v>14420.7</v>
      </c>
      <c r="O66" s="40"/>
      <c r="P66" s="41">
        <f t="shared" si="3"/>
        <v>14.4207</v>
      </c>
      <c r="Q66" s="42">
        <v>13.009639999999999</v>
      </c>
      <c r="R66" s="22">
        <f t="shared" si="4"/>
        <v>-1.4110600000000009</v>
      </c>
      <c r="S66" t="str">
        <f t="shared" si="5"/>
        <v>using</v>
      </c>
      <c r="T66">
        <v>-1.4110600000000009</v>
      </c>
      <c r="U66">
        <v>0</v>
      </c>
      <c r="V66">
        <f t="shared" si="6"/>
        <v>1.4110600000000009</v>
      </c>
    </row>
    <row r="67" spans="1:22" x14ac:dyDescent="0.25">
      <c r="A67" s="1">
        <v>321</v>
      </c>
      <c r="B67">
        <v>64</v>
      </c>
      <c r="C67">
        <v>0</v>
      </c>
      <c r="D67">
        <v>6</v>
      </c>
      <c r="E67">
        <v>0</v>
      </c>
      <c r="F67">
        <v>0</v>
      </c>
      <c r="G67">
        <v>0</v>
      </c>
      <c r="I67" s="25"/>
      <c r="J67" s="28">
        <f t="shared" si="2"/>
        <v>88.277175000000014</v>
      </c>
      <c r="K67" s="28">
        <f t="shared" si="8"/>
        <v>1461.677175</v>
      </c>
      <c r="L67" s="28"/>
      <c r="M67" s="28"/>
      <c r="N67" s="28">
        <f t="shared" si="9"/>
        <v>14420.7</v>
      </c>
      <c r="O67" s="40"/>
      <c r="P67" s="41">
        <f t="shared" si="3"/>
        <v>14.4207</v>
      </c>
      <c r="Q67" s="42">
        <v>13.009639999999999</v>
      </c>
      <c r="R67" s="22">
        <f t="shared" si="4"/>
        <v>-1.4110600000000009</v>
      </c>
      <c r="S67" t="str">
        <f t="shared" si="5"/>
        <v>using</v>
      </c>
      <c r="T67">
        <v>-1.4110600000000009</v>
      </c>
      <c r="U67">
        <v>0</v>
      </c>
      <c r="V67">
        <f t="shared" si="6"/>
        <v>1.4110600000000009</v>
      </c>
    </row>
    <row r="68" spans="1:22" x14ac:dyDescent="0.25">
      <c r="A68" s="1">
        <v>327</v>
      </c>
      <c r="B68">
        <v>65</v>
      </c>
      <c r="C68">
        <v>0</v>
      </c>
      <c r="D68">
        <v>6</v>
      </c>
      <c r="E68">
        <v>0</v>
      </c>
      <c r="F68">
        <v>0</v>
      </c>
      <c r="G68">
        <v>0</v>
      </c>
      <c r="I68" s="25"/>
      <c r="J68" s="28">
        <f t="shared" si="2"/>
        <v>88.277175000000014</v>
      </c>
      <c r="K68" s="28">
        <f t="shared" ref="K68:K99" si="11">(700*C68)+J68+$H$4+G68</f>
        <v>1461.677175</v>
      </c>
      <c r="L68" s="28"/>
      <c r="M68" s="28"/>
      <c r="N68" s="28">
        <f t="shared" ref="N68:N99" si="12">$M$4*D68</f>
        <v>14420.7</v>
      </c>
      <c r="O68" s="40"/>
      <c r="P68" s="41">
        <f t="shared" si="3"/>
        <v>14.4207</v>
      </c>
      <c r="Q68" s="42">
        <v>13.009639999999999</v>
      </c>
      <c r="R68" s="22">
        <f t="shared" si="4"/>
        <v>-1.4110600000000009</v>
      </c>
      <c r="S68" t="str">
        <f t="shared" si="5"/>
        <v>using</v>
      </c>
      <c r="T68">
        <v>-1.4110600000000009</v>
      </c>
      <c r="U68">
        <v>0</v>
      </c>
      <c r="V68">
        <f t="shared" si="6"/>
        <v>1.4110600000000009</v>
      </c>
    </row>
    <row r="69" spans="1:22" x14ac:dyDescent="0.25">
      <c r="A69" s="1">
        <v>333</v>
      </c>
      <c r="B69">
        <v>66</v>
      </c>
      <c r="C69">
        <v>0</v>
      </c>
      <c r="D69">
        <v>6</v>
      </c>
      <c r="E69">
        <v>0</v>
      </c>
      <c r="F69">
        <v>0</v>
      </c>
      <c r="G69">
        <v>0</v>
      </c>
      <c r="I69" s="25"/>
      <c r="J69" s="28">
        <f t="shared" ref="J69:J132" si="13">0.5*$O$5*$O$13*$O$18*(D69^2)</f>
        <v>88.277175000000014</v>
      </c>
      <c r="K69" s="28">
        <f t="shared" si="11"/>
        <v>1461.677175</v>
      </c>
      <c r="L69" s="28"/>
      <c r="M69" s="28"/>
      <c r="N69" s="28">
        <f t="shared" si="12"/>
        <v>14420.7</v>
      </c>
      <c r="O69" s="40"/>
      <c r="P69" s="41">
        <f t="shared" ref="P69:P132" si="14">N69/1000</f>
        <v>14.4207</v>
      </c>
      <c r="Q69" s="42">
        <v>13.009639999999999</v>
      </c>
      <c r="R69" s="22">
        <f t="shared" ref="R69:R132" si="15">Q69-P69</f>
        <v>-1.4110600000000009</v>
      </c>
      <c r="S69" t="str">
        <f t="shared" ref="S69:S132" si="16">IF(R69&lt;0,"using","storing")</f>
        <v>using</v>
      </c>
      <c r="T69">
        <v>-1.4110600000000009</v>
      </c>
      <c r="U69">
        <v>0</v>
      </c>
      <c r="V69">
        <f t="shared" ref="V69:V132" si="17">T69*-1</f>
        <v>1.4110600000000009</v>
      </c>
    </row>
    <row r="70" spans="1:22" x14ac:dyDescent="0.25">
      <c r="A70" s="1">
        <v>339</v>
      </c>
      <c r="B70">
        <v>67</v>
      </c>
      <c r="C70">
        <v>0</v>
      </c>
      <c r="D70">
        <v>6</v>
      </c>
      <c r="E70">
        <v>0</v>
      </c>
      <c r="F70">
        <v>0</v>
      </c>
      <c r="G70">
        <v>0</v>
      </c>
      <c r="I70" s="25"/>
      <c r="J70" s="28">
        <f t="shared" si="13"/>
        <v>88.277175000000014</v>
      </c>
      <c r="K70" s="28">
        <f t="shared" si="11"/>
        <v>1461.677175</v>
      </c>
      <c r="L70" s="28"/>
      <c r="M70" s="28"/>
      <c r="N70" s="28">
        <f t="shared" si="12"/>
        <v>14420.7</v>
      </c>
      <c r="O70" s="40"/>
      <c r="P70" s="41">
        <f t="shared" si="14"/>
        <v>14.4207</v>
      </c>
      <c r="Q70" s="42">
        <v>13.009639999999999</v>
      </c>
      <c r="R70" s="22">
        <f t="shared" si="15"/>
        <v>-1.4110600000000009</v>
      </c>
      <c r="S70" t="str">
        <f t="shared" si="16"/>
        <v>using</v>
      </c>
      <c r="T70">
        <v>-1.4110600000000009</v>
      </c>
      <c r="U70">
        <v>0</v>
      </c>
      <c r="V70">
        <f t="shared" si="17"/>
        <v>1.4110600000000009</v>
      </c>
    </row>
    <row r="71" spans="1:22" x14ac:dyDescent="0.25">
      <c r="A71" s="1">
        <v>345</v>
      </c>
      <c r="B71">
        <v>68</v>
      </c>
      <c r="C71">
        <v>0</v>
      </c>
      <c r="D71">
        <v>6</v>
      </c>
      <c r="E71">
        <v>0</v>
      </c>
      <c r="F71">
        <v>0</v>
      </c>
      <c r="G71">
        <v>0</v>
      </c>
      <c r="I71" s="25"/>
      <c r="J71" s="28">
        <f t="shared" si="13"/>
        <v>88.277175000000014</v>
      </c>
      <c r="K71" s="28">
        <f t="shared" si="11"/>
        <v>1461.677175</v>
      </c>
      <c r="L71" s="28"/>
      <c r="M71" s="28"/>
      <c r="N71" s="28">
        <f t="shared" si="12"/>
        <v>14420.7</v>
      </c>
      <c r="O71" s="40"/>
      <c r="P71" s="41">
        <f t="shared" si="14"/>
        <v>14.4207</v>
      </c>
      <c r="Q71" s="42">
        <v>13.009639999999999</v>
      </c>
      <c r="R71" s="22">
        <f t="shared" si="15"/>
        <v>-1.4110600000000009</v>
      </c>
      <c r="S71" t="str">
        <f t="shared" si="16"/>
        <v>using</v>
      </c>
      <c r="T71">
        <v>-1.4110600000000009</v>
      </c>
      <c r="U71">
        <v>0</v>
      </c>
      <c r="V71">
        <f t="shared" si="17"/>
        <v>1.4110600000000009</v>
      </c>
    </row>
    <row r="72" spans="1:22" x14ac:dyDescent="0.25">
      <c r="A72" s="1">
        <v>351</v>
      </c>
      <c r="B72">
        <v>69</v>
      </c>
      <c r="C72">
        <v>0</v>
      </c>
      <c r="D72">
        <v>6</v>
      </c>
      <c r="E72">
        <v>0</v>
      </c>
      <c r="F72">
        <v>0</v>
      </c>
      <c r="G72">
        <v>0</v>
      </c>
      <c r="I72" s="25"/>
      <c r="J72" s="28">
        <f t="shared" si="13"/>
        <v>88.277175000000014</v>
      </c>
      <c r="K72" s="28">
        <f t="shared" si="11"/>
        <v>1461.677175</v>
      </c>
      <c r="L72" s="28"/>
      <c r="M72" s="28"/>
      <c r="N72" s="28">
        <f t="shared" si="12"/>
        <v>14420.7</v>
      </c>
      <c r="O72" s="40"/>
      <c r="P72" s="41">
        <f t="shared" si="14"/>
        <v>14.4207</v>
      </c>
      <c r="Q72" s="42">
        <v>13.009639999999999</v>
      </c>
      <c r="R72" s="22">
        <f t="shared" si="15"/>
        <v>-1.4110600000000009</v>
      </c>
      <c r="S72" t="str">
        <f t="shared" si="16"/>
        <v>using</v>
      </c>
      <c r="T72">
        <v>-1.4110600000000009</v>
      </c>
      <c r="U72">
        <v>0</v>
      </c>
      <c r="V72">
        <f t="shared" si="17"/>
        <v>1.4110600000000009</v>
      </c>
    </row>
    <row r="73" spans="1:22" x14ac:dyDescent="0.25">
      <c r="A73" s="1">
        <v>357</v>
      </c>
      <c r="B73">
        <v>70</v>
      </c>
      <c r="C73">
        <v>0</v>
      </c>
      <c r="D73">
        <v>6</v>
      </c>
      <c r="E73">
        <v>0</v>
      </c>
      <c r="F73">
        <v>0</v>
      </c>
      <c r="G73">
        <v>0</v>
      </c>
      <c r="I73" s="25"/>
      <c r="J73" s="28">
        <f t="shared" si="13"/>
        <v>88.277175000000014</v>
      </c>
      <c r="K73" s="28">
        <f t="shared" si="11"/>
        <v>1461.677175</v>
      </c>
      <c r="L73" s="28"/>
      <c r="M73" s="28"/>
      <c r="N73" s="28">
        <f t="shared" si="12"/>
        <v>14420.7</v>
      </c>
      <c r="O73" s="40"/>
      <c r="P73" s="41">
        <f t="shared" si="14"/>
        <v>14.4207</v>
      </c>
      <c r="Q73" s="42">
        <v>13.009639999999999</v>
      </c>
      <c r="R73" s="22">
        <f t="shared" si="15"/>
        <v>-1.4110600000000009</v>
      </c>
      <c r="S73" t="str">
        <f t="shared" si="16"/>
        <v>using</v>
      </c>
      <c r="T73">
        <v>-1.4110600000000009</v>
      </c>
      <c r="U73">
        <v>0</v>
      </c>
      <c r="V73">
        <f t="shared" si="17"/>
        <v>1.4110600000000009</v>
      </c>
    </row>
    <row r="74" spans="1:22" x14ac:dyDescent="0.25">
      <c r="A74" s="1">
        <v>362</v>
      </c>
      <c r="B74">
        <v>71</v>
      </c>
      <c r="C74">
        <v>-1</v>
      </c>
      <c r="D74">
        <v>5</v>
      </c>
      <c r="E74">
        <v>0</v>
      </c>
      <c r="F74">
        <v>0</v>
      </c>
      <c r="G74">
        <v>0</v>
      </c>
      <c r="I74" s="25"/>
      <c r="J74" s="28">
        <f t="shared" si="13"/>
        <v>61.303593750000005</v>
      </c>
      <c r="K74" s="28">
        <f t="shared" si="11"/>
        <v>734.7035937500001</v>
      </c>
      <c r="L74" s="28"/>
      <c r="M74" s="28"/>
      <c r="N74" s="28">
        <f t="shared" si="12"/>
        <v>12017.250000000002</v>
      </c>
      <c r="O74" s="40"/>
      <c r="P74" s="41">
        <f t="shared" si="14"/>
        <v>12.017250000000002</v>
      </c>
      <c r="Q74" s="42">
        <v>13.009639999999999</v>
      </c>
      <c r="R74" s="22">
        <f t="shared" si="15"/>
        <v>0.99238999999999677</v>
      </c>
      <c r="S74" t="str">
        <f t="shared" si="16"/>
        <v>storing</v>
      </c>
      <c r="T74">
        <v>0</v>
      </c>
      <c r="U74">
        <v>0.99238999999999677</v>
      </c>
      <c r="V74">
        <f t="shared" si="17"/>
        <v>0</v>
      </c>
    </row>
    <row r="75" spans="1:22" x14ac:dyDescent="0.25">
      <c r="A75" s="1">
        <v>367</v>
      </c>
      <c r="B75">
        <v>72</v>
      </c>
      <c r="C75">
        <v>0</v>
      </c>
      <c r="D75">
        <v>5</v>
      </c>
      <c r="E75">
        <v>0</v>
      </c>
      <c r="F75">
        <v>0</v>
      </c>
      <c r="G75">
        <v>0</v>
      </c>
      <c r="I75" s="25"/>
      <c r="J75" s="28">
        <f t="shared" si="13"/>
        <v>61.303593750000005</v>
      </c>
      <c r="K75" s="28">
        <f t="shared" si="11"/>
        <v>1434.70359375</v>
      </c>
      <c r="L75" s="28"/>
      <c r="M75" s="28"/>
      <c r="N75" s="28">
        <f t="shared" si="12"/>
        <v>12017.250000000002</v>
      </c>
      <c r="O75" s="40"/>
      <c r="P75" s="41">
        <f t="shared" si="14"/>
        <v>12.017250000000002</v>
      </c>
      <c r="Q75" s="42">
        <v>13.009639999999999</v>
      </c>
      <c r="R75" s="22">
        <f t="shared" si="15"/>
        <v>0.99238999999999677</v>
      </c>
      <c r="S75" t="str">
        <f t="shared" si="16"/>
        <v>storing</v>
      </c>
      <c r="T75">
        <v>0</v>
      </c>
      <c r="U75">
        <v>0.99238999999999677</v>
      </c>
      <c r="V75">
        <f t="shared" si="17"/>
        <v>0</v>
      </c>
    </row>
    <row r="76" spans="1:22" x14ac:dyDescent="0.25">
      <c r="A76" s="1">
        <v>372</v>
      </c>
      <c r="B76">
        <v>73</v>
      </c>
      <c r="C76">
        <v>0</v>
      </c>
      <c r="D76">
        <v>5</v>
      </c>
      <c r="E76">
        <v>0</v>
      </c>
      <c r="F76">
        <v>0</v>
      </c>
      <c r="G76">
        <v>0</v>
      </c>
      <c r="I76" s="25"/>
      <c r="J76" s="28">
        <f t="shared" si="13"/>
        <v>61.303593750000005</v>
      </c>
      <c r="K76" s="28">
        <f t="shared" si="11"/>
        <v>1434.70359375</v>
      </c>
      <c r="L76" s="28"/>
      <c r="M76" s="28"/>
      <c r="N76" s="28">
        <f t="shared" si="12"/>
        <v>12017.250000000002</v>
      </c>
      <c r="O76" s="40"/>
      <c r="P76" s="41">
        <f t="shared" si="14"/>
        <v>12.017250000000002</v>
      </c>
      <c r="Q76" s="42">
        <v>13.009639999999999</v>
      </c>
      <c r="R76" s="22">
        <f t="shared" si="15"/>
        <v>0.99238999999999677</v>
      </c>
      <c r="S76" t="str">
        <f t="shared" si="16"/>
        <v>storing</v>
      </c>
      <c r="T76">
        <v>0</v>
      </c>
      <c r="U76">
        <v>0.99238999999999677</v>
      </c>
      <c r="V76">
        <f t="shared" si="17"/>
        <v>0</v>
      </c>
    </row>
    <row r="77" spans="1:22" x14ac:dyDescent="0.25">
      <c r="A77" s="4">
        <v>377</v>
      </c>
      <c r="B77">
        <v>74</v>
      </c>
      <c r="C77">
        <v>0</v>
      </c>
      <c r="D77">
        <v>5</v>
      </c>
      <c r="E77">
        <v>0</v>
      </c>
      <c r="F77">
        <v>0</v>
      </c>
      <c r="G77">
        <v>0</v>
      </c>
      <c r="I77" s="25"/>
      <c r="J77" s="28">
        <f t="shared" si="13"/>
        <v>61.303593750000005</v>
      </c>
      <c r="K77" s="28">
        <f t="shared" si="11"/>
        <v>1434.70359375</v>
      </c>
      <c r="L77" s="28"/>
      <c r="M77" s="28"/>
      <c r="N77" s="28">
        <f t="shared" si="12"/>
        <v>12017.250000000002</v>
      </c>
      <c r="O77" s="40"/>
      <c r="P77" s="41">
        <f t="shared" si="14"/>
        <v>12.017250000000002</v>
      </c>
      <c r="Q77" s="42">
        <v>13.009639999999999</v>
      </c>
      <c r="R77" s="22">
        <f t="shared" si="15"/>
        <v>0.99238999999999677</v>
      </c>
      <c r="S77" t="str">
        <f t="shared" si="16"/>
        <v>storing</v>
      </c>
      <c r="T77">
        <v>0</v>
      </c>
      <c r="U77">
        <v>0.99238999999999677</v>
      </c>
      <c r="V77">
        <f t="shared" si="17"/>
        <v>0</v>
      </c>
    </row>
    <row r="78" spans="1:22" x14ac:dyDescent="0.25">
      <c r="A78" s="4">
        <v>382</v>
      </c>
      <c r="B78">
        <v>75</v>
      </c>
      <c r="C78">
        <v>0</v>
      </c>
      <c r="D78">
        <v>5</v>
      </c>
      <c r="E78">
        <v>0</v>
      </c>
      <c r="F78">
        <v>0</v>
      </c>
      <c r="G78">
        <v>0</v>
      </c>
      <c r="I78" s="25"/>
      <c r="J78" s="28">
        <f t="shared" si="13"/>
        <v>61.303593750000005</v>
      </c>
      <c r="K78" s="28">
        <f t="shared" si="11"/>
        <v>1434.70359375</v>
      </c>
      <c r="L78" s="28"/>
      <c r="M78" s="28"/>
      <c r="N78" s="28">
        <f t="shared" si="12"/>
        <v>12017.250000000002</v>
      </c>
      <c r="O78" s="40"/>
      <c r="P78" s="41">
        <f t="shared" si="14"/>
        <v>12.017250000000002</v>
      </c>
      <c r="Q78" s="42">
        <v>13.009639999999999</v>
      </c>
      <c r="R78" s="22">
        <f t="shared" si="15"/>
        <v>0.99238999999999677</v>
      </c>
      <c r="S78" t="str">
        <f t="shared" si="16"/>
        <v>storing</v>
      </c>
      <c r="T78">
        <v>0</v>
      </c>
      <c r="U78">
        <v>0.99238999999999677</v>
      </c>
      <c r="V78">
        <f t="shared" si="17"/>
        <v>0</v>
      </c>
    </row>
    <row r="79" spans="1:22" x14ac:dyDescent="0.25">
      <c r="A79" s="4">
        <v>387</v>
      </c>
      <c r="B79">
        <v>76</v>
      </c>
      <c r="C79">
        <v>0</v>
      </c>
      <c r="D79">
        <v>5</v>
      </c>
      <c r="E79">
        <v>0</v>
      </c>
      <c r="F79">
        <v>0</v>
      </c>
      <c r="G79">
        <v>0</v>
      </c>
      <c r="I79" s="25"/>
      <c r="J79" s="28">
        <f t="shared" si="13"/>
        <v>61.303593750000005</v>
      </c>
      <c r="K79" s="28">
        <f t="shared" si="11"/>
        <v>1434.70359375</v>
      </c>
      <c r="L79" s="28"/>
      <c r="M79" s="28"/>
      <c r="N79" s="28">
        <f t="shared" si="12"/>
        <v>12017.250000000002</v>
      </c>
      <c r="O79" s="40"/>
      <c r="P79" s="41">
        <f t="shared" si="14"/>
        <v>12.017250000000002</v>
      </c>
      <c r="Q79" s="42">
        <v>13.009639999999999</v>
      </c>
      <c r="R79" s="22">
        <f t="shared" si="15"/>
        <v>0.99238999999999677</v>
      </c>
      <c r="S79" t="str">
        <f t="shared" si="16"/>
        <v>storing</v>
      </c>
      <c r="T79">
        <v>0</v>
      </c>
      <c r="U79">
        <v>0.99238999999999677</v>
      </c>
      <c r="V79">
        <f t="shared" si="17"/>
        <v>0</v>
      </c>
    </row>
    <row r="80" spans="1:22" x14ac:dyDescent="0.25">
      <c r="A80" s="4">
        <v>392</v>
      </c>
      <c r="B80">
        <v>77</v>
      </c>
      <c r="C80">
        <v>0</v>
      </c>
      <c r="D80">
        <v>5</v>
      </c>
      <c r="E80">
        <v>0</v>
      </c>
      <c r="F80">
        <v>0</v>
      </c>
      <c r="G80">
        <v>0</v>
      </c>
      <c r="I80" s="25"/>
      <c r="J80" s="28">
        <f t="shared" si="13"/>
        <v>61.303593750000005</v>
      </c>
      <c r="K80" s="28">
        <f t="shared" si="11"/>
        <v>1434.70359375</v>
      </c>
      <c r="L80" s="28"/>
      <c r="M80" s="28"/>
      <c r="N80" s="28">
        <f t="shared" si="12"/>
        <v>12017.250000000002</v>
      </c>
      <c r="O80" s="40"/>
      <c r="P80" s="41">
        <f t="shared" si="14"/>
        <v>12.017250000000002</v>
      </c>
      <c r="Q80" s="42">
        <v>13.009639999999999</v>
      </c>
      <c r="R80" s="22">
        <f t="shared" si="15"/>
        <v>0.99238999999999677</v>
      </c>
      <c r="S80" t="str">
        <f t="shared" si="16"/>
        <v>storing</v>
      </c>
      <c r="T80">
        <v>0</v>
      </c>
      <c r="U80">
        <v>0.99238999999999677</v>
      </c>
      <c r="V80">
        <f t="shared" si="17"/>
        <v>0</v>
      </c>
    </row>
    <row r="81" spans="1:22" x14ac:dyDescent="0.25">
      <c r="A81" s="6">
        <v>398</v>
      </c>
      <c r="B81">
        <v>78</v>
      </c>
      <c r="C81">
        <v>1</v>
      </c>
      <c r="D81">
        <v>6</v>
      </c>
      <c r="E81">
        <v>0</v>
      </c>
      <c r="F81">
        <v>0</v>
      </c>
      <c r="G81">
        <v>0</v>
      </c>
      <c r="I81" s="25"/>
      <c r="J81" s="28">
        <f t="shared" si="13"/>
        <v>88.277175000000014</v>
      </c>
      <c r="K81" s="28">
        <f t="shared" si="11"/>
        <v>2161.6771750000003</v>
      </c>
      <c r="L81" s="28"/>
      <c r="M81" s="28"/>
      <c r="N81" s="28">
        <f t="shared" si="12"/>
        <v>14420.7</v>
      </c>
      <c r="O81" s="40"/>
      <c r="P81" s="41">
        <f t="shared" si="14"/>
        <v>14.4207</v>
      </c>
      <c r="Q81" s="42">
        <v>13.009639999999999</v>
      </c>
      <c r="R81" s="22">
        <f t="shared" si="15"/>
        <v>-1.4110600000000009</v>
      </c>
      <c r="S81" t="str">
        <f t="shared" si="16"/>
        <v>using</v>
      </c>
      <c r="T81">
        <v>-1.4110600000000009</v>
      </c>
      <c r="U81">
        <v>0</v>
      </c>
      <c r="V81">
        <f t="shared" si="17"/>
        <v>1.4110600000000009</v>
      </c>
    </row>
    <row r="82" spans="1:22" x14ac:dyDescent="0.25">
      <c r="A82" s="6">
        <v>405</v>
      </c>
      <c r="B82">
        <v>79</v>
      </c>
      <c r="C82">
        <v>1</v>
      </c>
      <c r="D82">
        <v>7</v>
      </c>
      <c r="E82">
        <v>0</v>
      </c>
      <c r="F82">
        <v>0</v>
      </c>
      <c r="G82">
        <v>0</v>
      </c>
      <c r="I82" s="25"/>
      <c r="J82" s="28">
        <f t="shared" si="13"/>
        <v>120.15504375000002</v>
      </c>
      <c r="K82" s="28">
        <f t="shared" si="11"/>
        <v>2193.5550437500001</v>
      </c>
      <c r="L82" s="28"/>
      <c r="M82" s="28"/>
      <c r="N82" s="28">
        <f t="shared" si="12"/>
        <v>16824.150000000001</v>
      </c>
      <c r="O82" s="40"/>
      <c r="P82" s="41">
        <f t="shared" si="14"/>
        <v>16.824150000000003</v>
      </c>
      <c r="Q82" s="42">
        <v>13.009639999999999</v>
      </c>
      <c r="R82" s="22">
        <f t="shared" si="15"/>
        <v>-3.8145100000000038</v>
      </c>
      <c r="S82" t="str">
        <f t="shared" si="16"/>
        <v>using</v>
      </c>
      <c r="T82">
        <v>-3.8145100000000038</v>
      </c>
      <c r="U82">
        <v>0</v>
      </c>
      <c r="V82">
        <f t="shared" si="17"/>
        <v>3.8145100000000038</v>
      </c>
    </row>
    <row r="83" spans="1:22" x14ac:dyDescent="0.25">
      <c r="A83" s="6">
        <v>412</v>
      </c>
      <c r="B83">
        <v>80</v>
      </c>
      <c r="C83">
        <v>0</v>
      </c>
      <c r="D83">
        <v>7</v>
      </c>
      <c r="E83">
        <v>0</v>
      </c>
      <c r="F83">
        <v>0</v>
      </c>
      <c r="G83">
        <v>0</v>
      </c>
      <c r="I83" s="25"/>
      <c r="J83" s="28">
        <f t="shared" si="13"/>
        <v>120.15504375000002</v>
      </c>
      <c r="K83" s="28">
        <f t="shared" si="11"/>
        <v>1493.5550437500001</v>
      </c>
      <c r="L83" s="28"/>
      <c r="M83" s="28"/>
      <c r="N83" s="28">
        <f t="shared" si="12"/>
        <v>16824.150000000001</v>
      </c>
      <c r="O83" s="40"/>
      <c r="P83" s="41">
        <f t="shared" si="14"/>
        <v>16.824150000000003</v>
      </c>
      <c r="Q83" s="42">
        <v>13.009639999999999</v>
      </c>
      <c r="R83" s="22">
        <f t="shared" si="15"/>
        <v>-3.8145100000000038</v>
      </c>
      <c r="S83" t="str">
        <f t="shared" si="16"/>
        <v>using</v>
      </c>
      <c r="T83">
        <v>-3.8145100000000038</v>
      </c>
      <c r="U83">
        <v>0</v>
      </c>
      <c r="V83">
        <f t="shared" si="17"/>
        <v>3.8145100000000038</v>
      </c>
    </row>
    <row r="84" spans="1:22" x14ac:dyDescent="0.25">
      <c r="A84" s="6">
        <v>419</v>
      </c>
      <c r="B84">
        <v>81</v>
      </c>
      <c r="C84">
        <v>0</v>
      </c>
      <c r="D84">
        <v>7</v>
      </c>
      <c r="E84">
        <v>0</v>
      </c>
      <c r="F84">
        <v>0</v>
      </c>
      <c r="G84">
        <v>0</v>
      </c>
      <c r="I84" s="25"/>
      <c r="J84" s="28">
        <f t="shared" si="13"/>
        <v>120.15504375000002</v>
      </c>
      <c r="K84" s="28">
        <f t="shared" si="11"/>
        <v>1493.5550437500001</v>
      </c>
      <c r="L84" s="28"/>
      <c r="M84" s="28"/>
      <c r="N84" s="28">
        <f t="shared" si="12"/>
        <v>16824.150000000001</v>
      </c>
      <c r="O84" s="40"/>
      <c r="P84" s="41">
        <f t="shared" si="14"/>
        <v>16.824150000000003</v>
      </c>
      <c r="Q84" s="42">
        <v>13.009639999999999</v>
      </c>
      <c r="R84" s="22">
        <f t="shared" si="15"/>
        <v>-3.8145100000000038</v>
      </c>
      <c r="S84" t="str">
        <f t="shared" si="16"/>
        <v>using</v>
      </c>
      <c r="T84">
        <v>-3.8145100000000038</v>
      </c>
      <c r="U84">
        <v>0</v>
      </c>
      <c r="V84">
        <f t="shared" si="17"/>
        <v>3.8145100000000038</v>
      </c>
    </row>
    <row r="85" spans="1:22" x14ac:dyDescent="0.25">
      <c r="A85" s="6">
        <v>426</v>
      </c>
      <c r="B85">
        <v>82</v>
      </c>
      <c r="C85">
        <v>0</v>
      </c>
      <c r="D85">
        <v>7</v>
      </c>
      <c r="E85">
        <v>0</v>
      </c>
      <c r="F85">
        <v>0</v>
      </c>
      <c r="G85">
        <v>0</v>
      </c>
      <c r="I85" s="25"/>
      <c r="J85" s="28">
        <f t="shared" si="13"/>
        <v>120.15504375000002</v>
      </c>
      <c r="K85" s="28">
        <f t="shared" si="11"/>
        <v>1493.5550437500001</v>
      </c>
      <c r="L85" s="28"/>
      <c r="M85" s="28"/>
      <c r="N85" s="28">
        <f t="shared" si="12"/>
        <v>16824.150000000001</v>
      </c>
      <c r="O85" s="40"/>
      <c r="P85" s="41">
        <f t="shared" si="14"/>
        <v>16.824150000000003</v>
      </c>
      <c r="Q85" s="42">
        <v>13.009639999999999</v>
      </c>
      <c r="R85" s="22">
        <f t="shared" si="15"/>
        <v>-3.8145100000000038</v>
      </c>
      <c r="S85" t="str">
        <f t="shared" si="16"/>
        <v>using</v>
      </c>
      <c r="T85">
        <v>-3.8145100000000038</v>
      </c>
      <c r="U85">
        <v>0</v>
      </c>
      <c r="V85">
        <f t="shared" si="17"/>
        <v>3.8145100000000038</v>
      </c>
    </row>
    <row r="86" spans="1:22" x14ac:dyDescent="0.25">
      <c r="A86" s="6">
        <v>433</v>
      </c>
      <c r="B86">
        <v>83</v>
      </c>
      <c r="C86">
        <v>0</v>
      </c>
      <c r="D86">
        <v>7</v>
      </c>
      <c r="E86">
        <v>0</v>
      </c>
      <c r="F86">
        <v>0</v>
      </c>
      <c r="G86">
        <v>0</v>
      </c>
      <c r="I86" s="25"/>
      <c r="J86" s="28">
        <f t="shared" si="13"/>
        <v>120.15504375000002</v>
      </c>
      <c r="K86" s="28">
        <f t="shared" si="11"/>
        <v>1493.5550437500001</v>
      </c>
      <c r="L86" s="28"/>
      <c r="M86" s="28"/>
      <c r="N86" s="28">
        <f t="shared" si="12"/>
        <v>16824.150000000001</v>
      </c>
      <c r="O86" s="40"/>
      <c r="P86" s="41">
        <f t="shared" si="14"/>
        <v>16.824150000000003</v>
      </c>
      <c r="Q86" s="42">
        <v>13.009639999999999</v>
      </c>
      <c r="R86" s="22">
        <f t="shared" si="15"/>
        <v>-3.8145100000000038</v>
      </c>
      <c r="S86" t="str">
        <f t="shared" si="16"/>
        <v>using</v>
      </c>
      <c r="T86">
        <v>-3.8145100000000038</v>
      </c>
      <c r="U86">
        <v>0</v>
      </c>
      <c r="V86">
        <f t="shared" si="17"/>
        <v>3.8145100000000038</v>
      </c>
    </row>
    <row r="87" spans="1:22" x14ac:dyDescent="0.25">
      <c r="A87" s="6">
        <v>440</v>
      </c>
      <c r="B87">
        <v>84</v>
      </c>
      <c r="C87">
        <v>0</v>
      </c>
      <c r="D87">
        <v>7</v>
      </c>
      <c r="E87">
        <v>0</v>
      </c>
      <c r="F87">
        <v>0</v>
      </c>
      <c r="G87">
        <v>0</v>
      </c>
      <c r="I87" s="25"/>
      <c r="J87" s="28">
        <f t="shared" si="13"/>
        <v>120.15504375000002</v>
      </c>
      <c r="K87" s="28">
        <f t="shared" si="11"/>
        <v>1493.5550437500001</v>
      </c>
      <c r="L87" s="28"/>
      <c r="M87" s="28"/>
      <c r="N87" s="28">
        <f t="shared" si="12"/>
        <v>16824.150000000001</v>
      </c>
      <c r="O87" s="40"/>
      <c r="P87" s="41">
        <f t="shared" si="14"/>
        <v>16.824150000000003</v>
      </c>
      <c r="Q87" s="42">
        <v>13.009639999999999</v>
      </c>
      <c r="R87" s="22">
        <f t="shared" si="15"/>
        <v>-3.8145100000000038</v>
      </c>
      <c r="S87" t="str">
        <f t="shared" si="16"/>
        <v>using</v>
      </c>
      <c r="T87">
        <v>-3.8145100000000038</v>
      </c>
      <c r="U87">
        <v>0</v>
      </c>
      <c r="V87">
        <f t="shared" si="17"/>
        <v>3.8145100000000038</v>
      </c>
    </row>
    <row r="88" spans="1:22" x14ac:dyDescent="0.25">
      <c r="A88" s="6">
        <v>447</v>
      </c>
      <c r="B88">
        <v>85</v>
      </c>
      <c r="C88">
        <v>0</v>
      </c>
      <c r="D88">
        <v>7</v>
      </c>
      <c r="E88">
        <v>0</v>
      </c>
      <c r="F88">
        <v>0</v>
      </c>
      <c r="G88">
        <v>0</v>
      </c>
      <c r="I88" s="25"/>
      <c r="J88" s="28">
        <f t="shared" si="13"/>
        <v>120.15504375000002</v>
      </c>
      <c r="K88" s="28">
        <f t="shared" si="11"/>
        <v>1493.5550437500001</v>
      </c>
      <c r="L88" s="28"/>
      <c r="M88" s="28"/>
      <c r="N88" s="28">
        <f t="shared" si="12"/>
        <v>16824.150000000001</v>
      </c>
      <c r="O88" s="40"/>
      <c r="P88" s="41">
        <f t="shared" si="14"/>
        <v>16.824150000000003</v>
      </c>
      <c r="Q88" s="42">
        <v>13.009639999999999</v>
      </c>
      <c r="R88" s="22">
        <f t="shared" si="15"/>
        <v>-3.8145100000000038</v>
      </c>
      <c r="S88" t="str">
        <f t="shared" si="16"/>
        <v>using</v>
      </c>
      <c r="T88">
        <v>-3.8145100000000038</v>
      </c>
      <c r="U88">
        <v>0</v>
      </c>
      <c r="V88">
        <f t="shared" si="17"/>
        <v>3.8145100000000038</v>
      </c>
    </row>
    <row r="89" spans="1:22" x14ac:dyDescent="0.25">
      <c r="A89" s="6">
        <v>454</v>
      </c>
      <c r="B89">
        <v>86</v>
      </c>
      <c r="C89">
        <v>0</v>
      </c>
      <c r="D89">
        <v>7</v>
      </c>
      <c r="E89">
        <v>0</v>
      </c>
      <c r="F89">
        <v>0</v>
      </c>
      <c r="G89">
        <v>0</v>
      </c>
      <c r="I89" s="25"/>
      <c r="J89" s="28">
        <f t="shared" si="13"/>
        <v>120.15504375000002</v>
      </c>
      <c r="K89" s="28">
        <f t="shared" si="11"/>
        <v>1493.5550437500001</v>
      </c>
      <c r="L89" s="28"/>
      <c r="M89" s="28"/>
      <c r="N89" s="28">
        <f t="shared" si="12"/>
        <v>16824.150000000001</v>
      </c>
      <c r="O89" s="40"/>
      <c r="P89" s="41">
        <f t="shared" si="14"/>
        <v>16.824150000000003</v>
      </c>
      <c r="Q89" s="42">
        <v>13.009639999999999</v>
      </c>
      <c r="R89" s="22">
        <f t="shared" si="15"/>
        <v>-3.8145100000000038</v>
      </c>
      <c r="S89" t="str">
        <f t="shared" si="16"/>
        <v>using</v>
      </c>
      <c r="T89">
        <v>-3.8145100000000038</v>
      </c>
      <c r="U89">
        <v>0</v>
      </c>
      <c r="V89">
        <f t="shared" si="17"/>
        <v>3.8145100000000038</v>
      </c>
    </row>
    <row r="90" spans="1:22" x14ac:dyDescent="0.25">
      <c r="A90" s="6">
        <v>461</v>
      </c>
      <c r="B90">
        <v>87</v>
      </c>
      <c r="C90">
        <v>0</v>
      </c>
      <c r="D90">
        <v>7</v>
      </c>
      <c r="E90">
        <v>0</v>
      </c>
      <c r="F90">
        <v>0</v>
      </c>
      <c r="G90">
        <v>0</v>
      </c>
      <c r="I90" s="25"/>
      <c r="J90" s="28">
        <f t="shared" si="13"/>
        <v>120.15504375000002</v>
      </c>
      <c r="K90" s="28">
        <f t="shared" si="11"/>
        <v>1493.5550437500001</v>
      </c>
      <c r="L90" s="28"/>
      <c r="M90" s="28"/>
      <c r="N90" s="28">
        <f t="shared" si="12"/>
        <v>16824.150000000001</v>
      </c>
      <c r="O90" s="40"/>
      <c r="P90" s="41">
        <f t="shared" si="14"/>
        <v>16.824150000000003</v>
      </c>
      <c r="Q90" s="42">
        <v>13.009639999999999</v>
      </c>
      <c r="R90" s="22">
        <f t="shared" si="15"/>
        <v>-3.8145100000000038</v>
      </c>
      <c r="S90" t="str">
        <f t="shared" si="16"/>
        <v>using</v>
      </c>
      <c r="T90">
        <v>-3.8145100000000038</v>
      </c>
      <c r="U90">
        <v>0</v>
      </c>
      <c r="V90">
        <f t="shared" si="17"/>
        <v>3.8145100000000038</v>
      </c>
    </row>
    <row r="91" spans="1:22" x14ac:dyDescent="0.25">
      <c r="A91" s="6">
        <v>468</v>
      </c>
      <c r="B91">
        <v>88</v>
      </c>
      <c r="C91">
        <v>0</v>
      </c>
      <c r="D91">
        <v>7</v>
      </c>
      <c r="E91">
        <v>0</v>
      </c>
      <c r="F91">
        <v>0</v>
      </c>
      <c r="G91">
        <v>0</v>
      </c>
      <c r="I91" s="25"/>
      <c r="J91" s="28">
        <f t="shared" si="13"/>
        <v>120.15504375000002</v>
      </c>
      <c r="K91" s="28">
        <f t="shared" si="11"/>
        <v>1493.5550437500001</v>
      </c>
      <c r="L91" s="28"/>
      <c r="M91" s="28"/>
      <c r="N91" s="28">
        <f t="shared" si="12"/>
        <v>16824.150000000001</v>
      </c>
      <c r="O91" s="40"/>
      <c r="P91" s="41">
        <f t="shared" si="14"/>
        <v>16.824150000000003</v>
      </c>
      <c r="Q91" s="42">
        <v>13.009639999999999</v>
      </c>
      <c r="R91" s="22">
        <f t="shared" si="15"/>
        <v>-3.8145100000000038</v>
      </c>
      <c r="S91" t="str">
        <f t="shared" si="16"/>
        <v>using</v>
      </c>
      <c r="T91">
        <v>-3.8145100000000038</v>
      </c>
      <c r="U91">
        <v>0</v>
      </c>
      <c r="V91">
        <f t="shared" si="17"/>
        <v>3.8145100000000038</v>
      </c>
    </row>
    <row r="92" spans="1:22" x14ac:dyDescent="0.25">
      <c r="A92" s="6">
        <v>475</v>
      </c>
      <c r="B92">
        <v>89</v>
      </c>
      <c r="C92">
        <v>0</v>
      </c>
      <c r="D92">
        <v>7</v>
      </c>
      <c r="E92">
        <v>0</v>
      </c>
      <c r="F92">
        <v>0</v>
      </c>
      <c r="G92">
        <v>0</v>
      </c>
      <c r="I92" s="25"/>
      <c r="J92" s="28">
        <f t="shared" si="13"/>
        <v>120.15504375000002</v>
      </c>
      <c r="K92" s="28">
        <f t="shared" si="11"/>
        <v>1493.5550437500001</v>
      </c>
      <c r="L92" s="28"/>
      <c r="M92" s="28"/>
      <c r="N92" s="28">
        <f t="shared" si="12"/>
        <v>16824.150000000001</v>
      </c>
      <c r="O92" s="40"/>
      <c r="P92" s="41">
        <f t="shared" si="14"/>
        <v>16.824150000000003</v>
      </c>
      <c r="Q92" s="42">
        <v>13.009639999999999</v>
      </c>
      <c r="R92" s="22">
        <f t="shared" si="15"/>
        <v>-3.8145100000000038</v>
      </c>
      <c r="S92" t="str">
        <f t="shared" si="16"/>
        <v>using</v>
      </c>
      <c r="T92">
        <v>-3.8145100000000038</v>
      </c>
      <c r="U92">
        <v>0</v>
      </c>
      <c r="V92">
        <f t="shared" si="17"/>
        <v>3.8145100000000038</v>
      </c>
    </row>
    <row r="93" spans="1:22" x14ac:dyDescent="0.25">
      <c r="A93" s="6">
        <v>482</v>
      </c>
      <c r="B93">
        <v>90</v>
      </c>
      <c r="C93">
        <v>0</v>
      </c>
      <c r="D93">
        <v>7</v>
      </c>
      <c r="E93">
        <v>0</v>
      </c>
      <c r="F93">
        <v>0</v>
      </c>
      <c r="G93">
        <v>0</v>
      </c>
      <c r="I93" s="25"/>
      <c r="J93" s="28">
        <f t="shared" si="13"/>
        <v>120.15504375000002</v>
      </c>
      <c r="K93" s="28">
        <f t="shared" si="11"/>
        <v>1493.5550437500001</v>
      </c>
      <c r="L93" s="28"/>
      <c r="M93" s="28"/>
      <c r="N93" s="28">
        <f t="shared" si="12"/>
        <v>16824.150000000001</v>
      </c>
      <c r="O93" s="40"/>
      <c r="P93" s="41">
        <f t="shared" si="14"/>
        <v>16.824150000000003</v>
      </c>
      <c r="Q93" s="42">
        <v>13.009639999999999</v>
      </c>
      <c r="R93" s="22">
        <f t="shared" si="15"/>
        <v>-3.8145100000000038</v>
      </c>
      <c r="S93" t="str">
        <f t="shared" si="16"/>
        <v>using</v>
      </c>
      <c r="T93">
        <v>-3.8145100000000038</v>
      </c>
      <c r="U93">
        <v>0</v>
      </c>
      <c r="V93">
        <f t="shared" si="17"/>
        <v>3.8145100000000038</v>
      </c>
    </row>
    <row r="94" spans="1:22" x14ac:dyDescent="0.25">
      <c r="A94" s="6">
        <v>489</v>
      </c>
      <c r="B94">
        <v>91</v>
      </c>
      <c r="C94">
        <v>0</v>
      </c>
      <c r="D94">
        <v>7</v>
      </c>
      <c r="E94">
        <v>0</v>
      </c>
      <c r="F94">
        <v>0</v>
      </c>
      <c r="G94">
        <v>0</v>
      </c>
      <c r="I94" s="25"/>
      <c r="J94" s="28">
        <f t="shared" si="13"/>
        <v>120.15504375000002</v>
      </c>
      <c r="K94" s="28">
        <f t="shared" si="11"/>
        <v>1493.5550437500001</v>
      </c>
      <c r="L94" s="28"/>
      <c r="M94" s="28"/>
      <c r="N94" s="28">
        <f t="shared" si="12"/>
        <v>16824.150000000001</v>
      </c>
      <c r="O94" s="40"/>
      <c r="P94" s="41">
        <f t="shared" si="14"/>
        <v>16.824150000000003</v>
      </c>
      <c r="Q94" s="42">
        <v>13.009639999999999</v>
      </c>
      <c r="R94" s="22">
        <f t="shared" si="15"/>
        <v>-3.8145100000000038</v>
      </c>
      <c r="S94" t="str">
        <f t="shared" si="16"/>
        <v>using</v>
      </c>
      <c r="T94">
        <v>-3.8145100000000038</v>
      </c>
      <c r="U94">
        <v>0</v>
      </c>
      <c r="V94">
        <f t="shared" si="17"/>
        <v>3.8145100000000038</v>
      </c>
    </row>
    <row r="95" spans="1:22" x14ac:dyDescent="0.25">
      <c r="A95" s="6">
        <v>496</v>
      </c>
      <c r="B95">
        <v>92</v>
      </c>
      <c r="C95">
        <v>0</v>
      </c>
      <c r="D95">
        <v>7</v>
      </c>
      <c r="E95">
        <v>0</v>
      </c>
      <c r="F95">
        <v>0</v>
      </c>
      <c r="G95">
        <v>0</v>
      </c>
      <c r="I95" s="25"/>
      <c r="J95" s="28">
        <f t="shared" si="13"/>
        <v>120.15504375000002</v>
      </c>
      <c r="K95" s="28">
        <f t="shared" si="11"/>
        <v>1493.5550437500001</v>
      </c>
      <c r="L95" s="28"/>
      <c r="M95" s="28"/>
      <c r="N95" s="28">
        <f t="shared" si="12"/>
        <v>16824.150000000001</v>
      </c>
      <c r="O95" s="40"/>
      <c r="P95" s="41">
        <f t="shared" si="14"/>
        <v>16.824150000000003</v>
      </c>
      <c r="Q95" s="42">
        <v>13.009639999999999</v>
      </c>
      <c r="R95" s="22">
        <f t="shared" si="15"/>
        <v>-3.8145100000000038</v>
      </c>
      <c r="S95" t="str">
        <f t="shared" si="16"/>
        <v>using</v>
      </c>
      <c r="T95">
        <v>-3.8145100000000038</v>
      </c>
      <c r="U95">
        <v>0</v>
      </c>
      <c r="V95">
        <f t="shared" si="17"/>
        <v>3.8145100000000038</v>
      </c>
    </row>
    <row r="96" spans="1:22" x14ac:dyDescent="0.25">
      <c r="A96" s="6">
        <v>503</v>
      </c>
      <c r="B96">
        <v>93</v>
      </c>
      <c r="C96">
        <v>0</v>
      </c>
      <c r="D96">
        <v>7</v>
      </c>
      <c r="E96">
        <v>0</v>
      </c>
      <c r="F96">
        <v>0</v>
      </c>
      <c r="G96">
        <v>0</v>
      </c>
      <c r="I96" s="25"/>
      <c r="J96" s="28">
        <f t="shared" si="13"/>
        <v>120.15504375000002</v>
      </c>
      <c r="K96" s="28">
        <f t="shared" si="11"/>
        <v>1493.5550437500001</v>
      </c>
      <c r="L96" s="28"/>
      <c r="M96" s="28"/>
      <c r="N96" s="28">
        <f t="shared" si="12"/>
        <v>16824.150000000001</v>
      </c>
      <c r="O96" s="40"/>
      <c r="P96" s="41">
        <f t="shared" si="14"/>
        <v>16.824150000000003</v>
      </c>
      <c r="Q96" s="42">
        <v>13.009639999999999</v>
      </c>
      <c r="R96" s="22">
        <f t="shared" si="15"/>
        <v>-3.8145100000000038</v>
      </c>
      <c r="S96" t="str">
        <f t="shared" si="16"/>
        <v>using</v>
      </c>
      <c r="T96">
        <v>-3.8145100000000038</v>
      </c>
      <c r="U96">
        <v>0</v>
      </c>
      <c r="V96">
        <f t="shared" si="17"/>
        <v>3.8145100000000038</v>
      </c>
    </row>
    <row r="97" spans="1:22" x14ac:dyDescent="0.25">
      <c r="A97" s="6">
        <v>510</v>
      </c>
      <c r="B97">
        <v>94</v>
      </c>
      <c r="C97">
        <v>0</v>
      </c>
      <c r="D97">
        <v>7</v>
      </c>
      <c r="E97">
        <v>0</v>
      </c>
      <c r="F97">
        <v>0</v>
      </c>
      <c r="G97">
        <v>0</v>
      </c>
      <c r="I97" s="25"/>
      <c r="J97" s="28">
        <f t="shared" si="13"/>
        <v>120.15504375000002</v>
      </c>
      <c r="K97" s="28">
        <f t="shared" si="11"/>
        <v>1493.5550437500001</v>
      </c>
      <c r="L97" s="28"/>
      <c r="M97" s="28"/>
      <c r="N97" s="28">
        <f t="shared" si="12"/>
        <v>16824.150000000001</v>
      </c>
      <c r="O97" s="40"/>
      <c r="P97" s="41">
        <f t="shared" si="14"/>
        <v>16.824150000000003</v>
      </c>
      <c r="Q97" s="42">
        <v>13.009639999999999</v>
      </c>
      <c r="R97" s="22">
        <f t="shared" si="15"/>
        <v>-3.8145100000000038</v>
      </c>
      <c r="S97" t="str">
        <f t="shared" si="16"/>
        <v>using</v>
      </c>
      <c r="T97">
        <v>-3.8145100000000038</v>
      </c>
      <c r="U97">
        <v>0</v>
      </c>
      <c r="V97">
        <f t="shared" si="17"/>
        <v>3.8145100000000038</v>
      </c>
    </row>
    <row r="98" spans="1:22" x14ac:dyDescent="0.25">
      <c r="A98" s="6">
        <v>516</v>
      </c>
      <c r="B98">
        <v>95</v>
      </c>
      <c r="C98">
        <v>-1</v>
      </c>
      <c r="D98">
        <v>6</v>
      </c>
      <c r="E98">
        <v>0</v>
      </c>
      <c r="F98">
        <v>0</v>
      </c>
      <c r="G98">
        <v>0</v>
      </c>
      <c r="I98" s="25"/>
      <c r="J98" s="28">
        <f t="shared" si="13"/>
        <v>88.277175000000014</v>
      </c>
      <c r="K98" s="28">
        <f t="shared" si="11"/>
        <v>761.67717500000015</v>
      </c>
      <c r="L98" s="28"/>
      <c r="M98" s="28"/>
      <c r="N98" s="28">
        <f t="shared" si="12"/>
        <v>14420.7</v>
      </c>
      <c r="O98" s="40"/>
      <c r="P98" s="41">
        <f t="shared" si="14"/>
        <v>14.4207</v>
      </c>
      <c r="Q98" s="42">
        <v>13.009639999999999</v>
      </c>
      <c r="R98" s="22">
        <f t="shared" si="15"/>
        <v>-1.4110600000000009</v>
      </c>
      <c r="S98" t="str">
        <f t="shared" si="16"/>
        <v>using</v>
      </c>
      <c r="T98">
        <v>-1.4110600000000009</v>
      </c>
      <c r="U98">
        <v>0</v>
      </c>
      <c r="V98">
        <f t="shared" si="17"/>
        <v>1.4110600000000009</v>
      </c>
    </row>
    <row r="99" spans="1:22" x14ac:dyDescent="0.25">
      <c r="A99" s="6">
        <v>521</v>
      </c>
      <c r="B99">
        <v>96</v>
      </c>
      <c r="C99">
        <v>-1</v>
      </c>
      <c r="D99">
        <v>5</v>
      </c>
      <c r="E99">
        <v>0</v>
      </c>
      <c r="F99">
        <v>0</v>
      </c>
      <c r="G99">
        <v>0</v>
      </c>
      <c r="I99" s="25"/>
      <c r="J99" s="28">
        <f t="shared" si="13"/>
        <v>61.303593750000005</v>
      </c>
      <c r="K99" s="28">
        <f t="shared" si="11"/>
        <v>734.7035937500001</v>
      </c>
      <c r="L99" s="28"/>
      <c r="M99" s="28"/>
      <c r="N99" s="28">
        <f t="shared" si="12"/>
        <v>12017.250000000002</v>
      </c>
      <c r="O99" s="40"/>
      <c r="P99" s="41">
        <f t="shared" si="14"/>
        <v>12.017250000000002</v>
      </c>
      <c r="Q99" s="42">
        <v>13.009639999999999</v>
      </c>
      <c r="R99" s="22">
        <f t="shared" si="15"/>
        <v>0.99238999999999677</v>
      </c>
      <c r="S99" t="str">
        <f t="shared" si="16"/>
        <v>storing</v>
      </c>
      <c r="T99">
        <v>0</v>
      </c>
      <c r="U99">
        <v>0.99238999999999677</v>
      </c>
      <c r="V99">
        <f t="shared" si="17"/>
        <v>0</v>
      </c>
    </row>
    <row r="100" spans="1:22" x14ac:dyDescent="0.25">
      <c r="A100" s="5">
        <v>526</v>
      </c>
      <c r="B100">
        <v>97</v>
      </c>
      <c r="C100">
        <v>0</v>
      </c>
      <c r="D100">
        <v>5</v>
      </c>
      <c r="E100">
        <v>0</v>
      </c>
      <c r="F100">
        <v>0</v>
      </c>
      <c r="G100">
        <v>0</v>
      </c>
      <c r="I100" s="25"/>
      <c r="J100" s="28">
        <f t="shared" si="13"/>
        <v>61.303593750000005</v>
      </c>
      <c r="K100" s="28">
        <f t="shared" ref="K100:K131" si="18">(700*C100)+J100+$H$4+G100</f>
        <v>1434.70359375</v>
      </c>
      <c r="L100" s="28"/>
      <c r="M100" s="28"/>
      <c r="N100" s="28">
        <f t="shared" ref="N100:N132" si="19">$M$4*D100</f>
        <v>12017.250000000002</v>
      </c>
      <c r="O100" s="40"/>
      <c r="P100" s="41">
        <f t="shared" si="14"/>
        <v>12.017250000000002</v>
      </c>
      <c r="Q100" s="42">
        <v>13.009639999999999</v>
      </c>
      <c r="R100" s="22">
        <f t="shared" si="15"/>
        <v>0.99238999999999677</v>
      </c>
      <c r="S100" t="str">
        <f t="shared" si="16"/>
        <v>storing</v>
      </c>
      <c r="T100">
        <v>0</v>
      </c>
      <c r="U100">
        <v>0.99238999999999677</v>
      </c>
      <c r="V100">
        <f t="shared" si="17"/>
        <v>0</v>
      </c>
    </row>
    <row r="101" spans="1:22" x14ac:dyDescent="0.25">
      <c r="A101" s="5">
        <v>531</v>
      </c>
      <c r="B101">
        <v>98</v>
      </c>
      <c r="C101">
        <v>0</v>
      </c>
      <c r="D101">
        <v>5</v>
      </c>
      <c r="E101">
        <v>0</v>
      </c>
      <c r="F101">
        <v>0</v>
      </c>
      <c r="G101">
        <v>0</v>
      </c>
      <c r="I101" s="25"/>
      <c r="J101" s="28">
        <f t="shared" si="13"/>
        <v>61.303593750000005</v>
      </c>
      <c r="K101" s="28">
        <f t="shared" si="18"/>
        <v>1434.70359375</v>
      </c>
      <c r="L101" s="28"/>
      <c r="M101" s="28"/>
      <c r="N101" s="28">
        <f t="shared" si="19"/>
        <v>12017.250000000002</v>
      </c>
      <c r="O101" s="40"/>
      <c r="P101" s="41">
        <f t="shared" si="14"/>
        <v>12.017250000000002</v>
      </c>
      <c r="Q101" s="42">
        <v>13.009639999999999</v>
      </c>
      <c r="R101" s="22">
        <f t="shared" si="15"/>
        <v>0.99238999999999677</v>
      </c>
      <c r="S101" t="str">
        <f t="shared" si="16"/>
        <v>storing</v>
      </c>
      <c r="T101">
        <v>0</v>
      </c>
      <c r="U101">
        <v>0.99238999999999677</v>
      </c>
      <c r="V101">
        <f t="shared" si="17"/>
        <v>0</v>
      </c>
    </row>
    <row r="102" spans="1:22" x14ac:dyDescent="0.25">
      <c r="A102" s="5">
        <v>536</v>
      </c>
      <c r="B102">
        <v>99</v>
      </c>
      <c r="C102">
        <v>0</v>
      </c>
      <c r="D102">
        <v>5</v>
      </c>
      <c r="E102">
        <v>0</v>
      </c>
      <c r="F102">
        <v>0</v>
      </c>
      <c r="G102">
        <v>0</v>
      </c>
      <c r="I102" s="25"/>
      <c r="J102" s="28">
        <f t="shared" si="13"/>
        <v>61.303593750000005</v>
      </c>
      <c r="K102" s="28">
        <f t="shared" si="18"/>
        <v>1434.70359375</v>
      </c>
      <c r="L102" s="28"/>
      <c r="M102" s="28"/>
      <c r="N102" s="28">
        <f t="shared" si="19"/>
        <v>12017.250000000002</v>
      </c>
      <c r="O102" s="40"/>
      <c r="P102" s="41">
        <f t="shared" si="14"/>
        <v>12.017250000000002</v>
      </c>
      <c r="Q102" s="42">
        <v>13.009639999999999</v>
      </c>
      <c r="R102" s="22">
        <f t="shared" si="15"/>
        <v>0.99238999999999677</v>
      </c>
      <c r="S102" t="str">
        <f t="shared" si="16"/>
        <v>storing</v>
      </c>
      <c r="T102">
        <v>0</v>
      </c>
      <c r="U102">
        <v>0.99238999999999677</v>
      </c>
      <c r="V102">
        <f t="shared" si="17"/>
        <v>0</v>
      </c>
    </row>
    <row r="103" spans="1:22" x14ac:dyDescent="0.25">
      <c r="A103" s="5">
        <v>541</v>
      </c>
      <c r="B103">
        <v>100</v>
      </c>
      <c r="C103">
        <v>0</v>
      </c>
      <c r="D103">
        <v>5</v>
      </c>
      <c r="E103">
        <v>0</v>
      </c>
      <c r="F103">
        <v>0</v>
      </c>
      <c r="G103">
        <v>0</v>
      </c>
      <c r="I103" s="25"/>
      <c r="J103" s="28">
        <f t="shared" si="13"/>
        <v>61.303593750000005</v>
      </c>
      <c r="K103" s="28">
        <f t="shared" si="18"/>
        <v>1434.70359375</v>
      </c>
      <c r="L103" s="28"/>
      <c r="M103" s="28"/>
      <c r="N103" s="28">
        <f t="shared" si="19"/>
        <v>12017.250000000002</v>
      </c>
      <c r="O103" s="40"/>
      <c r="P103" s="41">
        <f t="shared" si="14"/>
        <v>12.017250000000002</v>
      </c>
      <c r="Q103" s="42">
        <v>13.009639999999999</v>
      </c>
      <c r="R103" s="22">
        <f t="shared" si="15"/>
        <v>0.99238999999999677</v>
      </c>
      <c r="S103" t="str">
        <f t="shared" si="16"/>
        <v>storing</v>
      </c>
      <c r="T103">
        <v>0</v>
      </c>
      <c r="U103">
        <v>0.99238999999999677</v>
      </c>
      <c r="V103">
        <f t="shared" si="17"/>
        <v>0</v>
      </c>
    </row>
    <row r="104" spans="1:22" x14ac:dyDescent="0.25">
      <c r="A104" s="5">
        <v>546</v>
      </c>
      <c r="B104">
        <v>101</v>
      </c>
      <c r="C104">
        <v>0</v>
      </c>
      <c r="D104">
        <v>5</v>
      </c>
      <c r="E104">
        <v>0</v>
      </c>
      <c r="F104">
        <v>0</v>
      </c>
      <c r="G104">
        <v>0</v>
      </c>
      <c r="I104" s="25"/>
      <c r="J104" s="28">
        <f t="shared" si="13"/>
        <v>61.303593750000005</v>
      </c>
      <c r="K104" s="28">
        <f t="shared" si="18"/>
        <v>1434.70359375</v>
      </c>
      <c r="L104" s="28"/>
      <c r="M104" s="28"/>
      <c r="N104" s="28">
        <f t="shared" si="19"/>
        <v>12017.250000000002</v>
      </c>
      <c r="O104" s="40"/>
      <c r="P104" s="41">
        <f t="shared" si="14"/>
        <v>12.017250000000002</v>
      </c>
      <c r="Q104" s="42">
        <v>13.009639999999999</v>
      </c>
      <c r="R104" s="22">
        <f t="shared" si="15"/>
        <v>0.99238999999999677</v>
      </c>
      <c r="S104" t="str">
        <f t="shared" si="16"/>
        <v>storing</v>
      </c>
      <c r="T104">
        <v>0</v>
      </c>
      <c r="U104">
        <v>0.99238999999999677</v>
      </c>
      <c r="V104">
        <f t="shared" si="17"/>
        <v>0</v>
      </c>
    </row>
    <row r="105" spans="1:22" x14ac:dyDescent="0.25">
      <c r="A105" s="5">
        <v>551</v>
      </c>
      <c r="B105">
        <v>102</v>
      </c>
      <c r="C105">
        <v>0</v>
      </c>
      <c r="D105">
        <v>5</v>
      </c>
      <c r="E105">
        <v>0</v>
      </c>
      <c r="F105">
        <v>0</v>
      </c>
      <c r="G105">
        <v>0</v>
      </c>
      <c r="I105" s="25"/>
      <c r="J105" s="28">
        <f t="shared" si="13"/>
        <v>61.303593750000005</v>
      </c>
      <c r="K105" s="28">
        <f t="shared" si="18"/>
        <v>1434.70359375</v>
      </c>
      <c r="L105" s="28"/>
      <c r="M105" s="28"/>
      <c r="N105" s="28">
        <f t="shared" si="19"/>
        <v>12017.250000000002</v>
      </c>
      <c r="O105" s="40"/>
      <c r="P105" s="41">
        <f t="shared" si="14"/>
        <v>12.017250000000002</v>
      </c>
      <c r="Q105" s="42">
        <v>13.009639999999999</v>
      </c>
      <c r="R105" s="22">
        <f t="shared" si="15"/>
        <v>0.99238999999999677</v>
      </c>
      <c r="S105" t="str">
        <f t="shared" si="16"/>
        <v>storing</v>
      </c>
      <c r="T105">
        <v>0</v>
      </c>
      <c r="U105">
        <v>0.99238999999999677</v>
      </c>
      <c r="V105">
        <f t="shared" si="17"/>
        <v>0</v>
      </c>
    </row>
    <row r="106" spans="1:22" x14ac:dyDescent="0.25">
      <c r="A106" s="5">
        <v>556</v>
      </c>
      <c r="B106">
        <v>103</v>
      </c>
      <c r="C106">
        <v>0</v>
      </c>
      <c r="D106">
        <v>5</v>
      </c>
      <c r="E106">
        <v>0</v>
      </c>
      <c r="F106">
        <v>0</v>
      </c>
      <c r="G106">
        <v>0</v>
      </c>
      <c r="I106" s="25"/>
      <c r="J106" s="28">
        <f t="shared" si="13"/>
        <v>61.303593750000005</v>
      </c>
      <c r="K106" s="28">
        <f t="shared" si="18"/>
        <v>1434.70359375</v>
      </c>
      <c r="L106" s="28"/>
      <c r="M106" s="28"/>
      <c r="N106" s="28">
        <f t="shared" si="19"/>
        <v>12017.250000000002</v>
      </c>
      <c r="O106" s="40"/>
      <c r="P106" s="41">
        <f t="shared" si="14"/>
        <v>12.017250000000002</v>
      </c>
      <c r="Q106" s="42">
        <v>13.009639999999999</v>
      </c>
      <c r="R106" s="22">
        <f t="shared" si="15"/>
        <v>0.99238999999999677</v>
      </c>
      <c r="S106" t="str">
        <f t="shared" si="16"/>
        <v>storing</v>
      </c>
      <c r="T106">
        <v>0</v>
      </c>
      <c r="U106">
        <v>0.99238999999999677</v>
      </c>
      <c r="V106">
        <f t="shared" si="17"/>
        <v>0</v>
      </c>
    </row>
    <row r="107" spans="1:22" x14ac:dyDescent="0.25">
      <c r="A107" s="5">
        <v>561</v>
      </c>
      <c r="B107">
        <v>104</v>
      </c>
      <c r="C107">
        <v>0</v>
      </c>
      <c r="D107">
        <v>5</v>
      </c>
      <c r="E107">
        <v>0</v>
      </c>
      <c r="F107">
        <v>0</v>
      </c>
      <c r="G107">
        <v>0</v>
      </c>
      <c r="I107" s="25"/>
      <c r="J107" s="28">
        <f t="shared" si="13"/>
        <v>61.303593750000005</v>
      </c>
      <c r="K107" s="28">
        <f t="shared" si="18"/>
        <v>1434.70359375</v>
      </c>
      <c r="L107" s="28"/>
      <c r="M107" s="28"/>
      <c r="N107" s="28">
        <f t="shared" si="19"/>
        <v>12017.250000000002</v>
      </c>
      <c r="O107" s="40"/>
      <c r="P107" s="41">
        <f t="shared" si="14"/>
        <v>12.017250000000002</v>
      </c>
      <c r="Q107" s="42">
        <v>13.009639999999999</v>
      </c>
      <c r="R107" s="22">
        <f t="shared" si="15"/>
        <v>0.99238999999999677</v>
      </c>
      <c r="S107" t="str">
        <f t="shared" si="16"/>
        <v>storing</v>
      </c>
      <c r="T107">
        <v>0</v>
      </c>
      <c r="U107">
        <v>0.99238999999999677</v>
      </c>
      <c r="V107">
        <f t="shared" si="17"/>
        <v>0</v>
      </c>
    </row>
    <row r="108" spans="1:22" x14ac:dyDescent="0.25">
      <c r="A108" s="5">
        <v>566</v>
      </c>
      <c r="B108">
        <v>105</v>
      </c>
      <c r="C108">
        <v>0</v>
      </c>
      <c r="D108">
        <v>5</v>
      </c>
      <c r="E108">
        <v>0</v>
      </c>
      <c r="F108">
        <v>0</v>
      </c>
      <c r="G108">
        <v>0</v>
      </c>
      <c r="I108" s="25"/>
      <c r="J108" s="28">
        <f t="shared" si="13"/>
        <v>61.303593750000005</v>
      </c>
      <c r="K108" s="28">
        <f t="shared" si="18"/>
        <v>1434.70359375</v>
      </c>
      <c r="L108" s="28"/>
      <c r="M108" s="28"/>
      <c r="N108" s="28">
        <f t="shared" si="19"/>
        <v>12017.250000000002</v>
      </c>
      <c r="O108" s="40"/>
      <c r="P108" s="41">
        <f t="shared" si="14"/>
        <v>12.017250000000002</v>
      </c>
      <c r="Q108" s="42">
        <v>13.009639999999999</v>
      </c>
      <c r="R108" s="22">
        <f t="shared" si="15"/>
        <v>0.99238999999999677</v>
      </c>
      <c r="S108" t="str">
        <f t="shared" si="16"/>
        <v>storing</v>
      </c>
      <c r="T108">
        <v>0</v>
      </c>
      <c r="U108">
        <v>0.99238999999999677</v>
      </c>
      <c r="V108">
        <f t="shared" si="17"/>
        <v>0</v>
      </c>
    </row>
    <row r="109" spans="1:22" x14ac:dyDescent="0.25">
      <c r="A109" s="5">
        <v>571</v>
      </c>
      <c r="B109">
        <v>106</v>
      </c>
      <c r="C109">
        <v>0</v>
      </c>
      <c r="D109">
        <v>5</v>
      </c>
      <c r="E109">
        <v>0</v>
      </c>
      <c r="F109">
        <v>0</v>
      </c>
      <c r="G109">
        <v>0</v>
      </c>
      <c r="I109" s="25"/>
      <c r="J109" s="28">
        <f t="shared" si="13"/>
        <v>61.303593750000005</v>
      </c>
      <c r="K109" s="28">
        <f t="shared" si="18"/>
        <v>1434.70359375</v>
      </c>
      <c r="L109" s="28"/>
      <c r="M109" s="28"/>
      <c r="N109" s="28">
        <f t="shared" si="19"/>
        <v>12017.250000000002</v>
      </c>
      <c r="O109" s="40"/>
      <c r="P109" s="41">
        <f t="shared" si="14"/>
        <v>12.017250000000002</v>
      </c>
      <c r="Q109" s="42">
        <v>13.009639999999999</v>
      </c>
      <c r="R109" s="22">
        <f t="shared" si="15"/>
        <v>0.99238999999999677</v>
      </c>
      <c r="S109" t="str">
        <f t="shared" si="16"/>
        <v>storing</v>
      </c>
      <c r="T109">
        <v>0</v>
      </c>
      <c r="U109">
        <v>0.99238999999999677</v>
      </c>
      <c r="V109">
        <f t="shared" si="17"/>
        <v>0</v>
      </c>
    </row>
    <row r="110" spans="1:22" x14ac:dyDescent="0.25">
      <c r="A110" s="5">
        <v>576</v>
      </c>
      <c r="B110">
        <v>107</v>
      </c>
      <c r="C110">
        <v>0</v>
      </c>
      <c r="D110">
        <v>5</v>
      </c>
      <c r="E110">
        <v>0</v>
      </c>
      <c r="F110">
        <v>0</v>
      </c>
      <c r="G110">
        <v>0</v>
      </c>
      <c r="I110" s="25"/>
      <c r="J110" s="28">
        <f t="shared" si="13"/>
        <v>61.303593750000005</v>
      </c>
      <c r="K110" s="28">
        <f t="shared" si="18"/>
        <v>1434.70359375</v>
      </c>
      <c r="L110" s="28"/>
      <c r="M110" s="28"/>
      <c r="N110" s="28">
        <f t="shared" si="19"/>
        <v>12017.250000000002</v>
      </c>
      <c r="O110" s="40"/>
      <c r="P110" s="41">
        <f t="shared" si="14"/>
        <v>12.017250000000002</v>
      </c>
      <c r="Q110" s="42">
        <v>13.009639999999999</v>
      </c>
      <c r="R110" s="22">
        <f t="shared" si="15"/>
        <v>0.99238999999999677</v>
      </c>
      <c r="S110" t="str">
        <f t="shared" si="16"/>
        <v>storing</v>
      </c>
      <c r="T110">
        <v>0</v>
      </c>
      <c r="U110">
        <v>0.99238999999999677</v>
      </c>
      <c r="V110">
        <f t="shared" si="17"/>
        <v>0</v>
      </c>
    </row>
    <row r="111" spans="1:22" x14ac:dyDescent="0.25">
      <c r="A111" s="5">
        <v>581</v>
      </c>
      <c r="B111">
        <v>108</v>
      </c>
      <c r="C111">
        <v>0</v>
      </c>
      <c r="D111">
        <v>5</v>
      </c>
      <c r="E111">
        <v>0</v>
      </c>
      <c r="F111">
        <v>0</v>
      </c>
      <c r="G111">
        <v>0</v>
      </c>
      <c r="I111" s="25"/>
      <c r="J111" s="28">
        <f t="shared" si="13"/>
        <v>61.303593750000005</v>
      </c>
      <c r="K111" s="28">
        <f t="shared" si="18"/>
        <v>1434.70359375</v>
      </c>
      <c r="L111" s="28"/>
      <c r="M111" s="28"/>
      <c r="N111" s="28">
        <f t="shared" si="19"/>
        <v>12017.250000000002</v>
      </c>
      <c r="O111" s="40"/>
      <c r="P111" s="41">
        <f t="shared" si="14"/>
        <v>12.017250000000002</v>
      </c>
      <c r="Q111" s="42">
        <v>13.009639999999999</v>
      </c>
      <c r="R111" s="22">
        <f t="shared" si="15"/>
        <v>0.99238999999999677</v>
      </c>
      <c r="S111" t="str">
        <f t="shared" si="16"/>
        <v>storing</v>
      </c>
      <c r="T111">
        <v>0</v>
      </c>
      <c r="U111">
        <v>0.99238999999999677</v>
      </c>
      <c r="V111">
        <f t="shared" si="17"/>
        <v>0</v>
      </c>
    </row>
    <row r="112" spans="1:22" x14ac:dyDescent="0.25">
      <c r="A112" s="5">
        <v>586</v>
      </c>
      <c r="B112">
        <v>109</v>
      </c>
      <c r="C112">
        <v>0</v>
      </c>
      <c r="D112">
        <v>5</v>
      </c>
      <c r="E112">
        <v>0</v>
      </c>
      <c r="F112">
        <v>0</v>
      </c>
      <c r="G112">
        <v>0</v>
      </c>
      <c r="I112" s="25"/>
      <c r="J112" s="28">
        <f t="shared" si="13"/>
        <v>61.303593750000005</v>
      </c>
      <c r="K112" s="28">
        <f t="shared" si="18"/>
        <v>1434.70359375</v>
      </c>
      <c r="L112" s="28"/>
      <c r="M112" s="28"/>
      <c r="N112" s="28">
        <f t="shared" si="19"/>
        <v>12017.250000000002</v>
      </c>
      <c r="O112" s="40"/>
      <c r="P112" s="41">
        <f t="shared" si="14"/>
        <v>12.017250000000002</v>
      </c>
      <c r="Q112" s="42">
        <v>13.009639999999999</v>
      </c>
      <c r="R112" s="22">
        <f t="shared" si="15"/>
        <v>0.99238999999999677</v>
      </c>
      <c r="S112" t="str">
        <f t="shared" si="16"/>
        <v>storing</v>
      </c>
      <c r="T112">
        <v>0</v>
      </c>
      <c r="U112">
        <v>0.99238999999999677</v>
      </c>
      <c r="V112">
        <f t="shared" si="17"/>
        <v>0</v>
      </c>
    </row>
    <row r="113" spans="1:22" x14ac:dyDescent="0.25">
      <c r="A113" s="5">
        <v>592</v>
      </c>
      <c r="B113">
        <v>110</v>
      </c>
      <c r="C113">
        <v>1</v>
      </c>
      <c r="D113">
        <v>6</v>
      </c>
      <c r="E113">
        <v>0</v>
      </c>
      <c r="F113">
        <v>0</v>
      </c>
      <c r="G113">
        <v>0</v>
      </c>
      <c r="I113" s="25"/>
      <c r="J113" s="28">
        <f t="shared" si="13"/>
        <v>88.277175000000014</v>
      </c>
      <c r="K113" s="28">
        <f t="shared" si="18"/>
        <v>2161.6771750000003</v>
      </c>
      <c r="L113" s="28"/>
      <c r="M113" s="28"/>
      <c r="N113" s="28">
        <f t="shared" si="19"/>
        <v>14420.7</v>
      </c>
      <c r="O113" s="40"/>
      <c r="P113" s="41">
        <f t="shared" si="14"/>
        <v>14.4207</v>
      </c>
      <c r="Q113" s="42">
        <v>13.009639999999999</v>
      </c>
      <c r="R113" s="22">
        <f t="shared" si="15"/>
        <v>-1.4110600000000009</v>
      </c>
      <c r="S113" t="str">
        <f t="shared" si="16"/>
        <v>using</v>
      </c>
      <c r="T113">
        <v>-1.4110600000000009</v>
      </c>
      <c r="U113">
        <v>0</v>
      </c>
      <c r="V113">
        <f t="shared" si="17"/>
        <v>1.4110600000000009</v>
      </c>
    </row>
    <row r="114" spans="1:22" x14ac:dyDescent="0.25">
      <c r="A114" s="2">
        <v>598</v>
      </c>
      <c r="B114">
        <v>111</v>
      </c>
      <c r="C114">
        <v>0</v>
      </c>
      <c r="D114">
        <v>6</v>
      </c>
      <c r="E114">
        <v>0</v>
      </c>
      <c r="F114">
        <v>0</v>
      </c>
      <c r="G114">
        <v>0</v>
      </c>
      <c r="I114" s="25"/>
      <c r="J114" s="28">
        <f t="shared" si="13"/>
        <v>88.277175000000014</v>
      </c>
      <c r="K114" s="28">
        <f t="shared" si="18"/>
        <v>1461.677175</v>
      </c>
      <c r="L114" s="28"/>
      <c r="M114" s="28"/>
      <c r="N114" s="28">
        <f t="shared" si="19"/>
        <v>14420.7</v>
      </c>
      <c r="O114" s="40"/>
      <c r="P114" s="41">
        <f t="shared" si="14"/>
        <v>14.4207</v>
      </c>
      <c r="Q114" s="42">
        <v>13.009639999999999</v>
      </c>
      <c r="R114" s="22">
        <f t="shared" si="15"/>
        <v>-1.4110600000000009</v>
      </c>
      <c r="S114" t="str">
        <f t="shared" si="16"/>
        <v>using</v>
      </c>
      <c r="T114">
        <v>-1.4110600000000009</v>
      </c>
      <c r="U114">
        <v>0</v>
      </c>
      <c r="V114">
        <f t="shared" si="17"/>
        <v>1.4110600000000009</v>
      </c>
    </row>
    <row r="115" spans="1:22" x14ac:dyDescent="0.25">
      <c r="A115" s="2">
        <v>604</v>
      </c>
      <c r="B115">
        <v>112</v>
      </c>
      <c r="C115">
        <v>0</v>
      </c>
      <c r="D115">
        <v>6</v>
      </c>
      <c r="E115">
        <v>0</v>
      </c>
      <c r="F115">
        <v>0</v>
      </c>
      <c r="G115">
        <v>0</v>
      </c>
      <c r="I115" s="25"/>
      <c r="J115" s="28">
        <f t="shared" si="13"/>
        <v>88.277175000000014</v>
      </c>
      <c r="K115" s="28">
        <f t="shared" si="18"/>
        <v>1461.677175</v>
      </c>
      <c r="L115" s="28"/>
      <c r="M115" s="28"/>
      <c r="N115" s="28">
        <f t="shared" si="19"/>
        <v>14420.7</v>
      </c>
      <c r="O115" s="40"/>
      <c r="P115" s="41">
        <f t="shared" si="14"/>
        <v>14.4207</v>
      </c>
      <c r="Q115" s="42">
        <v>13.009639999999999</v>
      </c>
      <c r="R115" s="22">
        <f t="shared" si="15"/>
        <v>-1.4110600000000009</v>
      </c>
      <c r="S115" t="str">
        <f t="shared" si="16"/>
        <v>using</v>
      </c>
      <c r="T115">
        <v>-1.4110600000000009</v>
      </c>
      <c r="U115">
        <v>0</v>
      </c>
      <c r="V115">
        <f t="shared" si="17"/>
        <v>1.4110600000000009</v>
      </c>
    </row>
    <row r="116" spans="1:22" x14ac:dyDescent="0.25">
      <c r="A116" s="2">
        <v>610</v>
      </c>
      <c r="B116">
        <v>113</v>
      </c>
      <c r="C116">
        <v>0</v>
      </c>
      <c r="D116">
        <v>6</v>
      </c>
      <c r="E116">
        <v>0</v>
      </c>
      <c r="F116">
        <v>0</v>
      </c>
      <c r="G116">
        <v>0</v>
      </c>
      <c r="I116" s="25"/>
      <c r="J116" s="28">
        <f t="shared" si="13"/>
        <v>88.277175000000014</v>
      </c>
      <c r="K116" s="28">
        <f t="shared" si="18"/>
        <v>1461.677175</v>
      </c>
      <c r="L116" s="28"/>
      <c r="M116" s="28"/>
      <c r="N116" s="28">
        <f t="shared" si="19"/>
        <v>14420.7</v>
      </c>
      <c r="O116" s="40"/>
      <c r="P116" s="41">
        <f t="shared" si="14"/>
        <v>14.4207</v>
      </c>
      <c r="Q116" s="42">
        <v>13.009639999999999</v>
      </c>
      <c r="R116" s="22">
        <f t="shared" si="15"/>
        <v>-1.4110600000000009</v>
      </c>
      <c r="S116" t="str">
        <f t="shared" si="16"/>
        <v>using</v>
      </c>
      <c r="T116">
        <v>-1.4110600000000009</v>
      </c>
      <c r="U116">
        <v>0</v>
      </c>
      <c r="V116">
        <f t="shared" si="17"/>
        <v>1.4110600000000009</v>
      </c>
    </row>
    <row r="117" spans="1:22" x14ac:dyDescent="0.25">
      <c r="A117" s="2">
        <v>616</v>
      </c>
      <c r="B117">
        <v>114</v>
      </c>
      <c r="C117">
        <v>0</v>
      </c>
      <c r="D117">
        <v>6</v>
      </c>
      <c r="E117">
        <v>0</v>
      </c>
      <c r="F117">
        <v>0</v>
      </c>
      <c r="G117">
        <v>0</v>
      </c>
      <c r="I117" s="25"/>
      <c r="J117" s="28">
        <f t="shared" si="13"/>
        <v>88.277175000000014</v>
      </c>
      <c r="K117" s="28">
        <f t="shared" si="18"/>
        <v>1461.677175</v>
      </c>
      <c r="L117" s="28"/>
      <c r="M117" s="28"/>
      <c r="N117" s="28">
        <f t="shared" si="19"/>
        <v>14420.7</v>
      </c>
      <c r="O117" s="40"/>
      <c r="P117" s="41">
        <f t="shared" si="14"/>
        <v>14.4207</v>
      </c>
      <c r="Q117" s="42">
        <v>13.009639999999999</v>
      </c>
      <c r="R117" s="22">
        <f t="shared" si="15"/>
        <v>-1.4110600000000009</v>
      </c>
      <c r="S117" t="str">
        <f t="shared" si="16"/>
        <v>using</v>
      </c>
      <c r="T117">
        <v>-1.4110600000000009</v>
      </c>
      <c r="U117">
        <v>0</v>
      </c>
      <c r="V117">
        <f t="shared" si="17"/>
        <v>1.4110600000000009</v>
      </c>
    </row>
    <row r="118" spans="1:22" x14ac:dyDescent="0.25">
      <c r="A118" s="2">
        <v>622</v>
      </c>
      <c r="B118">
        <v>115</v>
      </c>
      <c r="C118">
        <v>0</v>
      </c>
      <c r="D118">
        <v>6</v>
      </c>
      <c r="E118">
        <v>0</v>
      </c>
      <c r="F118">
        <v>0</v>
      </c>
      <c r="G118">
        <v>0</v>
      </c>
      <c r="I118" s="25"/>
      <c r="J118" s="28">
        <f t="shared" si="13"/>
        <v>88.277175000000014</v>
      </c>
      <c r="K118" s="28">
        <f t="shared" si="18"/>
        <v>1461.677175</v>
      </c>
      <c r="L118" s="28"/>
      <c r="M118" s="28"/>
      <c r="N118" s="28">
        <f t="shared" si="19"/>
        <v>14420.7</v>
      </c>
      <c r="O118" s="40"/>
      <c r="P118" s="41">
        <f t="shared" si="14"/>
        <v>14.4207</v>
      </c>
      <c r="Q118" s="42">
        <v>13.009639999999999</v>
      </c>
      <c r="R118" s="22">
        <f t="shared" si="15"/>
        <v>-1.4110600000000009</v>
      </c>
      <c r="S118" t="str">
        <f t="shared" si="16"/>
        <v>using</v>
      </c>
      <c r="T118">
        <v>-1.4110600000000009</v>
      </c>
      <c r="U118">
        <v>0</v>
      </c>
      <c r="V118">
        <f t="shared" si="17"/>
        <v>1.4110600000000009</v>
      </c>
    </row>
    <row r="119" spans="1:22" x14ac:dyDescent="0.25">
      <c r="A119" s="2">
        <v>628</v>
      </c>
      <c r="B119">
        <v>116</v>
      </c>
      <c r="C119">
        <v>0</v>
      </c>
      <c r="D119">
        <v>6</v>
      </c>
      <c r="E119">
        <v>0</v>
      </c>
      <c r="F119">
        <v>0</v>
      </c>
      <c r="G119">
        <v>0</v>
      </c>
      <c r="I119" s="25"/>
      <c r="J119" s="28">
        <f t="shared" si="13"/>
        <v>88.277175000000014</v>
      </c>
      <c r="K119" s="28">
        <f t="shared" si="18"/>
        <v>1461.677175</v>
      </c>
      <c r="L119" s="28"/>
      <c r="M119" s="28"/>
      <c r="N119" s="28">
        <f t="shared" si="19"/>
        <v>14420.7</v>
      </c>
      <c r="O119" s="40"/>
      <c r="P119" s="41">
        <f t="shared" si="14"/>
        <v>14.4207</v>
      </c>
      <c r="Q119" s="42">
        <v>13.009639999999999</v>
      </c>
      <c r="R119" s="22">
        <f t="shared" si="15"/>
        <v>-1.4110600000000009</v>
      </c>
      <c r="S119" t="str">
        <f t="shared" si="16"/>
        <v>using</v>
      </c>
      <c r="T119">
        <v>-1.4110600000000009</v>
      </c>
      <c r="U119">
        <v>0</v>
      </c>
      <c r="V119">
        <f t="shared" si="17"/>
        <v>1.4110600000000009</v>
      </c>
    </row>
    <row r="120" spans="1:22" x14ac:dyDescent="0.25">
      <c r="A120" s="2">
        <v>634</v>
      </c>
      <c r="B120">
        <v>117</v>
      </c>
      <c r="C120">
        <v>0</v>
      </c>
      <c r="D120">
        <v>6</v>
      </c>
      <c r="E120">
        <v>0</v>
      </c>
      <c r="F120">
        <v>0</v>
      </c>
      <c r="G120">
        <v>0</v>
      </c>
      <c r="I120" s="25"/>
      <c r="J120" s="28">
        <f t="shared" si="13"/>
        <v>88.277175000000014</v>
      </c>
      <c r="K120" s="28">
        <f t="shared" si="18"/>
        <v>1461.677175</v>
      </c>
      <c r="L120" s="28"/>
      <c r="M120" s="28"/>
      <c r="N120" s="28">
        <f t="shared" si="19"/>
        <v>14420.7</v>
      </c>
      <c r="O120" s="40"/>
      <c r="P120" s="41">
        <f t="shared" si="14"/>
        <v>14.4207</v>
      </c>
      <c r="Q120" s="42">
        <v>13.009639999999999</v>
      </c>
      <c r="R120" s="22">
        <f t="shared" si="15"/>
        <v>-1.4110600000000009</v>
      </c>
      <c r="S120" t="str">
        <f t="shared" si="16"/>
        <v>using</v>
      </c>
      <c r="T120">
        <v>-1.4110600000000009</v>
      </c>
      <c r="U120">
        <v>0</v>
      </c>
      <c r="V120">
        <f t="shared" si="17"/>
        <v>1.4110600000000009</v>
      </c>
    </row>
    <row r="121" spans="1:22" x14ac:dyDescent="0.25">
      <c r="A121" s="2">
        <v>640</v>
      </c>
      <c r="B121">
        <v>118</v>
      </c>
      <c r="C121">
        <v>0</v>
      </c>
      <c r="D121">
        <v>6</v>
      </c>
      <c r="E121">
        <v>0</v>
      </c>
      <c r="F121">
        <v>0</v>
      </c>
      <c r="G121">
        <v>0</v>
      </c>
      <c r="I121" s="25"/>
      <c r="J121" s="28">
        <f t="shared" si="13"/>
        <v>88.277175000000014</v>
      </c>
      <c r="K121" s="28">
        <f t="shared" si="18"/>
        <v>1461.677175</v>
      </c>
      <c r="L121" s="28"/>
      <c r="M121" s="28"/>
      <c r="N121" s="28">
        <f t="shared" si="19"/>
        <v>14420.7</v>
      </c>
      <c r="O121" s="40"/>
      <c r="P121" s="41">
        <f t="shared" si="14"/>
        <v>14.4207</v>
      </c>
      <c r="Q121" s="42">
        <v>13.009639999999999</v>
      </c>
      <c r="R121" s="22">
        <f t="shared" si="15"/>
        <v>-1.4110600000000009</v>
      </c>
      <c r="S121" t="str">
        <f t="shared" si="16"/>
        <v>using</v>
      </c>
      <c r="T121">
        <v>-1.4110600000000009</v>
      </c>
      <c r="U121">
        <v>0</v>
      </c>
      <c r="V121">
        <f t="shared" si="17"/>
        <v>1.4110600000000009</v>
      </c>
    </row>
    <row r="122" spans="1:22" x14ac:dyDescent="0.25">
      <c r="A122" s="2">
        <v>646</v>
      </c>
      <c r="B122">
        <v>119</v>
      </c>
      <c r="C122">
        <v>0</v>
      </c>
      <c r="D122">
        <v>6</v>
      </c>
      <c r="E122">
        <v>0</v>
      </c>
      <c r="F122">
        <v>0</v>
      </c>
      <c r="G122">
        <v>0</v>
      </c>
      <c r="I122" s="25"/>
      <c r="J122" s="28">
        <f t="shared" si="13"/>
        <v>88.277175000000014</v>
      </c>
      <c r="K122" s="28">
        <f t="shared" si="18"/>
        <v>1461.677175</v>
      </c>
      <c r="L122" s="28"/>
      <c r="M122" s="28"/>
      <c r="N122" s="28">
        <f t="shared" si="19"/>
        <v>14420.7</v>
      </c>
      <c r="O122" s="40"/>
      <c r="P122" s="41">
        <f t="shared" si="14"/>
        <v>14.4207</v>
      </c>
      <c r="Q122" s="42">
        <v>13.009639999999999</v>
      </c>
      <c r="R122" s="22">
        <f t="shared" si="15"/>
        <v>-1.4110600000000009</v>
      </c>
      <c r="S122" t="str">
        <f t="shared" si="16"/>
        <v>using</v>
      </c>
      <c r="T122">
        <v>-1.4110600000000009</v>
      </c>
      <c r="U122">
        <v>0</v>
      </c>
      <c r="V122">
        <f t="shared" si="17"/>
        <v>1.4110600000000009</v>
      </c>
    </row>
    <row r="123" spans="1:22" x14ac:dyDescent="0.25">
      <c r="A123" s="2">
        <v>652</v>
      </c>
      <c r="B123">
        <v>120</v>
      </c>
      <c r="C123">
        <v>0</v>
      </c>
      <c r="D123">
        <v>6</v>
      </c>
      <c r="E123">
        <v>0</v>
      </c>
      <c r="F123">
        <v>0</v>
      </c>
      <c r="G123">
        <v>0</v>
      </c>
      <c r="I123" s="25"/>
      <c r="J123" s="28">
        <f t="shared" si="13"/>
        <v>88.277175000000014</v>
      </c>
      <c r="K123" s="28">
        <f t="shared" si="18"/>
        <v>1461.677175</v>
      </c>
      <c r="L123" s="28"/>
      <c r="M123" s="28"/>
      <c r="N123" s="28">
        <f t="shared" si="19"/>
        <v>14420.7</v>
      </c>
      <c r="O123" s="40"/>
      <c r="P123" s="41">
        <f t="shared" si="14"/>
        <v>14.4207</v>
      </c>
      <c r="Q123" s="42">
        <v>13.009639999999999</v>
      </c>
      <c r="R123" s="22">
        <f t="shared" si="15"/>
        <v>-1.4110600000000009</v>
      </c>
      <c r="S123" t="str">
        <f t="shared" si="16"/>
        <v>using</v>
      </c>
      <c r="T123">
        <v>-1.4110600000000009</v>
      </c>
      <c r="U123">
        <v>0</v>
      </c>
      <c r="V123">
        <f t="shared" si="17"/>
        <v>1.4110600000000009</v>
      </c>
    </row>
    <row r="124" spans="1:22" x14ac:dyDescent="0.25">
      <c r="A124" s="7">
        <v>658</v>
      </c>
      <c r="B124">
        <v>121</v>
      </c>
      <c r="C124">
        <v>0</v>
      </c>
      <c r="D124">
        <v>6</v>
      </c>
      <c r="E124">
        <v>0</v>
      </c>
      <c r="F124">
        <v>0</v>
      </c>
      <c r="G124">
        <v>0</v>
      </c>
      <c r="I124" s="25"/>
      <c r="J124" s="28">
        <f t="shared" si="13"/>
        <v>88.277175000000014</v>
      </c>
      <c r="K124" s="28">
        <f t="shared" si="18"/>
        <v>1461.677175</v>
      </c>
      <c r="L124" s="28"/>
      <c r="M124" s="28"/>
      <c r="N124" s="28">
        <f t="shared" si="19"/>
        <v>14420.7</v>
      </c>
      <c r="O124" s="40"/>
      <c r="P124" s="41">
        <f t="shared" si="14"/>
        <v>14.4207</v>
      </c>
      <c r="Q124" s="42">
        <v>13.009639999999999</v>
      </c>
      <c r="R124" s="22">
        <f t="shared" si="15"/>
        <v>-1.4110600000000009</v>
      </c>
      <c r="S124" t="str">
        <f t="shared" si="16"/>
        <v>using</v>
      </c>
      <c r="T124">
        <v>-1.4110600000000009</v>
      </c>
      <c r="U124">
        <v>0</v>
      </c>
      <c r="V124">
        <f t="shared" si="17"/>
        <v>1.4110600000000009</v>
      </c>
    </row>
    <row r="125" spans="1:22" x14ac:dyDescent="0.25">
      <c r="A125" s="7">
        <v>664</v>
      </c>
      <c r="B125">
        <v>122</v>
      </c>
      <c r="C125">
        <v>0</v>
      </c>
      <c r="D125">
        <v>6</v>
      </c>
      <c r="E125">
        <v>0</v>
      </c>
      <c r="F125">
        <v>0</v>
      </c>
      <c r="G125">
        <v>0</v>
      </c>
      <c r="I125" s="25"/>
      <c r="J125" s="28">
        <f t="shared" si="13"/>
        <v>88.277175000000014</v>
      </c>
      <c r="K125" s="28">
        <f t="shared" si="18"/>
        <v>1461.677175</v>
      </c>
      <c r="L125" s="28"/>
      <c r="M125" s="28"/>
      <c r="N125" s="28">
        <f t="shared" si="19"/>
        <v>14420.7</v>
      </c>
      <c r="O125" s="40"/>
      <c r="P125" s="41">
        <f t="shared" si="14"/>
        <v>14.4207</v>
      </c>
      <c r="Q125" s="42">
        <v>13.009639999999999</v>
      </c>
      <c r="R125" s="22">
        <f t="shared" si="15"/>
        <v>-1.4110600000000009</v>
      </c>
      <c r="S125" t="str">
        <f t="shared" si="16"/>
        <v>using</v>
      </c>
      <c r="T125">
        <v>-1.4110600000000009</v>
      </c>
      <c r="U125">
        <v>0</v>
      </c>
      <c r="V125">
        <f t="shared" si="17"/>
        <v>1.4110600000000009</v>
      </c>
    </row>
    <row r="126" spans="1:22" x14ac:dyDescent="0.25">
      <c r="A126" s="7">
        <v>670</v>
      </c>
      <c r="B126">
        <v>123</v>
      </c>
      <c r="C126">
        <v>0</v>
      </c>
      <c r="D126">
        <v>6</v>
      </c>
      <c r="E126">
        <v>0</v>
      </c>
      <c r="F126">
        <v>0</v>
      </c>
      <c r="G126">
        <v>0</v>
      </c>
      <c r="I126" s="25"/>
      <c r="J126" s="28">
        <f t="shared" si="13"/>
        <v>88.277175000000014</v>
      </c>
      <c r="K126" s="28">
        <f t="shared" si="18"/>
        <v>1461.677175</v>
      </c>
      <c r="L126" s="28"/>
      <c r="M126" s="28"/>
      <c r="N126" s="28">
        <f t="shared" si="19"/>
        <v>14420.7</v>
      </c>
      <c r="O126" s="40"/>
      <c r="P126" s="41">
        <f t="shared" si="14"/>
        <v>14.4207</v>
      </c>
      <c r="Q126" s="42">
        <v>13.009639999999999</v>
      </c>
      <c r="R126" s="22">
        <f t="shared" si="15"/>
        <v>-1.4110600000000009</v>
      </c>
      <c r="S126" t="str">
        <f t="shared" si="16"/>
        <v>using</v>
      </c>
      <c r="T126">
        <v>-1.4110600000000009</v>
      </c>
      <c r="U126">
        <v>0</v>
      </c>
      <c r="V126">
        <f t="shared" si="17"/>
        <v>1.4110600000000009</v>
      </c>
    </row>
    <row r="127" spans="1:22" x14ac:dyDescent="0.25">
      <c r="A127" s="7">
        <v>676</v>
      </c>
      <c r="B127">
        <v>124</v>
      </c>
      <c r="C127">
        <v>0</v>
      </c>
      <c r="D127">
        <v>6</v>
      </c>
      <c r="E127">
        <v>0</v>
      </c>
      <c r="F127">
        <v>0</v>
      </c>
      <c r="G127">
        <v>0</v>
      </c>
      <c r="I127" s="25"/>
      <c r="J127" s="28">
        <f t="shared" si="13"/>
        <v>88.277175000000014</v>
      </c>
      <c r="K127" s="28">
        <f t="shared" si="18"/>
        <v>1461.677175</v>
      </c>
      <c r="L127" s="28"/>
      <c r="M127" s="28"/>
      <c r="N127" s="28">
        <f t="shared" si="19"/>
        <v>14420.7</v>
      </c>
      <c r="O127" s="40"/>
      <c r="P127" s="41">
        <f t="shared" si="14"/>
        <v>14.4207</v>
      </c>
      <c r="Q127" s="42">
        <v>13.009639999999999</v>
      </c>
      <c r="R127" s="22">
        <f t="shared" si="15"/>
        <v>-1.4110600000000009</v>
      </c>
      <c r="S127" t="str">
        <f t="shared" si="16"/>
        <v>using</v>
      </c>
      <c r="T127">
        <v>-1.4110600000000009</v>
      </c>
      <c r="U127">
        <v>0</v>
      </c>
      <c r="V127">
        <f t="shared" si="17"/>
        <v>1.4110600000000009</v>
      </c>
    </row>
    <row r="128" spans="1:22" x14ac:dyDescent="0.25">
      <c r="A128" s="7">
        <v>682</v>
      </c>
      <c r="B128">
        <v>125</v>
      </c>
      <c r="C128">
        <v>0</v>
      </c>
      <c r="D128">
        <v>6</v>
      </c>
      <c r="E128">
        <v>0</v>
      </c>
      <c r="F128">
        <v>0</v>
      </c>
      <c r="G128">
        <v>0</v>
      </c>
      <c r="I128" s="25"/>
      <c r="J128" s="28">
        <f t="shared" si="13"/>
        <v>88.277175000000014</v>
      </c>
      <c r="K128" s="28">
        <f t="shared" si="18"/>
        <v>1461.677175</v>
      </c>
      <c r="L128" s="28"/>
      <c r="M128" s="28"/>
      <c r="N128" s="28">
        <f t="shared" si="19"/>
        <v>14420.7</v>
      </c>
      <c r="O128" s="40"/>
      <c r="P128" s="41">
        <f t="shared" si="14"/>
        <v>14.4207</v>
      </c>
      <c r="Q128" s="42">
        <v>13.009639999999999</v>
      </c>
      <c r="R128" s="22">
        <f t="shared" si="15"/>
        <v>-1.4110600000000009</v>
      </c>
      <c r="S128" t="str">
        <f t="shared" si="16"/>
        <v>using</v>
      </c>
      <c r="T128">
        <v>-1.4110600000000009</v>
      </c>
      <c r="U128">
        <v>0</v>
      </c>
      <c r="V128">
        <f t="shared" si="17"/>
        <v>1.4110600000000009</v>
      </c>
    </row>
    <row r="129" spans="1:22" x14ac:dyDescent="0.25">
      <c r="A129" s="7">
        <v>688</v>
      </c>
      <c r="B129">
        <v>126</v>
      </c>
      <c r="C129">
        <v>0</v>
      </c>
      <c r="D129">
        <v>6</v>
      </c>
      <c r="E129">
        <v>0</v>
      </c>
      <c r="F129">
        <v>0</v>
      </c>
      <c r="G129">
        <v>0</v>
      </c>
      <c r="I129" s="25"/>
      <c r="J129" s="28">
        <f t="shared" si="13"/>
        <v>88.277175000000014</v>
      </c>
      <c r="K129" s="28">
        <f t="shared" si="18"/>
        <v>1461.677175</v>
      </c>
      <c r="L129" s="28"/>
      <c r="M129" s="28"/>
      <c r="N129" s="28">
        <f t="shared" si="19"/>
        <v>14420.7</v>
      </c>
      <c r="O129" s="40"/>
      <c r="P129" s="41">
        <f t="shared" si="14"/>
        <v>14.4207</v>
      </c>
      <c r="Q129" s="42">
        <v>13.009639999999999</v>
      </c>
      <c r="R129" s="22">
        <f t="shared" si="15"/>
        <v>-1.4110600000000009</v>
      </c>
      <c r="S129" t="str">
        <f t="shared" si="16"/>
        <v>using</v>
      </c>
      <c r="T129">
        <v>-1.4110600000000009</v>
      </c>
      <c r="U129">
        <v>0</v>
      </c>
      <c r="V129">
        <f t="shared" si="17"/>
        <v>1.4110600000000009</v>
      </c>
    </row>
    <row r="130" spans="1:22" x14ac:dyDescent="0.25">
      <c r="A130" s="7">
        <v>694</v>
      </c>
      <c r="B130">
        <v>127</v>
      </c>
      <c r="C130">
        <v>0</v>
      </c>
      <c r="D130">
        <v>6</v>
      </c>
      <c r="E130">
        <v>0</v>
      </c>
      <c r="F130">
        <v>0</v>
      </c>
      <c r="G130">
        <v>0</v>
      </c>
      <c r="I130" s="25"/>
      <c r="J130" s="28">
        <f t="shared" si="13"/>
        <v>88.277175000000014</v>
      </c>
      <c r="K130" s="28">
        <f t="shared" si="18"/>
        <v>1461.677175</v>
      </c>
      <c r="L130" s="28"/>
      <c r="M130" s="28"/>
      <c r="N130" s="28">
        <f t="shared" si="19"/>
        <v>14420.7</v>
      </c>
      <c r="O130" s="40"/>
      <c r="P130" s="41">
        <f t="shared" si="14"/>
        <v>14.4207</v>
      </c>
      <c r="Q130" s="42">
        <v>13.009639999999999</v>
      </c>
      <c r="R130" s="22">
        <f t="shared" si="15"/>
        <v>-1.4110600000000009</v>
      </c>
      <c r="S130" t="str">
        <f t="shared" si="16"/>
        <v>using</v>
      </c>
      <c r="T130">
        <v>-1.4110600000000009</v>
      </c>
      <c r="U130">
        <v>0</v>
      </c>
      <c r="V130">
        <f t="shared" si="17"/>
        <v>1.4110600000000009</v>
      </c>
    </row>
    <row r="131" spans="1:22" x14ac:dyDescent="0.25">
      <c r="A131" s="7">
        <v>700</v>
      </c>
      <c r="B131">
        <v>128</v>
      </c>
      <c r="C131">
        <v>0</v>
      </c>
      <c r="D131">
        <v>6</v>
      </c>
      <c r="E131">
        <v>0</v>
      </c>
      <c r="F131">
        <v>0</v>
      </c>
      <c r="G131">
        <v>0</v>
      </c>
      <c r="I131" s="25"/>
      <c r="J131" s="28">
        <f t="shared" si="13"/>
        <v>88.277175000000014</v>
      </c>
      <c r="K131" s="28">
        <f t="shared" si="18"/>
        <v>1461.677175</v>
      </c>
      <c r="L131" s="28"/>
      <c r="M131" s="28"/>
      <c r="N131" s="28">
        <f t="shared" si="19"/>
        <v>14420.7</v>
      </c>
      <c r="O131" s="40"/>
      <c r="P131" s="41">
        <f t="shared" si="14"/>
        <v>14.4207</v>
      </c>
      <c r="Q131" s="42">
        <v>13.009639999999999</v>
      </c>
      <c r="R131" s="22">
        <f t="shared" si="15"/>
        <v>-1.4110600000000009</v>
      </c>
      <c r="S131" t="str">
        <f t="shared" si="16"/>
        <v>using</v>
      </c>
      <c r="T131">
        <v>-1.4110600000000009</v>
      </c>
      <c r="U131">
        <v>0</v>
      </c>
      <c r="V131">
        <f t="shared" si="17"/>
        <v>1.4110600000000009</v>
      </c>
    </row>
    <row r="132" spans="1:22" x14ac:dyDescent="0.25">
      <c r="A132" s="10">
        <v>706</v>
      </c>
      <c r="B132">
        <v>129</v>
      </c>
      <c r="C132">
        <v>0</v>
      </c>
      <c r="D132">
        <v>6</v>
      </c>
      <c r="E132">
        <v>0</v>
      </c>
      <c r="F132">
        <v>0</v>
      </c>
      <c r="G132">
        <v>0</v>
      </c>
      <c r="I132" s="25"/>
      <c r="J132" s="28">
        <f t="shared" si="13"/>
        <v>88.277175000000014</v>
      </c>
      <c r="K132" s="28">
        <f t="shared" ref="K132:K159" si="20">(700*C132)+J132+$H$4+G132</f>
        <v>1461.677175</v>
      </c>
      <c r="L132" s="28"/>
      <c r="M132" s="28"/>
      <c r="N132" s="28">
        <f t="shared" si="19"/>
        <v>14420.7</v>
      </c>
      <c r="O132" s="40"/>
      <c r="P132" s="41">
        <f t="shared" si="14"/>
        <v>14.4207</v>
      </c>
      <c r="Q132" s="42">
        <v>13.009639999999999</v>
      </c>
      <c r="R132" s="22">
        <f t="shared" si="15"/>
        <v>-1.4110600000000009</v>
      </c>
      <c r="S132" t="str">
        <f t="shared" si="16"/>
        <v>using</v>
      </c>
      <c r="T132">
        <v>-1.4110600000000009</v>
      </c>
      <c r="U132">
        <v>0</v>
      </c>
      <c r="V132">
        <f t="shared" si="17"/>
        <v>1.4110600000000009</v>
      </c>
    </row>
    <row r="133" spans="1:22" x14ac:dyDescent="0.25">
      <c r="A133" s="10">
        <v>712</v>
      </c>
      <c r="B133">
        <v>130</v>
      </c>
      <c r="C133">
        <v>0</v>
      </c>
      <c r="D133">
        <v>6</v>
      </c>
      <c r="E133">
        <v>0</v>
      </c>
      <c r="F133">
        <v>0</v>
      </c>
      <c r="G133">
        <v>0</v>
      </c>
      <c r="I133" s="25"/>
      <c r="J133" s="28">
        <f t="shared" ref="J133:J158" si="21">0.5*$O$5*$O$13*$O$18*(D133^2)</f>
        <v>88.277175000000014</v>
      </c>
      <c r="K133" s="28">
        <f t="shared" si="20"/>
        <v>1461.677175</v>
      </c>
      <c r="L133" s="28"/>
      <c r="M133" s="28"/>
      <c r="N133" s="28">
        <f t="shared" ref="N133:N158" si="22">$M$4*D133</f>
        <v>14420.7</v>
      </c>
      <c r="O133" s="40"/>
      <c r="P133" s="41">
        <f t="shared" ref="P133:P158" si="23">N133/1000</f>
        <v>14.4207</v>
      </c>
      <c r="Q133" s="42">
        <v>13.009639999999999</v>
      </c>
      <c r="R133" s="22">
        <f t="shared" ref="R133:R158" si="24">Q133-P133</f>
        <v>-1.4110600000000009</v>
      </c>
      <c r="S133" t="str">
        <f t="shared" ref="S133:S158" si="25">IF(R133&lt;0,"using","storing")</f>
        <v>using</v>
      </c>
      <c r="T133">
        <v>-1.4110600000000009</v>
      </c>
      <c r="U133">
        <v>0</v>
      </c>
      <c r="V133">
        <f t="shared" ref="V133:V158" si="26">T133*-1</f>
        <v>1.4110600000000009</v>
      </c>
    </row>
    <row r="134" spans="1:22" x14ac:dyDescent="0.25">
      <c r="A134" s="10">
        <v>718</v>
      </c>
      <c r="B134">
        <v>131</v>
      </c>
      <c r="C134">
        <v>0</v>
      </c>
      <c r="D134">
        <v>6</v>
      </c>
      <c r="E134">
        <v>0</v>
      </c>
      <c r="F134">
        <v>0</v>
      </c>
      <c r="G134">
        <v>0</v>
      </c>
      <c r="I134" s="25"/>
      <c r="J134" s="28">
        <f t="shared" si="21"/>
        <v>88.277175000000014</v>
      </c>
      <c r="K134" s="28">
        <f t="shared" si="20"/>
        <v>1461.677175</v>
      </c>
      <c r="L134" s="28"/>
      <c r="M134" s="28"/>
      <c r="N134" s="28">
        <f t="shared" si="22"/>
        <v>14420.7</v>
      </c>
      <c r="O134" s="40"/>
      <c r="P134" s="41">
        <f t="shared" si="23"/>
        <v>14.4207</v>
      </c>
      <c r="Q134" s="42">
        <v>13.009639999999999</v>
      </c>
      <c r="R134" s="22">
        <f t="shared" si="24"/>
        <v>-1.4110600000000009</v>
      </c>
      <c r="S134" t="str">
        <f t="shared" si="25"/>
        <v>using</v>
      </c>
      <c r="T134">
        <v>-1.4110600000000009</v>
      </c>
      <c r="U134">
        <v>0</v>
      </c>
      <c r="V134">
        <f t="shared" si="26"/>
        <v>1.4110600000000009</v>
      </c>
    </row>
    <row r="135" spans="1:22" x14ac:dyDescent="0.25">
      <c r="A135" s="10">
        <v>724</v>
      </c>
      <c r="B135">
        <v>132</v>
      </c>
      <c r="C135">
        <v>0</v>
      </c>
      <c r="D135">
        <v>6</v>
      </c>
      <c r="E135">
        <v>0</v>
      </c>
      <c r="F135">
        <v>0</v>
      </c>
      <c r="G135">
        <v>0</v>
      </c>
      <c r="I135" s="25"/>
      <c r="J135" s="28">
        <f t="shared" si="21"/>
        <v>88.277175000000014</v>
      </c>
      <c r="K135" s="28">
        <f t="shared" si="20"/>
        <v>1461.677175</v>
      </c>
      <c r="L135" s="28"/>
      <c r="M135" s="28"/>
      <c r="N135" s="28">
        <f t="shared" si="22"/>
        <v>14420.7</v>
      </c>
      <c r="O135" s="40"/>
      <c r="P135" s="41">
        <f t="shared" si="23"/>
        <v>14.4207</v>
      </c>
      <c r="Q135" s="42">
        <v>13.009639999999999</v>
      </c>
      <c r="R135" s="22">
        <f t="shared" si="24"/>
        <v>-1.4110600000000009</v>
      </c>
      <c r="S135" t="str">
        <f t="shared" si="25"/>
        <v>using</v>
      </c>
      <c r="T135">
        <v>-1.4110600000000009</v>
      </c>
      <c r="U135">
        <v>0</v>
      </c>
      <c r="V135">
        <f t="shared" si="26"/>
        <v>1.4110600000000009</v>
      </c>
    </row>
    <row r="136" spans="1:22" x14ac:dyDescent="0.25">
      <c r="A136" s="10">
        <v>730</v>
      </c>
      <c r="B136">
        <v>133</v>
      </c>
      <c r="C136">
        <v>0</v>
      </c>
      <c r="D136">
        <v>6</v>
      </c>
      <c r="E136">
        <v>0</v>
      </c>
      <c r="F136">
        <v>0</v>
      </c>
      <c r="G136">
        <v>0</v>
      </c>
      <c r="I136" s="25"/>
      <c r="J136" s="28">
        <f t="shared" si="21"/>
        <v>88.277175000000014</v>
      </c>
      <c r="K136" s="28">
        <f t="shared" si="20"/>
        <v>1461.677175</v>
      </c>
      <c r="L136" s="28"/>
      <c r="M136" s="28"/>
      <c r="N136" s="28">
        <f t="shared" si="22"/>
        <v>14420.7</v>
      </c>
      <c r="O136" s="40"/>
      <c r="P136" s="41">
        <f t="shared" si="23"/>
        <v>14.4207</v>
      </c>
      <c r="Q136" s="42">
        <v>13.009639999999999</v>
      </c>
      <c r="R136" s="22">
        <f t="shared" si="24"/>
        <v>-1.4110600000000009</v>
      </c>
      <c r="S136" t="str">
        <f t="shared" si="25"/>
        <v>using</v>
      </c>
      <c r="T136">
        <v>-1.4110600000000009</v>
      </c>
      <c r="U136">
        <v>0</v>
      </c>
      <c r="V136">
        <f t="shared" si="26"/>
        <v>1.4110600000000009</v>
      </c>
    </row>
    <row r="137" spans="1:22" x14ac:dyDescent="0.25">
      <c r="A137" s="10">
        <v>735</v>
      </c>
      <c r="B137">
        <v>134</v>
      </c>
      <c r="C137">
        <v>-1</v>
      </c>
      <c r="D137">
        <v>5</v>
      </c>
      <c r="E137">
        <v>0</v>
      </c>
      <c r="F137">
        <v>0</v>
      </c>
      <c r="G137">
        <v>0</v>
      </c>
      <c r="I137" s="25"/>
      <c r="J137" s="28">
        <f t="shared" si="21"/>
        <v>61.303593750000005</v>
      </c>
      <c r="K137" s="28">
        <f t="shared" si="20"/>
        <v>734.7035937500001</v>
      </c>
      <c r="L137" s="28"/>
      <c r="M137" s="28"/>
      <c r="N137" s="28">
        <f t="shared" si="22"/>
        <v>12017.250000000002</v>
      </c>
      <c r="O137" s="40"/>
      <c r="P137" s="41">
        <f t="shared" si="23"/>
        <v>12.017250000000002</v>
      </c>
      <c r="Q137" s="42">
        <v>13.009639999999999</v>
      </c>
      <c r="R137" s="22">
        <f t="shared" si="24"/>
        <v>0.99238999999999677</v>
      </c>
      <c r="S137" t="str">
        <f t="shared" si="25"/>
        <v>storing</v>
      </c>
      <c r="T137">
        <v>0</v>
      </c>
      <c r="U137">
        <v>0.99238999999999677</v>
      </c>
      <c r="V137">
        <f t="shared" si="26"/>
        <v>0</v>
      </c>
    </row>
    <row r="138" spans="1:22" x14ac:dyDescent="0.25">
      <c r="A138" s="10">
        <v>740</v>
      </c>
      <c r="B138">
        <v>135</v>
      </c>
      <c r="C138">
        <v>0</v>
      </c>
      <c r="D138">
        <v>5</v>
      </c>
      <c r="E138">
        <v>0</v>
      </c>
      <c r="F138">
        <v>0</v>
      </c>
      <c r="G138">
        <v>0</v>
      </c>
      <c r="I138" s="25"/>
      <c r="J138" s="28">
        <f t="shared" si="21"/>
        <v>61.303593750000005</v>
      </c>
      <c r="K138" s="28">
        <f t="shared" si="20"/>
        <v>1434.70359375</v>
      </c>
      <c r="L138" s="28"/>
      <c r="M138" s="28"/>
      <c r="N138" s="28">
        <f t="shared" si="22"/>
        <v>12017.250000000002</v>
      </c>
      <c r="O138" s="40"/>
      <c r="P138" s="41">
        <f t="shared" si="23"/>
        <v>12.017250000000002</v>
      </c>
      <c r="Q138" s="42">
        <v>13.009639999999999</v>
      </c>
      <c r="R138" s="22">
        <f t="shared" si="24"/>
        <v>0.99238999999999677</v>
      </c>
      <c r="S138" t="str">
        <f t="shared" si="25"/>
        <v>storing</v>
      </c>
      <c r="T138">
        <v>0</v>
      </c>
      <c r="U138">
        <v>0.99238999999999677</v>
      </c>
      <c r="V138">
        <f t="shared" si="26"/>
        <v>0</v>
      </c>
    </row>
    <row r="139" spans="1:22" x14ac:dyDescent="0.25">
      <c r="A139" s="10">
        <v>745</v>
      </c>
      <c r="B139">
        <v>136</v>
      </c>
      <c r="C139">
        <v>0</v>
      </c>
      <c r="D139">
        <v>5</v>
      </c>
      <c r="E139">
        <v>0</v>
      </c>
      <c r="F139">
        <v>0</v>
      </c>
      <c r="G139">
        <v>0</v>
      </c>
      <c r="I139" s="25"/>
      <c r="J139" s="28">
        <f t="shared" si="21"/>
        <v>61.303593750000005</v>
      </c>
      <c r="K139" s="28">
        <f t="shared" si="20"/>
        <v>1434.70359375</v>
      </c>
      <c r="L139" s="28"/>
      <c r="M139" s="28"/>
      <c r="N139" s="28">
        <f t="shared" si="22"/>
        <v>12017.250000000002</v>
      </c>
      <c r="O139" s="40"/>
      <c r="P139" s="41">
        <f t="shared" si="23"/>
        <v>12.017250000000002</v>
      </c>
      <c r="Q139" s="42">
        <v>13.009639999999999</v>
      </c>
      <c r="R139" s="22">
        <f t="shared" si="24"/>
        <v>0.99238999999999677</v>
      </c>
      <c r="S139" t="str">
        <f t="shared" si="25"/>
        <v>storing</v>
      </c>
      <c r="T139">
        <v>0</v>
      </c>
      <c r="U139">
        <v>0.99238999999999677</v>
      </c>
      <c r="V139">
        <f t="shared" si="26"/>
        <v>0</v>
      </c>
    </row>
    <row r="140" spans="1:22" x14ac:dyDescent="0.25">
      <c r="A140" s="10">
        <v>750</v>
      </c>
      <c r="B140">
        <v>137</v>
      </c>
      <c r="C140">
        <v>0</v>
      </c>
      <c r="D140">
        <v>5</v>
      </c>
      <c r="E140">
        <v>0</v>
      </c>
      <c r="F140">
        <v>0</v>
      </c>
      <c r="G140">
        <v>0</v>
      </c>
      <c r="I140" s="25"/>
      <c r="J140" s="28">
        <f t="shared" si="21"/>
        <v>61.303593750000005</v>
      </c>
      <c r="K140" s="28">
        <f t="shared" si="20"/>
        <v>1434.70359375</v>
      </c>
      <c r="L140" s="28"/>
      <c r="M140" s="28"/>
      <c r="N140" s="28">
        <f t="shared" si="22"/>
        <v>12017.250000000002</v>
      </c>
      <c r="O140" s="40"/>
      <c r="P140" s="41">
        <f t="shared" si="23"/>
        <v>12.017250000000002</v>
      </c>
      <c r="Q140" s="42">
        <v>13.009639999999999</v>
      </c>
      <c r="R140" s="22">
        <f t="shared" si="24"/>
        <v>0.99238999999999677</v>
      </c>
      <c r="S140" t="str">
        <f t="shared" si="25"/>
        <v>storing</v>
      </c>
      <c r="T140">
        <v>0</v>
      </c>
      <c r="U140">
        <v>0.99238999999999677</v>
      </c>
      <c r="V140">
        <f t="shared" si="26"/>
        <v>0</v>
      </c>
    </row>
    <row r="141" spans="1:22" x14ac:dyDescent="0.25">
      <c r="A141" s="10">
        <v>755</v>
      </c>
      <c r="B141">
        <v>138</v>
      </c>
      <c r="C141">
        <v>0</v>
      </c>
      <c r="D141">
        <v>5</v>
      </c>
      <c r="E141">
        <v>0</v>
      </c>
      <c r="F141">
        <v>0</v>
      </c>
      <c r="G141">
        <v>0</v>
      </c>
      <c r="I141" s="25"/>
      <c r="J141" s="28">
        <f t="shared" si="21"/>
        <v>61.303593750000005</v>
      </c>
      <c r="K141" s="28">
        <f t="shared" si="20"/>
        <v>1434.70359375</v>
      </c>
      <c r="L141" s="28"/>
      <c r="M141" s="28"/>
      <c r="N141" s="28">
        <f t="shared" si="22"/>
        <v>12017.250000000002</v>
      </c>
      <c r="O141" s="40"/>
      <c r="P141" s="41">
        <f t="shared" si="23"/>
        <v>12.017250000000002</v>
      </c>
      <c r="Q141" s="42">
        <v>13.009639999999999</v>
      </c>
      <c r="R141" s="22">
        <f t="shared" si="24"/>
        <v>0.99238999999999677</v>
      </c>
      <c r="S141" t="str">
        <f t="shared" si="25"/>
        <v>storing</v>
      </c>
      <c r="T141">
        <v>0</v>
      </c>
      <c r="U141">
        <v>0.99238999999999677</v>
      </c>
      <c r="V141">
        <f t="shared" si="26"/>
        <v>0</v>
      </c>
    </row>
    <row r="142" spans="1:22" x14ac:dyDescent="0.25">
      <c r="A142" s="10">
        <v>760</v>
      </c>
      <c r="B142">
        <v>139</v>
      </c>
      <c r="C142">
        <v>0</v>
      </c>
      <c r="D142">
        <v>5</v>
      </c>
      <c r="E142">
        <v>0</v>
      </c>
      <c r="F142">
        <v>0</v>
      </c>
      <c r="G142">
        <v>0</v>
      </c>
      <c r="I142" s="25"/>
      <c r="J142" s="28">
        <f t="shared" si="21"/>
        <v>61.303593750000005</v>
      </c>
      <c r="K142" s="28">
        <f t="shared" si="20"/>
        <v>1434.70359375</v>
      </c>
      <c r="L142" s="28"/>
      <c r="M142" s="28"/>
      <c r="N142" s="28">
        <f t="shared" si="22"/>
        <v>12017.250000000002</v>
      </c>
      <c r="O142" s="40"/>
      <c r="P142" s="41">
        <f t="shared" si="23"/>
        <v>12.017250000000002</v>
      </c>
      <c r="Q142" s="42">
        <v>13.009639999999999</v>
      </c>
      <c r="R142" s="22">
        <f t="shared" si="24"/>
        <v>0.99238999999999677</v>
      </c>
      <c r="S142" t="str">
        <f t="shared" si="25"/>
        <v>storing</v>
      </c>
      <c r="T142">
        <v>0</v>
      </c>
      <c r="U142">
        <v>0.99238999999999677</v>
      </c>
      <c r="V142">
        <f t="shared" si="26"/>
        <v>0</v>
      </c>
    </row>
    <row r="143" spans="1:22" x14ac:dyDescent="0.25">
      <c r="A143" s="10">
        <v>765</v>
      </c>
      <c r="B143">
        <v>140</v>
      </c>
      <c r="C143">
        <v>0</v>
      </c>
      <c r="D143">
        <v>5</v>
      </c>
      <c r="E143">
        <v>0</v>
      </c>
      <c r="F143">
        <v>0</v>
      </c>
      <c r="G143">
        <v>0</v>
      </c>
      <c r="I143" s="25"/>
      <c r="J143" s="28">
        <f t="shared" si="21"/>
        <v>61.303593750000005</v>
      </c>
      <c r="K143" s="28">
        <f t="shared" si="20"/>
        <v>1434.70359375</v>
      </c>
      <c r="L143" s="28"/>
      <c r="M143" s="28"/>
      <c r="N143" s="28">
        <f t="shared" si="22"/>
        <v>12017.250000000002</v>
      </c>
      <c r="O143" s="40"/>
      <c r="P143" s="41">
        <f t="shared" si="23"/>
        <v>12.017250000000002</v>
      </c>
      <c r="Q143" s="42">
        <v>13.009639999999999</v>
      </c>
      <c r="R143" s="22">
        <f t="shared" si="24"/>
        <v>0.99238999999999677</v>
      </c>
      <c r="S143" t="str">
        <f t="shared" si="25"/>
        <v>storing</v>
      </c>
      <c r="T143">
        <v>0</v>
      </c>
      <c r="U143">
        <v>0.99238999999999677</v>
      </c>
      <c r="V143">
        <f t="shared" si="26"/>
        <v>0</v>
      </c>
    </row>
    <row r="144" spans="1:22" x14ac:dyDescent="0.25">
      <c r="A144" s="10">
        <v>771</v>
      </c>
      <c r="B144">
        <v>141</v>
      </c>
      <c r="C144">
        <v>1</v>
      </c>
      <c r="D144">
        <v>6</v>
      </c>
      <c r="E144">
        <v>0</v>
      </c>
      <c r="F144">
        <v>0</v>
      </c>
      <c r="G144">
        <v>0</v>
      </c>
      <c r="I144" s="25"/>
      <c r="J144" s="28">
        <f t="shared" si="21"/>
        <v>88.277175000000014</v>
      </c>
      <c r="K144" s="28">
        <f t="shared" si="20"/>
        <v>2161.6771750000003</v>
      </c>
      <c r="L144" s="28"/>
      <c r="M144" s="28"/>
      <c r="N144" s="28">
        <f t="shared" si="22"/>
        <v>14420.7</v>
      </c>
      <c r="O144" s="40"/>
      <c r="P144" s="41">
        <f t="shared" si="23"/>
        <v>14.4207</v>
      </c>
      <c r="Q144" s="42">
        <v>13.009639999999999</v>
      </c>
      <c r="R144" s="22">
        <f t="shared" si="24"/>
        <v>-1.4110600000000009</v>
      </c>
      <c r="S144" t="str">
        <f t="shared" si="25"/>
        <v>using</v>
      </c>
      <c r="T144">
        <v>-1.4110600000000009</v>
      </c>
      <c r="U144">
        <v>0</v>
      </c>
      <c r="V144">
        <f t="shared" si="26"/>
        <v>1.4110600000000009</v>
      </c>
    </row>
    <row r="145" spans="1:22" x14ac:dyDescent="0.25">
      <c r="A145" s="10">
        <v>778</v>
      </c>
      <c r="B145">
        <v>142</v>
      </c>
      <c r="C145">
        <v>1</v>
      </c>
      <c r="D145">
        <v>7</v>
      </c>
      <c r="E145">
        <v>0</v>
      </c>
      <c r="F145">
        <v>0</v>
      </c>
      <c r="G145">
        <v>0</v>
      </c>
      <c r="I145" s="25"/>
      <c r="J145" s="28">
        <f t="shared" si="21"/>
        <v>120.15504375000002</v>
      </c>
      <c r="K145" s="28">
        <f t="shared" si="20"/>
        <v>2193.5550437500001</v>
      </c>
      <c r="L145" s="28"/>
      <c r="M145" s="28"/>
      <c r="N145" s="28">
        <f t="shared" si="22"/>
        <v>16824.150000000001</v>
      </c>
      <c r="O145" s="40"/>
      <c r="P145" s="41">
        <f t="shared" si="23"/>
        <v>16.824150000000003</v>
      </c>
      <c r="Q145" s="42">
        <v>13.009639999999999</v>
      </c>
      <c r="R145" s="22">
        <f t="shared" si="24"/>
        <v>-3.8145100000000038</v>
      </c>
      <c r="S145" t="str">
        <f t="shared" si="25"/>
        <v>using</v>
      </c>
      <c r="T145">
        <v>-3.8145100000000038</v>
      </c>
      <c r="U145">
        <v>0</v>
      </c>
      <c r="V145">
        <f t="shared" si="26"/>
        <v>3.8145100000000038</v>
      </c>
    </row>
    <row r="146" spans="1:22" x14ac:dyDescent="0.25">
      <c r="A146" s="10">
        <v>785</v>
      </c>
      <c r="B146">
        <v>143</v>
      </c>
      <c r="C146">
        <v>0</v>
      </c>
      <c r="D146">
        <v>7</v>
      </c>
      <c r="E146">
        <v>0</v>
      </c>
      <c r="F146">
        <v>0</v>
      </c>
      <c r="G146">
        <v>0</v>
      </c>
      <c r="I146" s="25"/>
      <c r="J146" s="28">
        <f t="shared" si="21"/>
        <v>120.15504375000002</v>
      </c>
      <c r="K146" s="28">
        <f t="shared" si="20"/>
        <v>1493.5550437500001</v>
      </c>
      <c r="L146" s="28"/>
      <c r="M146" s="28"/>
      <c r="N146" s="28">
        <f t="shared" si="22"/>
        <v>16824.150000000001</v>
      </c>
      <c r="O146" s="40"/>
      <c r="P146" s="41">
        <f t="shared" si="23"/>
        <v>16.824150000000003</v>
      </c>
      <c r="Q146" s="42">
        <v>13.009639999999999</v>
      </c>
      <c r="R146" s="22">
        <f t="shared" si="24"/>
        <v>-3.8145100000000038</v>
      </c>
      <c r="S146" t="str">
        <f t="shared" si="25"/>
        <v>using</v>
      </c>
      <c r="T146">
        <v>-3.8145100000000038</v>
      </c>
      <c r="U146">
        <v>0</v>
      </c>
      <c r="V146">
        <f t="shared" si="26"/>
        <v>3.8145100000000038</v>
      </c>
    </row>
    <row r="147" spans="1:22" x14ac:dyDescent="0.25">
      <c r="A147" s="10">
        <v>792</v>
      </c>
      <c r="B147">
        <v>144</v>
      </c>
      <c r="C147">
        <v>0</v>
      </c>
      <c r="D147">
        <v>7</v>
      </c>
      <c r="E147">
        <v>0</v>
      </c>
      <c r="F147">
        <v>0</v>
      </c>
      <c r="G147">
        <v>0</v>
      </c>
      <c r="I147" s="25"/>
      <c r="J147" s="28">
        <f t="shared" si="21"/>
        <v>120.15504375000002</v>
      </c>
      <c r="K147" s="28">
        <f t="shared" si="20"/>
        <v>1493.5550437500001</v>
      </c>
      <c r="L147" s="28"/>
      <c r="M147" s="28"/>
      <c r="N147" s="28">
        <f t="shared" si="22"/>
        <v>16824.150000000001</v>
      </c>
      <c r="O147" s="40"/>
      <c r="P147" s="41">
        <f t="shared" si="23"/>
        <v>16.824150000000003</v>
      </c>
      <c r="Q147" s="42">
        <v>13.009639999999999</v>
      </c>
      <c r="R147" s="22">
        <f t="shared" si="24"/>
        <v>-3.8145100000000038</v>
      </c>
      <c r="S147" t="str">
        <f t="shared" si="25"/>
        <v>using</v>
      </c>
      <c r="T147">
        <v>-3.8145100000000038</v>
      </c>
      <c r="U147">
        <v>0</v>
      </c>
      <c r="V147">
        <f t="shared" si="26"/>
        <v>3.8145100000000038</v>
      </c>
    </row>
    <row r="148" spans="1:22" x14ac:dyDescent="0.25">
      <c r="A148" s="10">
        <v>799</v>
      </c>
      <c r="B148">
        <v>145</v>
      </c>
      <c r="C148">
        <v>0</v>
      </c>
      <c r="D148">
        <v>7</v>
      </c>
      <c r="E148">
        <v>0</v>
      </c>
      <c r="F148">
        <v>0</v>
      </c>
      <c r="G148">
        <v>0</v>
      </c>
      <c r="I148" s="25"/>
      <c r="J148" s="28">
        <f t="shared" si="21"/>
        <v>120.15504375000002</v>
      </c>
      <c r="K148" s="28">
        <f t="shared" si="20"/>
        <v>1493.5550437500001</v>
      </c>
      <c r="L148" s="28"/>
      <c r="M148" s="28"/>
      <c r="N148" s="28">
        <f t="shared" si="22"/>
        <v>16824.150000000001</v>
      </c>
      <c r="O148" s="40"/>
      <c r="P148" s="41">
        <f t="shared" si="23"/>
        <v>16.824150000000003</v>
      </c>
      <c r="Q148" s="42">
        <v>13.009639999999999</v>
      </c>
      <c r="R148" s="22">
        <f t="shared" si="24"/>
        <v>-3.8145100000000038</v>
      </c>
      <c r="S148" t="str">
        <f t="shared" si="25"/>
        <v>using</v>
      </c>
      <c r="T148">
        <v>-3.8145100000000038</v>
      </c>
      <c r="U148">
        <v>0</v>
      </c>
      <c r="V148">
        <f t="shared" si="26"/>
        <v>3.8145100000000038</v>
      </c>
    </row>
    <row r="149" spans="1:22" x14ac:dyDescent="0.25">
      <c r="A149" s="10">
        <v>806</v>
      </c>
      <c r="B149">
        <v>146</v>
      </c>
      <c r="C149">
        <v>0</v>
      </c>
      <c r="D149">
        <v>7</v>
      </c>
      <c r="E149">
        <v>0</v>
      </c>
      <c r="F149">
        <v>0</v>
      </c>
      <c r="G149">
        <v>0</v>
      </c>
      <c r="I149" s="25"/>
      <c r="J149" s="28">
        <f t="shared" si="21"/>
        <v>120.15504375000002</v>
      </c>
      <c r="K149" s="28">
        <f t="shared" si="20"/>
        <v>1493.5550437500001</v>
      </c>
      <c r="L149" s="28"/>
      <c r="M149" s="28"/>
      <c r="N149" s="28">
        <f t="shared" si="22"/>
        <v>16824.150000000001</v>
      </c>
      <c r="O149" s="40"/>
      <c r="P149" s="41">
        <f t="shared" si="23"/>
        <v>16.824150000000003</v>
      </c>
      <c r="Q149" s="42">
        <v>13.009639999999999</v>
      </c>
      <c r="R149" s="22">
        <f t="shared" si="24"/>
        <v>-3.8145100000000038</v>
      </c>
      <c r="S149" t="str">
        <f t="shared" si="25"/>
        <v>using</v>
      </c>
      <c r="T149">
        <v>-3.8145100000000038</v>
      </c>
      <c r="U149">
        <v>0</v>
      </c>
      <c r="V149">
        <f t="shared" si="26"/>
        <v>3.8145100000000038</v>
      </c>
    </row>
    <row r="150" spans="1:22" x14ac:dyDescent="0.25">
      <c r="A150" s="10">
        <v>813</v>
      </c>
      <c r="B150">
        <v>147</v>
      </c>
      <c r="C150">
        <v>0</v>
      </c>
      <c r="D150">
        <v>7</v>
      </c>
      <c r="E150">
        <v>0</v>
      </c>
      <c r="F150">
        <v>0</v>
      </c>
      <c r="G150">
        <v>0</v>
      </c>
      <c r="I150" s="25"/>
      <c r="J150" s="28">
        <f t="shared" si="21"/>
        <v>120.15504375000002</v>
      </c>
      <c r="K150" s="28">
        <f t="shared" si="20"/>
        <v>1493.5550437500001</v>
      </c>
      <c r="L150" s="28"/>
      <c r="M150" s="28"/>
      <c r="N150" s="28">
        <f t="shared" si="22"/>
        <v>16824.150000000001</v>
      </c>
      <c r="O150" s="40"/>
      <c r="P150" s="41">
        <f t="shared" si="23"/>
        <v>16.824150000000003</v>
      </c>
      <c r="Q150" s="42">
        <v>13.009639999999999</v>
      </c>
      <c r="R150" s="22">
        <f t="shared" si="24"/>
        <v>-3.8145100000000038</v>
      </c>
      <c r="S150" t="str">
        <f t="shared" si="25"/>
        <v>using</v>
      </c>
      <c r="T150">
        <v>-3.8145100000000038</v>
      </c>
      <c r="U150">
        <v>0</v>
      </c>
      <c r="V150">
        <f t="shared" si="26"/>
        <v>3.8145100000000038</v>
      </c>
    </row>
    <row r="151" spans="1:22" x14ac:dyDescent="0.25">
      <c r="A151" s="10">
        <v>819</v>
      </c>
      <c r="B151">
        <v>148</v>
      </c>
      <c r="C151">
        <v>-1</v>
      </c>
      <c r="D151">
        <v>6</v>
      </c>
      <c r="E151">
        <v>0</v>
      </c>
      <c r="F151">
        <v>0</v>
      </c>
      <c r="G151">
        <v>0</v>
      </c>
      <c r="I151" s="25"/>
      <c r="J151" s="28">
        <f t="shared" si="21"/>
        <v>88.277175000000014</v>
      </c>
      <c r="K151" s="28">
        <f t="shared" si="20"/>
        <v>761.67717500000015</v>
      </c>
      <c r="L151" s="28"/>
      <c r="M151" s="28"/>
      <c r="N151" s="28">
        <f t="shared" si="22"/>
        <v>14420.7</v>
      </c>
      <c r="O151" s="40"/>
      <c r="P151" s="41">
        <f t="shared" si="23"/>
        <v>14.4207</v>
      </c>
      <c r="Q151" s="42">
        <v>13.009639999999999</v>
      </c>
      <c r="R151" s="22">
        <f t="shared" si="24"/>
        <v>-1.4110600000000009</v>
      </c>
      <c r="S151" t="str">
        <f t="shared" si="25"/>
        <v>using</v>
      </c>
      <c r="T151">
        <v>-1.4110600000000009</v>
      </c>
      <c r="U151">
        <v>0</v>
      </c>
      <c r="V151">
        <f t="shared" si="26"/>
        <v>1.4110600000000009</v>
      </c>
    </row>
    <row r="152" spans="1:22" x14ac:dyDescent="0.25">
      <c r="A152" s="9">
        <v>824</v>
      </c>
      <c r="B152">
        <v>149</v>
      </c>
      <c r="C152">
        <v>-1</v>
      </c>
      <c r="D152">
        <v>5</v>
      </c>
      <c r="E152">
        <v>0</v>
      </c>
      <c r="F152">
        <v>0</v>
      </c>
      <c r="G152">
        <v>0</v>
      </c>
      <c r="I152" s="25"/>
      <c r="J152" s="28">
        <f t="shared" si="21"/>
        <v>61.303593750000005</v>
      </c>
      <c r="K152" s="28">
        <f t="shared" si="20"/>
        <v>734.7035937500001</v>
      </c>
      <c r="L152" s="28"/>
      <c r="M152" s="28"/>
      <c r="N152" s="28">
        <f t="shared" si="22"/>
        <v>12017.250000000002</v>
      </c>
      <c r="O152" s="40"/>
      <c r="P152" s="41">
        <f t="shared" si="23"/>
        <v>12.017250000000002</v>
      </c>
      <c r="Q152" s="42">
        <v>13.009639999999999</v>
      </c>
      <c r="R152" s="22">
        <f t="shared" si="24"/>
        <v>0.99238999999999677</v>
      </c>
      <c r="S152" t="str">
        <f t="shared" si="25"/>
        <v>storing</v>
      </c>
      <c r="T152">
        <v>0</v>
      </c>
      <c r="U152">
        <v>0.99238999999999677</v>
      </c>
      <c r="V152">
        <f t="shared" si="26"/>
        <v>0</v>
      </c>
    </row>
    <row r="153" spans="1:22" x14ac:dyDescent="0.25">
      <c r="A153" s="9">
        <v>828</v>
      </c>
      <c r="B153">
        <v>150</v>
      </c>
      <c r="C153">
        <v>-1</v>
      </c>
      <c r="D153">
        <v>4</v>
      </c>
      <c r="E153">
        <v>0</v>
      </c>
      <c r="F153">
        <v>0</v>
      </c>
      <c r="G153">
        <v>0</v>
      </c>
      <c r="I153" s="25"/>
      <c r="J153" s="28">
        <f t="shared" si="21"/>
        <v>39.234300000000005</v>
      </c>
      <c r="K153" s="28">
        <f t="shared" si="20"/>
        <v>712.63430000000005</v>
      </c>
      <c r="L153" s="28"/>
      <c r="M153" s="28"/>
      <c r="N153" s="28">
        <f t="shared" si="22"/>
        <v>9613.8000000000011</v>
      </c>
      <c r="O153" s="40"/>
      <c r="P153" s="41">
        <f t="shared" si="23"/>
        <v>9.6138000000000012</v>
      </c>
      <c r="Q153" s="42">
        <v>13.009639999999999</v>
      </c>
      <c r="R153" s="22">
        <f t="shared" si="24"/>
        <v>3.395839999999998</v>
      </c>
      <c r="S153" t="str">
        <f t="shared" si="25"/>
        <v>storing</v>
      </c>
      <c r="T153">
        <v>0</v>
      </c>
      <c r="U153">
        <v>3.395839999999998</v>
      </c>
      <c r="V153">
        <f t="shared" si="26"/>
        <v>0</v>
      </c>
    </row>
    <row r="154" spans="1:22" x14ac:dyDescent="0.25">
      <c r="A154" s="9">
        <v>831</v>
      </c>
      <c r="B154">
        <v>151</v>
      </c>
      <c r="C154">
        <v>-1</v>
      </c>
      <c r="D154">
        <v>3</v>
      </c>
      <c r="E154">
        <v>0</v>
      </c>
      <c r="F154">
        <v>0</v>
      </c>
      <c r="G154">
        <v>0</v>
      </c>
      <c r="I154" s="25"/>
      <c r="J154" s="28">
        <f t="shared" si="21"/>
        <v>22.069293750000003</v>
      </c>
      <c r="K154" s="28">
        <f t="shared" si="20"/>
        <v>695.46929375000013</v>
      </c>
      <c r="L154" s="28"/>
      <c r="M154" s="28"/>
      <c r="N154" s="28">
        <f t="shared" si="22"/>
        <v>7210.35</v>
      </c>
      <c r="O154" s="40"/>
      <c r="P154" s="41">
        <f t="shared" si="23"/>
        <v>7.21035</v>
      </c>
      <c r="Q154" s="42">
        <v>13.009639999999999</v>
      </c>
      <c r="R154" s="22">
        <f t="shared" si="24"/>
        <v>5.7992899999999992</v>
      </c>
      <c r="S154" t="str">
        <f t="shared" si="25"/>
        <v>storing</v>
      </c>
      <c r="T154">
        <v>0</v>
      </c>
      <c r="U154">
        <v>5.7992899999999992</v>
      </c>
      <c r="V154">
        <f t="shared" si="26"/>
        <v>0</v>
      </c>
    </row>
    <row r="155" spans="1:22" x14ac:dyDescent="0.25">
      <c r="A155" s="9">
        <v>834</v>
      </c>
      <c r="B155">
        <v>152</v>
      </c>
      <c r="C155">
        <v>0</v>
      </c>
      <c r="D155">
        <v>3</v>
      </c>
      <c r="E155">
        <v>0</v>
      </c>
      <c r="F155">
        <v>0</v>
      </c>
      <c r="G155">
        <v>0</v>
      </c>
      <c r="I155" s="25"/>
      <c r="J155" s="28">
        <f t="shared" si="21"/>
        <v>22.069293750000003</v>
      </c>
      <c r="K155" s="28">
        <f t="shared" si="20"/>
        <v>1395.4692937500001</v>
      </c>
      <c r="L155" s="28"/>
      <c r="M155" s="28"/>
      <c r="N155" s="28">
        <f t="shared" si="22"/>
        <v>7210.35</v>
      </c>
      <c r="O155" s="40"/>
      <c r="P155" s="41">
        <f t="shared" si="23"/>
        <v>7.21035</v>
      </c>
      <c r="Q155" s="42">
        <v>13.009639999999999</v>
      </c>
      <c r="R155" s="22">
        <f t="shared" si="24"/>
        <v>5.7992899999999992</v>
      </c>
      <c r="S155" t="str">
        <f t="shared" si="25"/>
        <v>storing</v>
      </c>
      <c r="T155">
        <v>0</v>
      </c>
      <c r="U155">
        <v>5.7992899999999992</v>
      </c>
      <c r="V155">
        <f t="shared" si="26"/>
        <v>0</v>
      </c>
    </row>
    <row r="156" spans="1:22" x14ac:dyDescent="0.25">
      <c r="A156" s="9">
        <v>836</v>
      </c>
      <c r="B156">
        <v>153</v>
      </c>
      <c r="C156">
        <v>-1</v>
      </c>
      <c r="D156">
        <v>2</v>
      </c>
      <c r="E156">
        <v>0</v>
      </c>
      <c r="F156">
        <v>0</v>
      </c>
      <c r="G156">
        <v>0</v>
      </c>
      <c r="I156" s="25"/>
      <c r="J156" s="28">
        <f t="shared" si="21"/>
        <v>9.8085750000000012</v>
      </c>
      <c r="K156" s="28">
        <f t="shared" si="20"/>
        <v>683.20857500000011</v>
      </c>
      <c r="L156" s="28"/>
      <c r="M156" s="28"/>
      <c r="N156" s="28">
        <f t="shared" si="22"/>
        <v>4806.9000000000005</v>
      </c>
      <c r="O156" s="40"/>
      <c r="P156" s="41">
        <f t="shared" si="23"/>
        <v>4.8069000000000006</v>
      </c>
      <c r="Q156" s="42">
        <v>13.009639999999999</v>
      </c>
      <c r="R156" s="22">
        <f t="shared" si="24"/>
        <v>8.2027399999999986</v>
      </c>
      <c r="S156" t="str">
        <f t="shared" si="25"/>
        <v>storing</v>
      </c>
      <c r="T156">
        <v>0</v>
      </c>
      <c r="U156">
        <v>8.2027399999999986</v>
      </c>
      <c r="V156">
        <f t="shared" si="26"/>
        <v>0</v>
      </c>
    </row>
    <row r="157" spans="1:22" x14ac:dyDescent="0.25">
      <c r="A157" s="9">
        <v>838</v>
      </c>
      <c r="B157">
        <v>154</v>
      </c>
      <c r="C157">
        <v>0</v>
      </c>
      <c r="D157">
        <v>2</v>
      </c>
      <c r="E157">
        <v>0</v>
      </c>
      <c r="F157">
        <v>0</v>
      </c>
      <c r="G157">
        <v>0</v>
      </c>
      <c r="I157" s="25"/>
      <c r="J157" s="28">
        <f t="shared" si="21"/>
        <v>9.8085750000000012</v>
      </c>
      <c r="K157" s="28">
        <f t="shared" si="20"/>
        <v>1383.2085750000001</v>
      </c>
      <c r="L157" s="28"/>
      <c r="M157" s="28"/>
      <c r="N157" s="28">
        <f t="shared" si="22"/>
        <v>4806.9000000000005</v>
      </c>
      <c r="O157" s="40"/>
      <c r="P157" s="41">
        <f t="shared" si="23"/>
        <v>4.8069000000000006</v>
      </c>
      <c r="Q157" s="42">
        <v>13.009639999999999</v>
      </c>
      <c r="R157" s="22">
        <f t="shared" si="24"/>
        <v>8.2027399999999986</v>
      </c>
      <c r="S157" t="str">
        <f t="shared" si="25"/>
        <v>storing</v>
      </c>
      <c r="T157">
        <v>0</v>
      </c>
      <c r="U157">
        <v>8.2027399999999986</v>
      </c>
      <c r="V157">
        <f t="shared" si="26"/>
        <v>0</v>
      </c>
    </row>
    <row r="158" spans="1:22" ht="15.75" thickBot="1" x14ac:dyDescent="0.3">
      <c r="A158" s="9">
        <v>839</v>
      </c>
      <c r="B158">
        <v>155</v>
      </c>
      <c r="C158">
        <v>-1</v>
      </c>
      <c r="D158">
        <v>1</v>
      </c>
      <c r="E158">
        <v>0</v>
      </c>
      <c r="F158">
        <v>0</v>
      </c>
      <c r="G158">
        <v>0</v>
      </c>
      <c r="I158" s="25"/>
      <c r="J158" s="28">
        <f t="shared" si="21"/>
        <v>2.4521437500000003</v>
      </c>
      <c r="K158" s="28">
        <f t="shared" si="20"/>
        <v>675.8521437500001</v>
      </c>
      <c r="L158" s="28"/>
      <c r="M158" s="28"/>
      <c r="N158" s="28">
        <f t="shared" si="22"/>
        <v>2403.4500000000003</v>
      </c>
      <c r="O158" s="40"/>
      <c r="P158" s="41">
        <f t="shared" si="23"/>
        <v>2.4034500000000003</v>
      </c>
      <c r="Q158" s="42">
        <v>13.009639999999999</v>
      </c>
      <c r="R158" s="22">
        <f t="shared" si="24"/>
        <v>10.606189999999998</v>
      </c>
      <c r="S158" t="str">
        <f t="shared" si="25"/>
        <v>storing</v>
      </c>
      <c r="T158">
        <v>0</v>
      </c>
      <c r="U158">
        <v>10.606189999999998</v>
      </c>
      <c r="V158">
        <f t="shared" si="26"/>
        <v>0</v>
      </c>
    </row>
    <row r="159" spans="1:22" ht="15.75" thickBot="1" x14ac:dyDescent="0.3">
      <c r="A159" s="9">
        <v>840</v>
      </c>
      <c r="B159">
        <v>156</v>
      </c>
      <c r="C159">
        <v>-1</v>
      </c>
      <c r="D159">
        <v>0</v>
      </c>
      <c r="E159">
        <v>0</v>
      </c>
      <c r="F159">
        <v>0</v>
      </c>
      <c r="G159">
        <v>0</v>
      </c>
      <c r="I159" s="25"/>
      <c r="J159" s="28">
        <f>0.5*$O$5*$O$16*$O$18*(D159^2)</f>
        <v>0</v>
      </c>
      <c r="K159" s="28">
        <f t="shared" si="20"/>
        <v>673.40000000000009</v>
      </c>
      <c r="L159" s="28"/>
      <c r="M159" s="28"/>
      <c r="N159" s="28"/>
      <c r="O159" s="40"/>
      <c r="P159" s="41"/>
      <c r="Q159" s="42"/>
      <c r="R159" s="22"/>
      <c r="T159" s="43">
        <f>SUM(T3:T158)</f>
        <v>-190.36891999999992</v>
      </c>
      <c r="U159" s="45">
        <f>SUM(U3:U158)</f>
        <v>190.36856999999995</v>
      </c>
      <c r="V159" s="44">
        <f>SUM(V3:V158)</f>
        <v>190.36891999999992</v>
      </c>
    </row>
    <row r="160" spans="1:22" x14ac:dyDescent="0.25">
      <c r="N160" s="28"/>
      <c r="R160" s="22"/>
    </row>
    <row r="1048576" spans="14:14" x14ac:dyDescent="0.25">
      <c r="N1048576">
        <f>MAX(N3:N1048575)</f>
        <v>16824.150000000001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Meredith (P148155)</dc:creator>
  <cp:lastModifiedBy>Sarah Meredith (P148155)</cp:lastModifiedBy>
  <dcterms:created xsi:type="dcterms:W3CDTF">2017-11-29T12:13:08Z</dcterms:created>
  <dcterms:modified xsi:type="dcterms:W3CDTF">2018-03-22T01:16:19Z</dcterms:modified>
</cp:coreProperties>
</file>