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03B888B6-69C1-48BC-AA58-9733258F77D6}" xr6:coauthVersionLast="47" xr6:coauthVersionMax="47" xr10:uidLastSave="{00000000-0000-0000-0000-000000000000}"/>
  <bookViews>
    <workbookView xWindow="28680" yWindow="1335" windowWidth="29040" windowHeight="15720" tabRatio="840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44" l="1"/>
  <c r="D36" i="44"/>
  <c r="D35" i="44"/>
  <c r="D34" i="44"/>
  <c r="D33" i="44"/>
</calcChain>
</file>

<file path=xl/sharedStrings.xml><?xml version="1.0" encoding="utf-8"?>
<sst xmlns="http://schemas.openxmlformats.org/spreadsheetml/2006/main" count="117" uniqueCount="111">
  <si>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</si>
  <si>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</si>
  <si>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</si>
  <si>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</si>
  <si>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</si>
  <si>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</si>
  <si>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</si>
  <si>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</si>
  <si>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</si>
  <si>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</si>
  <si>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</si>
  <si>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</si>
  <si>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</si>
  <si>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</si>
  <si>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</si>
  <si>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</si>
  <si>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</si>
  <si>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</si>
  <si>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</si>
  <si>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</si>
  <si>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</si>
  <si>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</si>
  <si>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</si>
  <si>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</si>
  <si>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</si>
  <si>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</si>
  <si>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</si>
  <si>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</si>
  <si>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</si>
  <si>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</si>
  <si>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</si>
  <si>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</si>
  <si>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</si>
  <si>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</si>
  <si>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</si>
  <si>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</si>
  <si>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</si>
  <si>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</si>
  <si>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</si>
  <si>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</si>
  <si>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</si>
  <si>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</si>
  <si>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</si>
  <si>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</si>
  <si>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</si>
  <si>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</si>
  <si>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</si>
  <si>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</si>
  <si>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</si>
  <si>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</si>
  <si>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</si>
  <si>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</si>
  <si>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</si>
  <si>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</si>
  <si>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</si>
  <si>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</si>
  <si>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</si>
  <si>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</si>
  <si>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</si>
  <si>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</si>
  <si>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</si>
  <si>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</si>
  <si>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</si>
  <si>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</si>
  <si>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</si>
  <si>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</si>
  <si>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</si>
  <si>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</si>
  <si>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</si>
  <si>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</si>
  <si>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</si>
  <si>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</si>
  <si>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</si>
  <si>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</si>
  <si>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</si>
  <si>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</si>
  <si>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</si>
  <si>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</si>
  <si>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</si>
  <si>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</si>
  <si>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</si>
  <si>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</si>
  <si>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</si>
  <si>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</si>
  <si>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</si>
  <si>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</si>
  <si>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</si>
  <si>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</si>
  <si>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</si>
  <si>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</si>
  <si>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</si>
  <si>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</si>
  <si>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</si>
  <si>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</si>
  <si>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</si>
  <si>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</si>
  <si>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</si>
  <si>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</si>
  <si>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</si>
  <si>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</si>
  <si>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</si>
  <si>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</si>
  <si>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</si>
  <si>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</si>
  <si>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</si>
  <si>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Descriptive Statistics</t>
  </si>
  <si>
    <t>The median number of all public sector construction works from 1998 to 2023. (To 0 decimal places)</t>
  </si>
  <si>
    <t>The modal number of public sector factories builty per year since 1998. (To 0 decimal places)</t>
  </si>
  <si>
    <t>The average number of public schools built per year since 1998. (To 0 decimal places)</t>
  </si>
  <si>
    <t>The standard deviation for the total number of public infrastructure projects per year since 1998. (To 0 decimal places)</t>
  </si>
  <si>
    <t>The difference in public sector buildings built in the year 1998 in comparison to the year 2010. (To 0 decimal places)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</si>
</sst>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8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1" fontId="15" fillId="0" borderId="20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36" fillId="0" borderId="24" xfId="0" applyFont="1" applyBorder="1" applyAlignment="1">
      <alignment horizontal="left" vertical="center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b="1" i="0">
                <a:solidFill>
                  <a:schemeClr val="tx1"/>
                </a:solidFill>
              </a:rPr>
              <a:t>Line Graph Showing the Total</a:t>
            </a:r>
            <a:r>
              <a:rPr lang="en-US" b="1" i="0" baseline="0">
                <a:solidFill>
                  <a:schemeClr val="tx1"/>
                </a:solidFill>
              </a:rPr>
              <a:t> Number of New Private Housing that has been built each year since 1998</a:t>
            </a:r>
            <a:endParaRPr lang="en-US" b="1" i="0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xVal>
          <c:y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4E-4EC1-8F78-60C7ED8DF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8771663"/>
        <c:axId val="818773583"/>
      </c:scatterChart>
      <c:valAx>
        <c:axId val="818771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773583"/>
        <c:crosses val="autoZero"/>
        <c:crossBetween val="midCat"/>
      </c:valAx>
      <c:valAx>
        <c:axId val="8187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7716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Pie Chart</a:t>
            </a:r>
            <a:r>
              <a:rPr lang="en-US" baseline="0"/>
              <a:t> showing </a:t>
            </a:r>
            <a:r>
              <a:rPr lang="en-US"/>
              <a:t>Number</a:t>
            </a:r>
            <a:r>
              <a:rPr lang="en-US" baseline="0"/>
              <a:t> of Total Construction Firms holding over 1,200 employees over the last 10 Years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433-4F2C-A260-4C108AE6DFC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433-4F2C-A260-4C108AE6DFC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433-4F2C-A260-4C108AE6DFC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433-4F2C-A260-4C108AE6DFC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433-4F2C-A260-4C108AE6DFC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433-4F2C-A260-4C108AE6DFC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433-4F2C-A260-4C108AE6DFC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433-4F2C-A260-4C108AE6DFC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433-4F2C-A260-4C108AE6DFC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433-4F2C-A260-4C108AE6DFC0}"/>
              </c:ext>
            </c:extLst>
          </c:dPt>
          <c:cat>
            <c:strRef>
              <c:f>'Firm Size'!$S$3:$AB$3</c:f>
              <c:strCach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'Firm Size'!$S$16:$AB$16</c:f>
              <c:numCache>
                <c:formatCode>#,##0</c:formatCode>
                <c:ptCount val="10"/>
                <c:pt idx="0">
                  <c:v>60</c:v>
                </c:pt>
                <c:pt idx="1">
                  <c:v>58</c:v>
                </c:pt>
                <c:pt idx="2">
                  <c:v>57</c:v>
                </c:pt>
                <c:pt idx="3">
                  <c:v>56</c:v>
                </c:pt>
                <c:pt idx="4">
                  <c:v>58</c:v>
                </c:pt>
                <c:pt idx="5">
                  <c:v>54</c:v>
                </c:pt>
                <c:pt idx="6">
                  <c:v>54</c:v>
                </c:pt>
                <c:pt idx="7">
                  <c:v>56</c:v>
                </c:pt>
                <c:pt idx="8">
                  <c:v>52</c:v>
                </c:pt>
                <c:pt idx="9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16-4E0A-83C5-6E3A64E5C2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Stack Graph showing the Number</a:t>
            </a:r>
            <a:r>
              <a:rPr lang="en-GB" baseline="0"/>
              <a:t> of Firms in the UK producing a Turnover of 20 million+ per year over the last 15 Years </a:t>
            </a:r>
            <a:endParaRPr lang="en-GB"/>
          </a:p>
        </c:rich>
      </c:tx>
      <c:layout>
        <c:manualLayout>
          <c:xMode val="edge"/>
          <c:yMode val="edge"/>
          <c:x val="0.1037233298483929"/>
          <c:y val="1.1030675483390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6219960666476587E-2"/>
          <c:y val="0.10228193841973415"/>
          <c:w val="0.94263797805218641"/>
          <c:h val="0.770662919711230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Turnover'!$D$9:$R$9</c:f>
              <c:numCache>
                <c:formatCode>#,##0</c:formatCode>
                <c:ptCount val="15"/>
                <c:pt idx="0">
                  <c:v>381</c:v>
                </c:pt>
                <c:pt idx="1">
                  <c:v>336</c:v>
                </c:pt>
                <c:pt idx="2">
                  <c:v>319</c:v>
                </c:pt>
                <c:pt idx="3">
                  <c:v>294</c:v>
                </c:pt>
                <c:pt idx="4">
                  <c:v>284</c:v>
                </c:pt>
                <c:pt idx="5">
                  <c:v>312</c:v>
                </c:pt>
                <c:pt idx="6">
                  <c:v>324</c:v>
                </c:pt>
                <c:pt idx="7">
                  <c:v>377</c:v>
                </c:pt>
                <c:pt idx="8">
                  <c:v>430</c:v>
                </c:pt>
                <c:pt idx="9">
                  <c:v>477</c:v>
                </c:pt>
                <c:pt idx="10">
                  <c:v>490</c:v>
                </c:pt>
                <c:pt idx="11">
                  <c:v>499</c:v>
                </c:pt>
                <c:pt idx="12">
                  <c:v>468</c:v>
                </c:pt>
                <c:pt idx="13">
                  <c:v>432</c:v>
                </c:pt>
                <c:pt idx="14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10-48D2-B597-8F1F1A5862BB}"/>
            </c:ext>
          </c:extLst>
        </c:ser>
        <c:ser>
          <c:idx val="1"/>
          <c:order val="1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Turnover'!$D$10:$R$10</c:f>
              <c:numCache>
                <c:formatCode>#,##0</c:formatCode>
                <c:ptCount val="15"/>
                <c:pt idx="0">
                  <c:v>162</c:v>
                </c:pt>
                <c:pt idx="1">
                  <c:v>143</c:v>
                </c:pt>
                <c:pt idx="2">
                  <c:v>135</c:v>
                </c:pt>
                <c:pt idx="3">
                  <c:v>142</c:v>
                </c:pt>
                <c:pt idx="4">
                  <c:v>155</c:v>
                </c:pt>
                <c:pt idx="5">
                  <c:v>134</c:v>
                </c:pt>
                <c:pt idx="6">
                  <c:v>180</c:v>
                </c:pt>
                <c:pt idx="7">
                  <c:v>186</c:v>
                </c:pt>
                <c:pt idx="8">
                  <c:v>216</c:v>
                </c:pt>
                <c:pt idx="9">
                  <c:v>243</c:v>
                </c:pt>
                <c:pt idx="10">
                  <c:v>287</c:v>
                </c:pt>
                <c:pt idx="11">
                  <c:v>278</c:v>
                </c:pt>
                <c:pt idx="12">
                  <c:v>256</c:v>
                </c:pt>
                <c:pt idx="13">
                  <c:v>243</c:v>
                </c:pt>
                <c:pt idx="14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10-48D2-B597-8F1F1A5862BB}"/>
            </c:ext>
          </c:extLst>
        </c:ser>
        <c:ser>
          <c:idx val="2"/>
          <c:order val="2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Turnover'!$D$11:$R$11</c:f>
              <c:numCache>
                <c:formatCode>#,##0</c:formatCode>
                <c:ptCount val="15"/>
                <c:pt idx="0">
                  <c:v>112</c:v>
                </c:pt>
                <c:pt idx="1">
                  <c:v>98</c:v>
                </c:pt>
                <c:pt idx="2">
                  <c:v>91</c:v>
                </c:pt>
                <c:pt idx="3">
                  <c:v>78</c:v>
                </c:pt>
                <c:pt idx="4">
                  <c:v>84</c:v>
                </c:pt>
                <c:pt idx="5">
                  <c:v>98</c:v>
                </c:pt>
                <c:pt idx="6">
                  <c:v>123</c:v>
                </c:pt>
                <c:pt idx="7">
                  <c:v>113</c:v>
                </c:pt>
                <c:pt idx="8">
                  <c:v>129</c:v>
                </c:pt>
                <c:pt idx="9">
                  <c:v>152</c:v>
                </c:pt>
                <c:pt idx="10">
                  <c:v>141</c:v>
                </c:pt>
                <c:pt idx="11">
                  <c:v>149</c:v>
                </c:pt>
                <c:pt idx="12">
                  <c:v>176</c:v>
                </c:pt>
                <c:pt idx="13">
                  <c:v>170</c:v>
                </c:pt>
                <c:pt idx="14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10-48D2-B597-8F1F1A5862BB}"/>
            </c:ext>
          </c:extLst>
        </c:ser>
        <c:ser>
          <c:idx val="3"/>
          <c:order val="3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Turnover'!$D$12:$R$12</c:f>
              <c:numCache>
                <c:formatCode>#,##0</c:formatCode>
                <c:ptCount val="15"/>
                <c:pt idx="0">
                  <c:v>227</c:v>
                </c:pt>
                <c:pt idx="1">
                  <c:v>195</c:v>
                </c:pt>
                <c:pt idx="2">
                  <c:v>186</c:v>
                </c:pt>
                <c:pt idx="3">
                  <c:v>189</c:v>
                </c:pt>
                <c:pt idx="4">
                  <c:v>194</c:v>
                </c:pt>
                <c:pt idx="5">
                  <c:v>197</c:v>
                </c:pt>
                <c:pt idx="6">
                  <c:v>201</c:v>
                </c:pt>
                <c:pt idx="7">
                  <c:v>262</c:v>
                </c:pt>
                <c:pt idx="8">
                  <c:v>273</c:v>
                </c:pt>
                <c:pt idx="9">
                  <c:v>283</c:v>
                </c:pt>
                <c:pt idx="10">
                  <c:v>306</c:v>
                </c:pt>
                <c:pt idx="11">
                  <c:v>353</c:v>
                </c:pt>
                <c:pt idx="12">
                  <c:v>292</c:v>
                </c:pt>
                <c:pt idx="13">
                  <c:v>276</c:v>
                </c:pt>
                <c:pt idx="14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610-48D2-B597-8F1F1A5862BB}"/>
            </c:ext>
          </c:extLst>
        </c:ser>
        <c:ser>
          <c:idx val="4"/>
          <c:order val="4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Turnover'!$D$13:$R$13</c:f>
              <c:numCache>
                <c:formatCode>#,##0</c:formatCode>
                <c:ptCount val="15"/>
                <c:pt idx="0">
                  <c:v>201</c:v>
                </c:pt>
                <c:pt idx="1">
                  <c:v>163</c:v>
                </c:pt>
                <c:pt idx="2">
                  <c:v>161</c:v>
                </c:pt>
                <c:pt idx="3">
                  <c:v>156</c:v>
                </c:pt>
                <c:pt idx="4">
                  <c:v>174</c:v>
                </c:pt>
                <c:pt idx="5">
                  <c:v>190</c:v>
                </c:pt>
                <c:pt idx="6">
                  <c:v>205</c:v>
                </c:pt>
                <c:pt idx="7">
                  <c:v>208</c:v>
                </c:pt>
                <c:pt idx="8">
                  <c:v>229</c:v>
                </c:pt>
                <c:pt idx="9">
                  <c:v>241</c:v>
                </c:pt>
                <c:pt idx="10">
                  <c:v>244</c:v>
                </c:pt>
                <c:pt idx="11">
                  <c:v>254</c:v>
                </c:pt>
                <c:pt idx="12">
                  <c:v>258</c:v>
                </c:pt>
                <c:pt idx="13">
                  <c:v>230</c:v>
                </c:pt>
                <c:pt idx="14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610-48D2-B597-8F1F1A5862BB}"/>
            </c:ext>
          </c:extLst>
        </c:ser>
        <c:ser>
          <c:idx val="5"/>
          <c:order val="5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Turnover'!$D$14:$R$14</c:f>
              <c:numCache>
                <c:formatCode>#,##0</c:formatCode>
                <c:ptCount val="15"/>
                <c:pt idx="0">
                  <c:v>18</c:v>
                </c:pt>
                <c:pt idx="1">
                  <c:v>19</c:v>
                </c:pt>
                <c:pt idx="2">
                  <c:v>17</c:v>
                </c:pt>
                <c:pt idx="3">
                  <c:v>20</c:v>
                </c:pt>
                <c:pt idx="4">
                  <c:v>21</c:v>
                </c:pt>
                <c:pt idx="5">
                  <c:v>21</c:v>
                </c:pt>
                <c:pt idx="6">
                  <c:v>15</c:v>
                </c:pt>
                <c:pt idx="7">
                  <c:v>20</c:v>
                </c:pt>
                <c:pt idx="8">
                  <c:v>20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26</c:v>
                </c:pt>
                <c:pt idx="13">
                  <c:v>30</c:v>
                </c:pt>
                <c:pt idx="14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610-48D2-B597-8F1F1A5862BB}"/>
            </c:ext>
          </c:extLst>
        </c:ser>
        <c:ser>
          <c:idx val="6"/>
          <c:order val="6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Turnover'!$D$3:$R$3</c:f>
              <c:strCache>
                <c:ptCount val="15"/>
                <c:pt idx="0">
                  <c:v>2009 </c:v>
                </c:pt>
                <c:pt idx="1">
                  <c:v>2010 </c:v>
                </c:pt>
                <c:pt idx="2">
                  <c:v>2011 </c:v>
                </c:pt>
                <c:pt idx="3">
                  <c:v>2012 </c:v>
                </c:pt>
                <c:pt idx="4">
                  <c:v>2013 </c:v>
                </c:pt>
                <c:pt idx="5">
                  <c:v>2014 </c:v>
                </c:pt>
                <c:pt idx="6">
                  <c:v>2015 </c:v>
                </c:pt>
                <c:pt idx="7">
                  <c:v>2016 </c:v>
                </c:pt>
                <c:pt idx="8">
                  <c:v>2017 </c:v>
                </c:pt>
                <c:pt idx="9">
                  <c:v>2018 </c:v>
                </c:pt>
                <c:pt idx="10">
                  <c:v>2019 </c:v>
                </c:pt>
                <c:pt idx="11">
                  <c:v>2020 </c:v>
                </c:pt>
                <c:pt idx="12">
                  <c:v>2021 </c:v>
                </c:pt>
                <c:pt idx="13">
                  <c:v>2022 </c:v>
                </c:pt>
                <c:pt idx="14">
                  <c:v>2023</c:v>
                </c:pt>
              </c:strCache>
            </c:strRef>
          </c:cat>
          <c:val>
            <c:numRef>
              <c:f>'No. of Firms - Turnover'!$D$15:$R$15</c:f>
              <c:numCache>
                <c:formatCode>#,##0</c:formatCode>
                <c:ptCount val="15"/>
                <c:pt idx="0">
                  <c:v>14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  <c:pt idx="6">
                  <c:v>8</c:v>
                </c:pt>
                <c:pt idx="7">
                  <c:v>10</c:v>
                </c:pt>
                <c:pt idx="8">
                  <c:v>13</c:v>
                </c:pt>
                <c:pt idx="9">
                  <c:v>19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16</c:v>
                </c:pt>
                <c:pt idx="1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610-48D2-B597-8F1F1A586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58912144"/>
        <c:axId val="1058920784"/>
      </c:barChart>
      <c:catAx>
        <c:axId val="105891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8920784"/>
        <c:crosses val="autoZero"/>
        <c:auto val="1"/>
        <c:lblAlgn val="ctr"/>
        <c:lblOffset val="100"/>
        <c:noMultiLvlLbl val="0"/>
      </c:catAx>
      <c:valAx>
        <c:axId val="105892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891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114299</xdr:colOff>
      <xdr:row>31</xdr:row>
      <xdr:rowOff>138112</xdr:rowOff>
    </xdr:from>
    <xdr:to>
      <xdr:col>13</xdr:col>
      <xdr:colOff>457199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7BF4368-6368-D629-DB6E-B29F138DDD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152399</xdr:colOff>
      <xdr:row>18</xdr:row>
      <xdr:rowOff>142875</xdr:rowOff>
    </xdr:from>
    <xdr:to>
      <xdr:col>15</xdr:col>
      <xdr:colOff>390524</xdr:colOff>
      <xdr:row>37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F0A65E-444D-F4C7-01F8-0117140AC8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1933575</xdr:colOff>
      <xdr:row>18</xdr:row>
      <xdr:rowOff>4761</xdr:rowOff>
    </xdr:from>
    <xdr:to>
      <xdr:col>17</xdr:col>
      <xdr:colOff>85725</xdr:colOff>
      <xdr:row>43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2E836A-D529-C910-3608-2DDA0447D1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"/>
    <tableColumn id="2" xr3:uid="{C23D8177-BE6A-461F-BDF0-6062E9A9C563}" name="Total private new housing" dataDxfId="0"/>
    <tableColumn id="3" xr3:uid="{A0112703-164B-4D8F-8127-1F9BC5377D92}" name="Total private Infrastructure" dataDxfId="115"/>
    <tableColumn id="4" xr3:uid="{5C3BDA6B-FFA2-4485-B69E-D43CA1A73A6D}" name="Private industrial: factories" dataDxfId="114"/>
    <tableColumn id="5" xr3:uid="{1A9A4962-83F1-4697-B041-646210503394}" name="Private industrial: warehouses" dataDxfId="113"/>
    <tableColumn id="6" xr3:uid="{B08A9504-9136-4E95-8379-17E65179B983}" name="Private industrial: oil, steel &amp; coal" dataDxfId="112"/>
    <tableColumn id="7" xr3:uid="{F0A3B3E8-2CD4-4411-B00D-94698CE6322C}" name="All private industrial" dataDxfId="111"/>
    <tableColumn id="8" xr3:uid="{184046F4-C3BE-4FCC-ACB7-18CDAFDF611E}" name="Private commercial: schools &amp; universities" dataDxfId="110"/>
    <tableColumn id="9" xr3:uid="{ECA96A0B-B560-45E2-8624-7571F89E8974}" name="Private commercial: health" dataDxfId="109"/>
    <tableColumn id="10" xr3:uid="{4F34749D-2332-4677-9A18-C2E983F4F1AA}" name="Private commercial: offices" dataDxfId="108"/>
    <tableColumn id="11" xr3:uid="{C563F708-AF4F-42F9-B9CC-B21C0F3DCD0F}" name="Private commercial: entertainment" dataDxfId="107"/>
    <tableColumn id="12" xr3:uid="{247D2649-72BC-4671-8FED-3BBD36116AAA}" name="Private commercial: garages" dataDxfId="106"/>
    <tableColumn id="13" xr3:uid="{26D1EE28-82B9-4E14-B03B-F99E6123F7F9}" name="Private commercial: shops" dataDxfId="105"/>
    <tableColumn id="14" xr3:uid="{305BAB87-4138-4069-96F6-BCD89AE70315}" name="Private commercial: agriculture &amp; miscellaneous" dataDxfId="104"/>
    <tableColumn id="15" xr3:uid="{2416E7D6-1E53-4B44-B96F-D447BA7D8C97}" name="All private commercial" dataDxfId="103"/>
    <tableColumn id="16" xr3:uid="{0B15AE04-565B-4968-A2E1-2333D8AF492C}" name="All Private Sector" dataDxfId="10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01" dataDxfId="99" headerRowBorderDxfId="100" tableBorderDxfId="98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7" totalsRowDxfId="96"/>
    <tableColumn id="2" xr3:uid="{B0F2A6A6-3283-4150-BE0B-7C2080238572}" name="1997" dataDxfId="95" totalsRowDxfId="94"/>
    <tableColumn id="3" xr3:uid="{7A412100-EA83-45B6-B94C-0CC26E44A30F}" name="1998" dataDxfId="93" totalsRowDxfId="92"/>
    <tableColumn id="4" xr3:uid="{930012D9-E799-426D-A875-B2326DBD55F4}" name="1999" dataDxfId="91" totalsRowDxfId="90"/>
    <tableColumn id="5" xr3:uid="{360ADF1A-3595-4433-8269-ECF0960327F1}" name="2000" dataDxfId="89" totalsRowDxfId="88"/>
    <tableColumn id="6" xr3:uid="{B8A820A4-B668-44EF-8933-1D96A2FADF03}" name="2001" dataDxfId="87" totalsRowDxfId="86"/>
    <tableColumn id="7" xr3:uid="{11F83E27-4927-45F5-A9CC-43237E2CADF0}" name="2002" dataDxfId="85" totalsRowDxfId="84"/>
    <tableColumn id="8" xr3:uid="{5E4AAD45-DCF0-42E8-851F-4D7FE4C75994}" name="2003" dataDxfId="83" totalsRowDxfId="82"/>
    <tableColumn id="9" xr3:uid="{CC5CDAF9-2908-403E-8524-8E458561A86C}" name="2004" dataDxfId="81" totalsRowDxfId="80"/>
    <tableColumn id="10" xr3:uid="{F8F10E6C-4C24-4987-86B9-2BC4604AA6FF}" name="2005" dataDxfId="79" totalsRowDxfId="78"/>
    <tableColumn id="11" xr3:uid="{634D9AB2-2F7D-42C4-861A-A48218543D52}" name="2006" dataDxfId="77" totalsRowDxfId="76"/>
    <tableColumn id="12" xr3:uid="{7A730D35-593C-410E-9351-5DCF7AEA046F}" name="2007" dataDxfId="75" totalsRowDxfId="74"/>
    <tableColumn id="13" xr3:uid="{E8E41471-48B0-4831-A7E6-07A1E35E2ACC}" name="2008" dataDxfId="73" totalsRowDxfId="72"/>
    <tableColumn id="14" xr3:uid="{6B01846A-0DD0-4E86-A5D2-F829644186A4}" name="2009" dataDxfId="71" totalsRowDxfId="70"/>
    <tableColumn id="15" xr3:uid="{D8AFF6A5-5D5A-4766-8F96-57E79DF3663F}" name="2010" dataDxfId="69" totalsRowDxfId="68"/>
    <tableColumn id="16" xr3:uid="{1D6E8742-788F-4B2E-9697-60AC14F35D18}" name="2011" dataDxfId="67" totalsRowDxfId="66"/>
    <tableColumn id="17" xr3:uid="{69C049AB-9C9F-4ADE-BECC-623E5690EC71}" name="2012" dataDxfId="65" totalsRowDxfId="64"/>
    <tableColumn id="18" xr3:uid="{D43A8FDC-D054-4128-AB18-089395291A62}" name="2013" dataDxfId="63" totalsRowDxfId="62"/>
    <tableColumn id="19" xr3:uid="{6A5E7EBF-7006-4A2D-93DE-FA3490C64C59}" name="2014" dataDxfId="61" totalsRowDxfId="60"/>
    <tableColumn id="20" xr3:uid="{7205CD9A-2C31-4724-97CB-C762076DBBAF}" name="2015" dataDxfId="59" totalsRowDxfId="58"/>
    <tableColumn id="21" xr3:uid="{23F28E5D-774C-402C-AAC0-BD710762A009}" name="2016" dataDxfId="57" totalsRowDxfId="56"/>
    <tableColumn id="22" xr3:uid="{6B0E8B0D-15FB-452A-B17A-DBF1F9144E49}" name="2017" dataDxfId="55" totalsRowDxfId="54"/>
    <tableColumn id="23" xr3:uid="{2A1FDA69-05A8-446B-AAAA-D031F3BBAD05}" name="2018" dataDxfId="53" totalsRowDxfId="52"/>
    <tableColumn id="24" xr3:uid="{3D10BF88-871C-4682-B0C8-E083CE171D1E}" name="2019" dataDxfId="51" totalsRowDxfId="50"/>
    <tableColumn id="25" xr3:uid="{9D538F5B-3878-417F-8425-2A0D3E354E45}" name="2020" dataDxfId="49" totalsRowDxfId="48"/>
    <tableColumn id="26" xr3:uid="{DD9C5EF2-8ED1-4799-8A41-D3913A1F0044}" name="2021" dataDxfId="47" totalsRowDxfId="46"/>
    <tableColumn id="27" xr3:uid="{5B253DE7-CFE8-406E-A7AA-546E3B30390D}" name="2022" dataDxfId="45" totalsRowDxfId="44"/>
    <tableColumn id="28" xr3:uid="{6E9710FE-6516-471A-802B-84FD325849B6}" name="2023" dataDxfId="43" totalsRowDxfId="4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41" dataDxfId="39" headerRowBorderDxfId="40" tableBorderDxfId="38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7" totalsRowDxfId="36" dataCellStyle="Normal_Structure" totalsRowCellStyle="Normal_Structure"/>
    <tableColumn id="2" xr3:uid="{2B0ED319-BDF4-462D-BA26-AA1BE0AFD462}" name="2007" dataDxfId="35" totalsRowDxfId="34"/>
    <tableColumn id="3" xr3:uid="{77F2849C-56C7-4DA1-AC0C-D55E7D6D694A}" name="2008" dataDxfId="33" totalsRowDxfId="32"/>
    <tableColumn id="4" xr3:uid="{9A1A21B1-FF17-4614-B44E-2AD012742D9C}" name="2009 " dataDxfId="31" totalsRowDxfId="30"/>
    <tableColumn id="5" xr3:uid="{7265F993-4BEA-4DD6-8F1F-7FD26B6D78D5}" name="2010 " dataDxfId="29" totalsRowDxfId="28"/>
    <tableColumn id="6" xr3:uid="{09518861-0455-459C-88E1-24FF001DA0D0}" name="2011 " dataDxfId="27" totalsRowDxfId="26"/>
    <tableColumn id="7" xr3:uid="{B5D524CF-EE6E-42DE-B6E6-1BA234BEBB35}" name="2012 " dataDxfId="25" totalsRowDxfId="24"/>
    <tableColumn id="8" xr3:uid="{74FB05A5-6EDB-43D0-B674-261380B53C98}" name="2013 " dataDxfId="23" totalsRowDxfId="22"/>
    <tableColumn id="9" xr3:uid="{E3D5D211-E5F3-4D89-9A54-45C89C90CA58}" name="2014 " dataDxfId="21" totalsRowDxfId="20"/>
    <tableColumn id="10" xr3:uid="{6659BB5D-89DB-418A-B6EB-1751E9306736}" name="2015 " dataDxfId="19" totalsRowDxfId="18"/>
    <tableColumn id="11" xr3:uid="{BC0F8EB9-8D5F-49CC-8256-4BA0676A88E1}" name="2016 " dataDxfId="17" totalsRowDxfId="16"/>
    <tableColumn id="12" xr3:uid="{D7445CA1-EFDC-436C-A8A1-28D1078DA8A7}" name="2017 " dataDxfId="15" totalsRowDxfId="14"/>
    <tableColumn id="13" xr3:uid="{C60437E4-5FDB-4BB4-B0A2-04D6F0461900}" name="2018 " dataDxfId="13" totalsRowDxfId="12"/>
    <tableColumn id="14" xr3:uid="{FE58B5FE-FCD9-4E27-A1B2-4BD4BB13404D}" name="2019 " dataDxfId="11" totalsRowDxfId="10"/>
    <tableColumn id="15" xr3:uid="{509EE9E5-9F66-4B95-9B38-BE0E47B10AD8}" name="2020 " dataDxfId="9" totalsRowDxfId="8"/>
    <tableColumn id="16" xr3:uid="{0AB424BA-148E-48AB-9FA9-8CDBE379AE70}" name="2021 " dataDxfId="7" totalsRowDxfId="6"/>
    <tableColumn id="17" xr3:uid="{A4AA9ED1-167B-4667-B809-4713DCB65C7D}" name="2022 " dataDxfId="5" totalsRowDxfId="4"/>
    <tableColumn id="18" xr3:uid="{04AAD7D3-88DF-46C7-8FC7-1AC98D7D5527}" name="2023" dataDxfId="3" totalsRow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24" zoomScaleNormal="100" workbookViewId="0">
      <selection activeCell="G32" sqref="G32"/>
    </sheetView>
  </sheetViews>
  <sheetFormatPr defaultColWidth="8.7109375" defaultRowHeight="15"/>
  <cols>
    <col min="1" max="1" width="13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F31" s="18"/>
    </row>
    <row r="32" spans="1:15" ht="20.25" customHeight="1" thickBot="1">
      <c r="B32" s="37" t="s">
        <v>105</v>
      </c>
      <c r="C32" s="37"/>
    </row>
    <row r="33" spans="2:4" ht="50.25" customHeight="1" thickBot="1">
      <c r="B33" s="34" t="s">
        <v>108</v>
      </c>
      <c r="C33" s="36"/>
      <c r="D33" s="32">
        <f>AVERAGE(Table1.1[Public other new work: schools &amp; colleges])</f>
        <v>3618.9615384615386</v>
      </c>
    </row>
    <row r="34" spans="2:4" ht="63" customHeight="1" thickBot="1">
      <c r="B34" s="34" t="s">
        <v>106</v>
      </c>
      <c r="C34" s="35"/>
      <c r="D34" s="32">
        <f>MEDIAN(Table1.1[All Public Sector])</f>
        <v>19814.5</v>
      </c>
    </row>
    <row r="35" spans="2:4" ht="60.75" customHeight="1" thickBot="1">
      <c r="B35" s="34" t="s">
        <v>107</v>
      </c>
      <c r="C35" s="35"/>
      <c r="D35" s="33">
        <f>_xlfn.MODE.SNGL(Table1.1[Public other new work: factories])</f>
        <v>77</v>
      </c>
    </row>
    <row r="36" spans="2:4" ht="77.25" customHeight="1" thickBot="1">
      <c r="B36" s="34" t="s">
        <v>109</v>
      </c>
      <c r="C36" s="35"/>
      <c r="D36" s="32">
        <f>_xlfn.STDEV.P(Table1.1[Total public infrastructure])</f>
        <v>4945.0622729280258</v>
      </c>
    </row>
    <row r="37" spans="2:4" ht="65.25" customHeight="1" thickBot="1">
      <c r="B37" s="34" t="s">
        <v>110</v>
      </c>
      <c r="C37" s="35"/>
      <c r="D37" s="33">
        <f>MAX(Table1.1[Total other new work])-MIN(Table1.1[Total other new work])</f>
        <v>11029</v>
      </c>
    </row>
  </sheetData>
  <mergeCells count="6">
    <mergeCell ref="B32:C32"/>
    <mergeCell ref="B33:C33"/>
    <mergeCell ref="B34:C34"/>
    <mergeCell ref="B35:C35"/>
    <mergeCell ref="B36:C36"/>
    <mergeCell ref="B37:C37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31" workbookViewId="0">
      <selection activeCell="D57" sqref="D57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18"/>
  <sheetViews>
    <sheetView workbookViewId="0">
      <selection activeCell="U21" sqref="U21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8" ht="19.5">
      <c r="A1" s="3" t="s">
        <v>102</v>
      </c>
    </row>
    <row r="2" spans="1:28" ht="19.5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tabSelected="1" topLeftCell="A8" zoomScaleNormal="100" workbookViewId="0">
      <selection activeCell="U21" sqref="U21"/>
    </sheetView>
  </sheetViews>
  <sheetFormatPr defaultRowHeight="15"/>
  <cols>
    <col min="1" max="1" width="35.28515625" customWidth="1"/>
  </cols>
  <sheetData>
    <row r="1" spans="1:18" ht="19.5">
      <c r="A1" s="7" t="s">
        <v>101</v>
      </c>
    </row>
    <row r="2" spans="1:18" ht="19.5">
      <c r="A2" s="7"/>
    </row>
    <row r="3" spans="1:18" ht="30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2025-12-09T14:07:17Z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