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louis\OneDrive\Documents\"/>
    </mc:Choice>
  </mc:AlternateContent>
  <xr:revisionPtr revIDLastSave="0" documentId="8_{55C0B027-0CD3-4CE6-B533-08CC0FF4CDFE}" xr6:coauthVersionLast="47" xr6:coauthVersionMax="47" xr10:uidLastSave="{00000000-0000-0000-0000-000000000000}"/>
  <bookViews>
    <workbookView xWindow="-96" yWindow="-96" windowWidth="20928" windowHeight="13152" xr2:uid="{00000000-000D-0000-FFFF-FFFF00000000}"/>
  </bookViews>
  <sheets>
    <sheet name="GrE HnD BsC" sheetId="1" r:id="rId1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" i="1" l="1"/>
  <c r="N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6" i="1"/>
  <c r="E2" i="1"/>
  <c r="L8" i="1" s="1"/>
  <c r="F8" i="1" s="1"/>
  <c r="K8" i="1" s="1"/>
  <c r="L7" i="1"/>
  <c r="F7" i="1" s="1"/>
  <c r="K7" i="1" s="1"/>
  <c r="N7" i="1" s="1"/>
  <c r="O78" i="1"/>
  <c r="K24" i="1"/>
  <c r="N24" i="1" s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6" i="1"/>
  <c r="F21" i="1"/>
  <c r="K21" i="1" s="1"/>
  <c r="F22" i="1"/>
  <c r="K22" i="1" s="1"/>
  <c r="F23" i="1"/>
  <c r="K23" i="1" s="1"/>
  <c r="F32" i="1"/>
  <c r="K32" i="1" s="1"/>
  <c r="F33" i="1"/>
  <c r="K33" i="1" s="1"/>
  <c r="F38" i="1"/>
  <c r="K38" i="1" s="1"/>
  <c r="F39" i="1"/>
  <c r="K39" i="1" s="1"/>
  <c r="F40" i="1"/>
  <c r="K40" i="1" s="1"/>
  <c r="F52" i="1"/>
  <c r="K52" i="1" s="1"/>
  <c r="N52" i="1" s="1"/>
  <c r="F72" i="1"/>
  <c r="K72" i="1" s="1"/>
  <c r="N72" i="1" s="1"/>
  <c r="F73" i="1"/>
  <c r="K73" i="1" s="1"/>
  <c r="N73" i="1" s="1"/>
  <c r="F74" i="1"/>
  <c r="K74" i="1" s="1"/>
  <c r="N74" i="1" s="1"/>
  <c r="F75" i="1"/>
  <c r="K75" i="1" s="1"/>
  <c r="F76" i="1"/>
  <c r="K76" i="1" s="1"/>
  <c r="N76" i="1" s="1"/>
  <c r="F90" i="1"/>
  <c r="K90" i="1" s="1"/>
  <c r="F91" i="1"/>
  <c r="K91" i="1" s="1"/>
  <c r="O91" i="1" s="1"/>
  <c r="F92" i="1"/>
  <c r="K92" i="1" s="1"/>
  <c r="O92" i="1" s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6" i="1"/>
  <c r="L10" i="1"/>
  <c r="L11" i="1"/>
  <c r="L12" i="1"/>
  <c r="L13" i="1"/>
  <c r="L14" i="1"/>
  <c r="F14" i="1" s="1"/>
  <c r="K14" i="1" s="1"/>
  <c r="L15" i="1"/>
  <c r="F15" i="1" s="1"/>
  <c r="K15" i="1" s="1"/>
  <c r="L16" i="1"/>
  <c r="L18" i="1"/>
  <c r="F18" i="1" s="1"/>
  <c r="K18" i="1" s="1"/>
  <c r="L19" i="1"/>
  <c r="F19" i="1" s="1"/>
  <c r="K19" i="1" s="1"/>
  <c r="L20" i="1"/>
  <c r="F20" i="1" s="1"/>
  <c r="K20" i="1" s="1"/>
  <c r="L21" i="1"/>
  <c r="L22" i="1"/>
  <c r="L23" i="1"/>
  <c r="L24" i="1"/>
  <c r="F24" i="1" s="1"/>
  <c r="L25" i="1"/>
  <c r="F25" i="1" s="1"/>
  <c r="K25" i="1" s="1"/>
  <c r="L26" i="1"/>
  <c r="F26" i="1" s="1"/>
  <c r="K26" i="1" s="1"/>
  <c r="L27" i="1"/>
  <c r="L30" i="1"/>
  <c r="L31" i="1"/>
  <c r="L32" i="1"/>
  <c r="L33" i="1"/>
  <c r="L34" i="1"/>
  <c r="F34" i="1" s="1"/>
  <c r="K34" i="1" s="1"/>
  <c r="L35" i="1"/>
  <c r="F35" i="1" s="1"/>
  <c r="K35" i="1" s="1"/>
  <c r="L36" i="1"/>
  <c r="F36" i="1" s="1"/>
  <c r="K36" i="1" s="1"/>
  <c r="L38" i="1"/>
  <c r="L39" i="1"/>
  <c r="L40" i="1"/>
  <c r="L41" i="1"/>
  <c r="F41" i="1" s="1"/>
  <c r="K41" i="1" s="1"/>
  <c r="L42" i="1"/>
  <c r="F42" i="1" s="1"/>
  <c r="K42" i="1" s="1"/>
  <c r="L43" i="1"/>
  <c r="F43" i="1" s="1"/>
  <c r="K43" i="1" s="1"/>
  <c r="L44" i="1"/>
  <c r="F44" i="1" s="1"/>
  <c r="K44" i="1" s="1"/>
  <c r="O44" i="1" s="1"/>
  <c r="L45" i="1"/>
  <c r="F45" i="1" s="1"/>
  <c r="K45" i="1" s="1"/>
  <c r="O45" i="1" s="1"/>
  <c r="L46" i="1"/>
  <c r="F46" i="1" s="1"/>
  <c r="K46" i="1" s="1"/>
  <c r="O46" i="1" s="1"/>
  <c r="L47" i="1"/>
  <c r="F47" i="1" s="1"/>
  <c r="K47" i="1" s="1"/>
  <c r="O47" i="1" s="1"/>
  <c r="L50" i="1"/>
  <c r="L51" i="1"/>
  <c r="L52" i="1"/>
  <c r="L53" i="1"/>
  <c r="L54" i="1"/>
  <c r="F54" i="1" s="1"/>
  <c r="K54" i="1" s="1"/>
  <c r="N54" i="1" s="1"/>
  <c r="L55" i="1"/>
  <c r="L56" i="1"/>
  <c r="L57" i="1"/>
  <c r="L58" i="1"/>
  <c r="L59" i="1"/>
  <c r="L60" i="1"/>
  <c r="L61" i="1"/>
  <c r="F61" i="1" s="1"/>
  <c r="K61" i="1" s="1"/>
  <c r="L62" i="1"/>
  <c r="L63" i="1"/>
  <c r="L64" i="1"/>
  <c r="F64" i="1" s="1"/>
  <c r="K64" i="1" s="1"/>
  <c r="L65" i="1"/>
  <c r="F65" i="1" s="1"/>
  <c r="K65" i="1" s="1"/>
  <c r="L66" i="1"/>
  <c r="F66" i="1" s="1"/>
  <c r="K66" i="1" s="1"/>
  <c r="L67" i="1"/>
  <c r="L70" i="1"/>
  <c r="L71" i="1"/>
  <c r="L72" i="1"/>
  <c r="L73" i="1"/>
  <c r="L74" i="1"/>
  <c r="L75" i="1"/>
  <c r="L76" i="1"/>
  <c r="L77" i="1"/>
  <c r="F77" i="1" s="1"/>
  <c r="K77" i="1" s="1"/>
  <c r="L78" i="1"/>
  <c r="F78" i="1" s="1"/>
  <c r="K78" i="1" s="1"/>
  <c r="N78" i="1" s="1"/>
  <c r="L79" i="1"/>
  <c r="L80" i="1"/>
  <c r="L81" i="1"/>
  <c r="F81" i="1" s="1"/>
  <c r="K81" i="1" s="1"/>
  <c r="L82" i="1"/>
  <c r="F82" i="1" s="1"/>
  <c r="K82" i="1" s="1"/>
  <c r="L83" i="1"/>
  <c r="F83" i="1" s="1"/>
  <c r="K83" i="1" s="1"/>
  <c r="L84" i="1"/>
  <c r="F84" i="1" s="1"/>
  <c r="K84" i="1" s="1"/>
  <c r="L85" i="1"/>
  <c r="F85" i="1" s="1"/>
  <c r="K85" i="1" s="1"/>
  <c r="L86" i="1"/>
  <c r="F86" i="1" s="1"/>
  <c r="K86" i="1" s="1"/>
  <c r="L87" i="1"/>
  <c r="L90" i="1"/>
  <c r="L91" i="1"/>
  <c r="L92" i="1"/>
  <c r="L93" i="1"/>
  <c r="L94" i="1"/>
  <c r="F94" i="1" s="1"/>
  <c r="K94" i="1" s="1"/>
  <c r="O94" i="1" s="1"/>
  <c r="L95" i="1"/>
  <c r="F95" i="1" s="1"/>
  <c r="K95" i="1" s="1"/>
  <c r="O95" i="1" s="1"/>
  <c r="L96" i="1"/>
  <c r="F96" i="1" s="1"/>
  <c r="K96" i="1" s="1"/>
  <c r="L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N77" i="1" l="1"/>
  <c r="O77" i="1"/>
  <c r="N26" i="1"/>
  <c r="O26" i="1"/>
  <c r="N32" i="1"/>
  <c r="O32" i="1"/>
  <c r="N25" i="1"/>
  <c r="O25" i="1"/>
  <c r="O84" i="1"/>
  <c r="N84" i="1"/>
  <c r="F63" i="1"/>
  <c r="K63" i="1" s="1"/>
  <c r="F16" i="1"/>
  <c r="K16" i="1" s="1"/>
  <c r="F62" i="1"/>
  <c r="K62" i="1" s="1"/>
  <c r="N62" i="1" s="1"/>
  <c r="O76" i="1"/>
  <c r="F60" i="1"/>
  <c r="K60" i="1" s="1"/>
  <c r="F13" i="1"/>
  <c r="K13" i="1" s="1"/>
  <c r="F59" i="1"/>
  <c r="K59" i="1" s="1"/>
  <c r="N59" i="1" s="1"/>
  <c r="F12" i="1"/>
  <c r="K12" i="1" s="1"/>
  <c r="L37" i="1"/>
  <c r="L17" i="1"/>
  <c r="F17" i="1" s="1"/>
  <c r="K17" i="1" s="1"/>
  <c r="O17" i="1" s="1"/>
  <c r="F53" i="1"/>
  <c r="K53" i="1" s="1"/>
  <c r="N53" i="1" s="1"/>
  <c r="O24" i="1"/>
  <c r="N46" i="1"/>
  <c r="L89" i="1"/>
  <c r="L69" i="1"/>
  <c r="F69" i="1" s="1"/>
  <c r="K69" i="1" s="1"/>
  <c r="L49" i="1"/>
  <c r="F49" i="1" s="1"/>
  <c r="K49" i="1" s="1"/>
  <c r="L29" i="1"/>
  <c r="L9" i="1"/>
  <c r="F9" i="1" s="1"/>
  <c r="K9" i="1" s="1"/>
  <c r="L88" i="1"/>
  <c r="L68" i="1"/>
  <c r="L48" i="1"/>
  <c r="F48" i="1" s="1"/>
  <c r="K48" i="1" s="1"/>
  <c r="N48" i="1" s="1"/>
  <c r="L28" i="1"/>
  <c r="O36" i="1"/>
  <c r="N36" i="1"/>
  <c r="N13" i="1"/>
  <c r="O13" i="1"/>
  <c r="O43" i="1"/>
  <c r="N43" i="1"/>
  <c r="O85" i="1"/>
  <c r="N85" i="1"/>
  <c r="N40" i="1"/>
  <c r="O40" i="1"/>
  <c r="N94" i="1"/>
  <c r="F71" i="1"/>
  <c r="K71" i="1" s="1"/>
  <c r="F31" i="1"/>
  <c r="K31" i="1" s="1"/>
  <c r="O38" i="1"/>
  <c r="N38" i="1"/>
  <c r="N9" i="1"/>
  <c r="O9" i="1"/>
  <c r="F50" i="1"/>
  <c r="K50" i="1" s="1"/>
  <c r="O49" i="1"/>
  <c r="N49" i="1"/>
  <c r="N81" i="1"/>
  <c r="O81" i="1"/>
  <c r="O65" i="1"/>
  <c r="N65" i="1"/>
  <c r="N8" i="1"/>
  <c r="O8" i="1"/>
  <c r="O64" i="1"/>
  <c r="N64" i="1"/>
  <c r="F87" i="1"/>
  <c r="K87" i="1" s="1"/>
  <c r="F67" i="1"/>
  <c r="K67" i="1" s="1"/>
  <c r="F27" i="1"/>
  <c r="K27" i="1" s="1"/>
  <c r="O63" i="1"/>
  <c r="N63" i="1"/>
  <c r="O66" i="1"/>
  <c r="N66" i="1"/>
  <c r="N75" i="1"/>
  <c r="O75" i="1"/>
  <c r="O90" i="1"/>
  <c r="N90" i="1"/>
  <c r="N12" i="1"/>
  <c r="O12" i="1"/>
  <c r="N92" i="1"/>
  <c r="F70" i="1"/>
  <c r="K70" i="1" s="1"/>
  <c r="F10" i="1"/>
  <c r="K10" i="1" s="1"/>
  <c r="N82" i="1"/>
  <c r="O82" i="1"/>
  <c r="N41" i="1"/>
  <c r="O41" i="1"/>
  <c r="N22" i="1"/>
  <c r="O22" i="1"/>
  <c r="N47" i="1"/>
  <c r="N21" i="1"/>
  <c r="O21" i="1"/>
  <c r="O35" i="1"/>
  <c r="N35" i="1"/>
  <c r="O54" i="1"/>
  <c r="N96" i="1"/>
  <c r="O96" i="1"/>
  <c r="O86" i="1"/>
  <c r="N86" i="1"/>
  <c r="N95" i="1"/>
  <c r="N39" i="1"/>
  <c r="O39" i="1"/>
  <c r="F51" i="1"/>
  <c r="K51" i="1" s="1"/>
  <c r="F11" i="1"/>
  <c r="K11" i="1" s="1"/>
  <c r="O83" i="1"/>
  <c r="N83" i="1"/>
  <c r="F30" i="1"/>
  <c r="K30" i="1" s="1"/>
  <c r="N91" i="1"/>
  <c r="F29" i="1"/>
  <c r="K29" i="1" s="1"/>
  <c r="N61" i="1"/>
  <c r="O61" i="1"/>
  <c r="N23" i="1"/>
  <c r="O23" i="1"/>
  <c r="N42" i="1"/>
  <c r="O42" i="1"/>
  <c r="F68" i="1"/>
  <c r="K68" i="1" s="1"/>
  <c r="N16" i="1"/>
  <c r="O16" i="1"/>
  <c r="O34" i="1"/>
  <c r="N34" i="1"/>
  <c r="N45" i="1"/>
  <c r="N20" i="1"/>
  <c r="O20" i="1"/>
  <c r="N15" i="1"/>
  <c r="O15" i="1"/>
  <c r="O33" i="1"/>
  <c r="N33" i="1"/>
  <c r="O52" i="1"/>
  <c r="N44" i="1"/>
  <c r="N19" i="1"/>
  <c r="O19" i="1"/>
  <c r="N14" i="1"/>
  <c r="O14" i="1"/>
  <c r="N18" i="1"/>
  <c r="O18" i="1"/>
  <c r="N60" i="1"/>
  <c r="O60" i="1"/>
  <c r="F58" i="1"/>
  <c r="K58" i="1" s="1"/>
  <c r="O74" i="1"/>
  <c r="F57" i="1"/>
  <c r="K57" i="1" s="1"/>
  <c r="O73" i="1"/>
  <c r="F80" i="1"/>
  <c r="K80" i="1" s="1"/>
  <c r="F56" i="1"/>
  <c r="K56" i="1" s="1"/>
  <c r="O72" i="1"/>
  <c r="F79" i="1"/>
  <c r="K79" i="1" s="1"/>
  <c r="F55" i="1"/>
  <c r="K55" i="1" s="1"/>
  <c r="O59" i="1"/>
  <c r="F6" i="1"/>
  <c r="O7" i="1"/>
  <c r="F93" i="1"/>
  <c r="K93" i="1" s="1"/>
  <c r="F28" i="1" l="1"/>
  <c r="K28" i="1" s="1"/>
  <c r="O28" i="1" s="1"/>
  <c r="F88" i="1"/>
  <c r="K88" i="1" s="1"/>
  <c r="O53" i="1"/>
  <c r="O48" i="1"/>
  <c r="F89" i="1"/>
  <c r="K89" i="1" s="1"/>
  <c r="N17" i="1"/>
  <c r="O62" i="1"/>
  <c r="F37" i="1"/>
  <c r="K37" i="1" s="1"/>
  <c r="N56" i="1"/>
  <c r="O56" i="1"/>
  <c r="O67" i="1"/>
  <c r="N67" i="1"/>
  <c r="N80" i="1"/>
  <c r="O80" i="1"/>
  <c r="N10" i="1"/>
  <c r="O10" i="1"/>
  <c r="O31" i="1"/>
  <c r="N31" i="1"/>
  <c r="O70" i="1"/>
  <c r="N70" i="1"/>
  <c r="O87" i="1"/>
  <c r="N87" i="1"/>
  <c r="O71" i="1"/>
  <c r="N71" i="1"/>
  <c r="O57" i="1"/>
  <c r="N57" i="1"/>
  <c r="O29" i="1"/>
  <c r="N29" i="1"/>
  <c r="O58" i="1"/>
  <c r="N58" i="1"/>
  <c r="O69" i="1"/>
  <c r="N69" i="1"/>
  <c r="O93" i="1"/>
  <c r="N93" i="1"/>
  <c r="K6" i="1"/>
  <c r="M3" i="1"/>
  <c r="O30" i="1"/>
  <c r="N30" i="1"/>
  <c r="N55" i="1"/>
  <c r="O55" i="1"/>
  <c r="O68" i="1"/>
  <c r="N68" i="1"/>
  <c r="O50" i="1"/>
  <c r="N50" i="1"/>
  <c r="N79" i="1"/>
  <c r="O79" i="1"/>
  <c r="N11" i="1"/>
  <c r="O11" i="1"/>
  <c r="O51" i="1"/>
  <c r="N51" i="1"/>
  <c r="N27" i="1"/>
  <c r="O27" i="1"/>
  <c r="N37" i="1" l="1"/>
  <c r="O37" i="1"/>
  <c r="N28" i="1"/>
  <c r="O89" i="1"/>
  <c r="N89" i="1"/>
  <c r="N88" i="1"/>
  <c r="O88" i="1"/>
</calcChain>
</file>

<file path=xl/sharedStrings.xml><?xml version="1.0" encoding="utf-8"?>
<sst xmlns="http://schemas.openxmlformats.org/spreadsheetml/2006/main" count="36" uniqueCount="33">
  <si>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</si>
  <si>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</si>
  <si>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</si>
  <si>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</si>
  <si>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</si>
  <si>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</si>
  <si>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</si>
  <si>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</si>
  <si>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</si>
  <si>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</si>
  <si>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rpm</t>
  </si>
  <si>
    <t>l/min</t>
  </si>
  <si>
    <t>Corrected Power</t>
  </si>
  <si>
    <t>Torque</t>
  </si>
  <si>
    <t>BMEP</t>
  </si>
  <si>
    <t>SFC</t>
  </si>
  <si>
    <t>Overall Thermal Efficency</t>
  </si>
  <si>
    <t>rad/s</t>
  </si>
  <si>
    <t>Engine Speed</t>
  </si>
  <si>
    <t>cc/s</t>
  </si>
  <si>
    <t>Fuel Flow rate</t>
  </si>
  <si>
    <t>cv petrol kj/kg</t>
  </si>
  <si>
    <t>KG/Kwh</t>
  </si>
  <si>
    <t>bore</t>
  </si>
  <si>
    <t>stroke</t>
  </si>
  <si>
    <t>number of cylinders</t>
  </si>
  <si>
    <t>area M^2</t>
  </si>
  <si>
    <t>Bar</t>
  </si>
  <si>
    <t>Radius</t>
  </si>
  <si>
    <t>nm</t>
  </si>
  <si>
    <t>Kw</t>
  </si>
  <si>
    <t>Power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</si>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</sst>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4" borderId="0" xfId="0" applyFill="1"/>
    <xf numFmtId="0" fontId="1" fillId="3" borderId="0" xfId="0" applyFont="1" applyFill="1" applyAlignment="1">
      <alignment wrapText="1"/>
    </xf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0" fillId="2" borderId="0" xfId="0" applyFill="1"/>
    <xf numFmtId="0" fontId="0" fillId="2" borderId="0" xfId="0" applyFill="1" applyAlignment="1">
      <alignment wrapText="1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wrapText="1"/>
    </xf>
    <xf numFmtId="0" fontId="0" fillId="2" borderId="1" xfId="0" applyFill="1" applyBorder="1" applyAlignment="1">
      <alignment horizontal="center"/>
    </xf>
    <xf numFmtId="166" fontId="0" fillId="4" borderId="1" xfId="0" applyNumberFormat="1" applyFill="1" applyBorder="1"/>
    <xf numFmtId="11" fontId="0" fillId="4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1" xfId="0" applyNumberFormat="1" applyBorder="1"/>
    <xf numFmtId="166" fontId="0" fillId="4" borderId="1" xfId="0" applyNumberFormat="1" applyFill="1" applyBorder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 With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BsC'!$E$6:$E$96</c:f>
              <c:numCache>
                <c:formatCode>0.000</c:formatCode>
                <c:ptCount val="91"/>
                <c:pt idx="0">
                  <c:v>104.71975511966666</c:v>
                </c:pt>
                <c:pt idx="1">
                  <c:v>109.95574287565</c:v>
                </c:pt>
                <c:pt idx="2">
                  <c:v>115.19173063163333</c:v>
                </c:pt>
                <c:pt idx="3">
                  <c:v>120.42771838761666</c:v>
                </c:pt>
                <c:pt idx="4">
                  <c:v>125.6637061436</c:v>
                </c:pt>
                <c:pt idx="5">
                  <c:v>130.89969389958333</c:v>
                </c:pt>
                <c:pt idx="6">
                  <c:v>136.13568165556666</c:v>
                </c:pt>
                <c:pt idx="7">
                  <c:v>141.37166941154999</c:v>
                </c:pt>
                <c:pt idx="8">
                  <c:v>146.60765716753332</c:v>
                </c:pt>
                <c:pt idx="9">
                  <c:v>151.84364492351665</c:v>
                </c:pt>
                <c:pt idx="10">
                  <c:v>157.07963267950001</c:v>
                </c:pt>
                <c:pt idx="11">
                  <c:v>162.31562043548334</c:v>
                </c:pt>
                <c:pt idx="12">
                  <c:v>167.55160819146667</c:v>
                </c:pt>
                <c:pt idx="13">
                  <c:v>172.78759594745</c:v>
                </c:pt>
                <c:pt idx="14">
                  <c:v>178.02358370343333</c:v>
                </c:pt>
                <c:pt idx="15">
                  <c:v>183.25957145941666</c:v>
                </c:pt>
                <c:pt idx="16">
                  <c:v>188.49555921539999</c:v>
                </c:pt>
                <c:pt idx="17">
                  <c:v>193.73154697138332</c:v>
                </c:pt>
                <c:pt idx="18">
                  <c:v>198.96753472736665</c:v>
                </c:pt>
                <c:pt idx="19">
                  <c:v>204.20352248334999</c:v>
                </c:pt>
                <c:pt idx="20">
                  <c:v>209.43951023933332</c:v>
                </c:pt>
                <c:pt idx="21">
                  <c:v>214.67549799531665</c:v>
                </c:pt>
                <c:pt idx="22">
                  <c:v>219.91148575130001</c:v>
                </c:pt>
                <c:pt idx="23">
                  <c:v>225.14747350728334</c:v>
                </c:pt>
                <c:pt idx="24">
                  <c:v>230.38346126326667</c:v>
                </c:pt>
                <c:pt idx="25">
                  <c:v>235.61944901925</c:v>
                </c:pt>
                <c:pt idx="26">
                  <c:v>240.85543677523333</c:v>
                </c:pt>
                <c:pt idx="27">
                  <c:v>246.09142453121666</c:v>
                </c:pt>
                <c:pt idx="28">
                  <c:v>251.32741228719999</c:v>
                </c:pt>
                <c:pt idx="29">
                  <c:v>256.56340004318332</c:v>
                </c:pt>
                <c:pt idx="30">
                  <c:v>261.79938779916665</c:v>
                </c:pt>
                <c:pt idx="31">
                  <c:v>267.03537555514998</c:v>
                </c:pt>
                <c:pt idx="32">
                  <c:v>272.27136331113331</c:v>
                </c:pt>
                <c:pt idx="33">
                  <c:v>277.50735106711664</c:v>
                </c:pt>
                <c:pt idx="34">
                  <c:v>282.74333882309998</c:v>
                </c:pt>
                <c:pt idx="35">
                  <c:v>287.97932657908331</c:v>
                </c:pt>
                <c:pt idx="36">
                  <c:v>293.21531433506664</c:v>
                </c:pt>
                <c:pt idx="37">
                  <c:v>298.45130209104997</c:v>
                </c:pt>
                <c:pt idx="38">
                  <c:v>303.6872898470333</c:v>
                </c:pt>
                <c:pt idx="39">
                  <c:v>308.92327760301663</c:v>
                </c:pt>
                <c:pt idx="40">
                  <c:v>314.15926535900002</c:v>
                </c:pt>
                <c:pt idx="41">
                  <c:v>319.39525311498335</c:v>
                </c:pt>
                <c:pt idx="42">
                  <c:v>324.63124087096668</c:v>
                </c:pt>
                <c:pt idx="43">
                  <c:v>329.86722862695001</c:v>
                </c:pt>
                <c:pt idx="44">
                  <c:v>335.10321638293334</c:v>
                </c:pt>
                <c:pt idx="45">
                  <c:v>340.33920413891667</c:v>
                </c:pt>
                <c:pt idx="46">
                  <c:v>345.5751918949</c:v>
                </c:pt>
                <c:pt idx="47">
                  <c:v>350.81117965088333</c:v>
                </c:pt>
                <c:pt idx="48">
                  <c:v>356.04716740686666</c:v>
                </c:pt>
                <c:pt idx="49">
                  <c:v>361.28315516284999</c:v>
                </c:pt>
                <c:pt idx="50">
                  <c:v>366.51914291883332</c:v>
                </c:pt>
                <c:pt idx="51">
                  <c:v>371.75513067481666</c:v>
                </c:pt>
                <c:pt idx="52">
                  <c:v>376.99111843079999</c:v>
                </c:pt>
                <c:pt idx="53">
                  <c:v>382.22710618678332</c:v>
                </c:pt>
                <c:pt idx="54">
                  <c:v>387.46309394276665</c:v>
                </c:pt>
                <c:pt idx="55">
                  <c:v>392.69908169874998</c:v>
                </c:pt>
                <c:pt idx="56">
                  <c:v>397.93506945473331</c:v>
                </c:pt>
                <c:pt idx="57">
                  <c:v>403.17105721071664</c:v>
                </c:pt>
                <c:pt idx="58">
                  <c:v>408.40704496669997</c:v>
                </c:pt>
                <c:pt idx="59">
                  <c:v>413.6430327226833</c:v>
                </c:pt>
                <c:pt idx="60">
                  <c:v>418.87902047866663</c:v>
                </c:pt>
                <c:pt idx="61">
                  <c:v>424.11500823464996</c:v>
                </c:pt>
                <c:pt idx="62">
                  <c:v>429.35099599063329</c:v>
                </c:pt>
                <c:pt idx="63">
                  <c:v>434.58698374661662</c:v>
                </c:pt>
                <c:pt idx="64">
                  <c:v>439.82297150260001</c:v>
                </c:pt>
                <c:pt idx="65">
                  <c:v>445.05895925858334</c:v>
                </c:pt>
                <c:pt idx="66">
                  <c:v>450.29494701456667</c:v>
                </c:pt>
                <c:pt idx="67">
                  <c:v>455.53093477055</c:v>
                </c:pt>
                <c:pt idx="68">
                  <c:v>460.76692252653334</c:v>
                </c:pt>
                <c:pt idx="69">
                  <c:v>466.00291028251667</c:v>
                </c:pt>
                <c:pt idx="70">
                  <c:v>471.2388980385</c:v>
                </c:pt>
                <c:pt idx="71">
                  <c:v>476.47488579448333</c:v>
                </c:pt>
                <c:pt idx="72">
                  <c:v>481.71087355046666</c:v>
                </c:pt>
                <c:pt idx="73">
                  <c:v>486.94686130644999</c:v>
                </c:pt>
                <c:pt idx="74">
                  <c:v>492.18284906243332</c:v>
                </c:pt>
                <c:pt idx="75">
                  <c:v>497.41883681841665</c:v>
                </c:pt>
                <c:pt idx="76">
                  <c:v>502.65482457439998</c:v>
                </c:pt>
                <c:pt idx="77">
                  <c:v>507.89081233038331</c:v>
                </c:pt>
                <c:pt idx="78">
                  <c:v>513.12680008636664</c:v>
                </c:pt>
                <c:pt idx="79">
                  <c:v>518.36278784235003</c:v>
                </c:pt>
                <c:pt idx="80">
                  <c:v>523.5987755983333</c:v>
                </c:pt>
                <c:pt idx="81">
                  <c:v>528.83476335431669</c:v>
                </c:pt>
                <c:pt idx="82">
                  <c:v>534.07075111029997</c:v>
                </c:pt>
                <c:pt idx="83">
                  <c:v>539.30673886628335</c:v>
                </c:pt>
                <c:pt idx="84">
                  <c:v>544.54272662226663</c:v>
                </c:pt>
                <c:pt idx="85">
                  <c:v>549.77871437825002</c:v>
                </c:pt>
                <c:pt idx="86">
                  <c:v>555.01470213423329</c:v>
                </c:pt>
                <c:pt idx="87">
                  <c:v>560.25068989021668</c:v>
                </c:pt>
                <c:pt idx="88">
                  <c:v>565.48667764619995</c:v>
                </c:pt>
                <c:pt idx="89">
                  <c:v>570.72266540218334</c:v>
                </c:pt>
                <c:pt idx="90">
                  <c:v>575.95865315816661</c:v>
                </c:pt>
              </c:numCache>
            </c:numRef>
          </c:xVal>
          <c:yVal>
            <c:numRef>
              <c:f>'GrE HnD BsC'!$N$6:$N$96</c:f>
              <c:numCache>
                <c:formatCode>0.000</c:formatCode>
                <c:ptCount val="91"/>
                <c:pt idx="0">
                  <c:v>0.36033319717037005</c:v>
                </c:pt>
                <c:pt idx="1">
                  <c:v>0.35127171511627242</c:v>
                </c:pt>
                <c:pt idx="2">
                  <c:v>0.33825421789889348</c:v>
                </c:pt>
                <c:pt idx="3">
                  <c:v>0.318001680265241</c:v>
                </c:pt>
                <c:pt idx="4">
                  <c:v>0.30673404003541355</c:v>
                </c:pt>
                <c:pt idx="5">
                  <c:v>0.30753486859788287</c:v>
                </c:pt>
                <c:pt idx="6">
                  <c:v>0.29054828779685937</c:v>
                </c:pt>
                <c:pt idx="7">
                  <c:v>0.27608973105908591</c:v>
                </c:pt>
                <c:pt idx="8">
                  <c:v>0.27323411188216301</c:v>
                </c:pt>
                <c:pt idx="9">
                  <c:v>0.26410201459900395</c:v>
                </c:pt>
                <c:pt idx="10">
                  <c:v>0.26445903302354173</c:v>
                </c:pt>
                <c:pt idx="11">
                  <c:v>0.26722942097646163</c:v>
                </c:pt>
                <c:pt idx="12">
                  <c:v>0.26484249730529419</c:v>
                </c:pt>
                <c:pt idx="13">
                  <c:v>0.26377898611060063</c:v>
                </c:pt>
                <c:pt idx="14">
                  <c:v>0.25964476574655626</c:v>
                </c:pt>
                <c:pt idx="15">
                  <c:v>0.25934129303610809</c:v>
                </c:pt>
                <c:pt idx="16">
                  <c:v>0.26581267429474259</c:v>
                </c:pt>
                <c:pt idx="17">
                  <c:v>0.26931650706986948</c:v>
                </c:pt>
                <c:pt idx="18">
                  <c:v>0.26926678171615132</c:v>
                </c:pt>
                <c:pt idx="19">
                  <c:v>0.26756851988350894</c:v>
                </c:pt>
                <c:pt idx="20">
                  <c:v>0.26901064575967393</c:v>
                </c:pt>
                <c:pt idx="21">
                  <c:v>0.26576053586986303</c:v>
                </c:pt>
                <c:pt idx="22">
                  <c:v>0.26358145052739357</c:v>
                </c:pt>
                <c:pt idx="23">
                  <c:v>0.26212389320187168</c:v>
                </c:pt>
                <c:pt idx="24">
                  <c:v>0.26183435211622541</c:v>
                </c:pt>
                <c:pt idx="25">
                  <c:v>0.2603901982475702</c:v>
                </c:pt>
                <c:pt idx="26">
                  <c:v>0.26046657788228017</c:v>
                </c:pt>
                <c:pt idx="27">
                  <c:v>0.26320576134434925</c:v>
                </c:pt>
                <c:pt idx="28">
                  <c:v>0.26461922538015936</c:v>
                </c:pt>
                <c:pt idx="29">
                  <c:v>0.26279381023048659</c:v>
                </c:pt>
                <c:pt idx="30">
                  <c:v>0.26431168597363636</c:v>
                </c:pt>
                <c:pt idx="31">
                  <c:v>0.2644161146296119</c:v>
                </c:pt>
                <c:pt idx="32">
                  <c:v>0.26818911692551684</c:v>
                </c:pt>
                <c:pt idx="33">
                  <c:v>0.26912240337968213</c:v>
                </c:pt>
                <c:pt idx="34">
                  <c:v>0.2710848485820439</c:v>
                </c:pt>
                <c:pt idx="35">
                  <c:v>0.27402950351115496</c:v>
                </c:pt>
                <c:pt idx="36">
                  <c:v>0.27214798314441652</c:v>
                </c:pt>
                <c:pt idx="37">
                  <c:v>0.27256378024153061</c:v>
                </c:pt>
                <c:pt idx="38">
                  <c:v>0.27683847162504366</c:v>
                </c:pt>
                <c:pt idx="39">
                  <c:v>0.28044223160576537</c:v>
                </c:pt>
                <c:pt idx="40">
                  <c:v>0.28530555769182392</c:v>
                </c:pt>
                <c:pt idx="41">
                  <c:v>0.29197607404255399</c:v>
                </c:pt>
                <c:pt idx="42">
                  <c:v>0.29284100703306609</c:v>
                </c:pt>
                <c:pt idx="43">
                  <c:v>0.29709447309350789</c:v>
                </c:pt>
                <c:pt idx="44">
                  <c:v>0.29564810255591478</c:v>
                </c:pt>
                <c:pt idx="45">
                  <c:v>0.29730982011556994</c:v>
                </c:pt>
                <c:pt idx="46">
                  <c:v>0.29409137780805117</c:v>
                </c:pt>
                <c:pt idx="47">
                  <c:v>0.29223943946038661</c:v>
                </c:pt>
                <c:pt idx="48">
                  <c:v>0.29331927155356835</c:v>
                </c:pt>
                <c:pt idx="49">
                  <c:v>0.29007278123370389</c:v>
                </c:pt>
                <c:pt idx="50">
                  <c:v>0.29318719223796363</c:v>
                </c:pt>
                <c:pt idx="51">
                  <c:v>0.29140480483500453</c:v>
                </c:pt>
                <c:pt idx="52">
                  <c:v>0.29893113483277628</c:v>
                </c:pt>
                <c:pt idx="53">
                  <c:v>0.29796393598727983</c:v>
                </c:pt>
                <c:pt idx="54">
                  <c:v>0.30218276411801448</c:v>
                </c:pt>
                <c:pt idx="55">
                  <c:v>0.29900241769765307</c:v>
                </c:pt>
                <c:pt idx="56">
                  <c:v>0.30036910155311836</c:v>
                </c:pt>
                <c:pt idx="57">
                  <c:v>0.30342339026303139</c:v>
                </c:pt>
                <c:pt idx="58">
                  <c:v>0.30315856248953432</c:v>
                </c:pt>
                <c:pt idx="59">
                  <c:v>0.30932491920389954</c:v>
                </c:pt>
                <c:pt idx="60">
                  <c:v>0.31031586562785785</c:v>
                </c:pt>
                <c:pt idx="61">
                  <c:v>0.31253896854798108</c:v>
                </c:pt>
                <c:pt idx="62">
                  <c:v>0.31413513076929156</c:v>
                </c:pt>
                <c:pt idx="63">
                  <c:v>0.31729907628610549</c:v>
                </c:pt>
                <c:pt idx="64">
                  <c:v>0.31704945010507368</c:v>
                </c:pt>
                <c:pt idx="65">
                  <c:v>0.31817180168899523</c:v>
                </c:pt>
                <c:pt idx="66">
                  <c:v>0.32161422695123193</c:v>
                </c:pt>
                <c:pt idx="67">
                  <c:v>0.3230267071614995</c:v>
                </c:pt>
                <c:pt idx="68">
                  <c:v>0.32305374378305818</c:v>
                </c:pt>
                <c:pt idx="69">
                  <c:v>0.31982688325172903</c:v>
                </c:pt>
                <c:pt idx="70">
                  <c:v>0.32283995742231653</c:v>
                </c:pt>
                <c:pt idx="71">
                  <c:v>0.32264370332230174</c:v>
                </c:pt>
                <c:pt idx="72">
                  <c:v>0.32396991456887841</c:v>
                </c:pt>
                <c:pt idx="73">
                  <c:v>0.32492442039717306</c:v>
                </c:pt>
                <c:pt idx="74">
                  <c:v>0.32480008455176435</c:v>
                </c:pt>
                <c:pt idx="75">
                  <c:v>0.32949182704895874</c:v>
                </c:pt>
                <c:pt idx="76">
                  <c:v>0.33055927034589061</c:v>
                </c:pt>
                <c:pt idx="77">
                  <c:v>0.3340383153127926</c:v>
                </c:pt>
                <c:pt idx="78">
                  <c:v>0.33782173323635795</c:v>
                </c:pt>
                <c:pt idx="79">
                  <c:v>0.33942277323744297</c:v>
                </c:pt>
                <c:pt idx="80">
                  <c:v>0.3403720379122554</c:v>
                </c:pt>
                <c:pt idx="81">
                  <c:v>0.34428000832988909</c:v>
                </c:pt>
                <c:pt idx="82">
                  <c:v>0.34680263253790716</c:v>
                </c:pt>
                <c:pt idx="83">
                  <c:v>0.35097039683290066</c:v>
                </c:pt>
                <c:pt idx="84">
                  <c:v>0.35445461720194976</c:v>
                </c:pt>
                <c:pt idx="85">
                  <c:v>0.35483361136687008</c:v>
                </c:pt>
                <c:pt idx="86">
                  <c:v>0.35768234471842686</c:v>
                </c:pt>
                <c:pt idx="87">
                  <c:v>0.35728464033113688</c:v>
                </c:pt>
                <c:pt idx="88">
                  <c:v>0.36640508733299809</c:v>
                </c:pt>
                <c:pt idx="89">
                  <c:v>0.37135020677870612</c:v>
                </c:pt>
                <c:pt idx="90">
                  <c:v>0.37449747037794057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061-4D1A-8DC6-464392BEBC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9733104"/>
        <c:axId val="499735984"/>
      </c:scatterChart>
      <c:valAx>
        <c:axId val="499733104"/>
        <c:scaling>
          <c:orientation val="minMax"/>
          <c:max val="650"/>
          <c:min val="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(Rad/s)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735984"/>
        <c:crosses val="autoZero"/>
        <c:crossBetween val="midCat"/>
      </c:valAx>
      <c:valAx>
        <c:axId val="499735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7331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 With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BsC'!$E$6:$E$96</c:f>
              <c:numCache>
                <c:formatCode>0.000</c:formatCode>
                <c:ptCount val="91"/>
                <c:pt idx="0">
                  <c:v>104.71975511966666</c:v>
                </c:pt>
                <c:pt idx="1">
                  <c:v>109.95574287565</c:v>
                </c:pt>
                <c:pt idx="2">
                  <c:v>115.19173063163333</c:v>
                </c:pt>
                <c:pt idx="3">
                  <c:v>120.42771838761666</c:v>
                </c:pt>
                <c:pt idx="4">
                  <c:v>125.6637061436</c:v>
                </c:pt>
                <c:pt idx="5">
                  <c:v>130.89969389958333</c:v>
                </c:pt>
                <c:pt idx="6">
                  <c:v>136.13568165556666</c:v>
                </c:pt>
                <c:pt idx="7">
                  <c:v>141.37166941154999</c:v>
                </c:pt>
                <c:pt idx="8">
                  <c:v>146.60765716753332</c:v>
                </c:pt>
                <c:pt idx="9">
                  <c:v>151.84364492351665</c:v>
                </c:pt>
                <c:pt idx="10">
                  <c:v>157.07963267950001</c:v>
                </c:pt>
                <c:pt idx="11">
                  <c:v>162.31562043548334</c:v>
                </c:pt>
                <c:pt idx="12">
                  <c:v>167.55160819146667</c:v>
                </c:pt>
                <c:pt idx="13">
                  <c:v>172.78759594745</c:v>
                </c:pt>
                <c:pt idx="14">
                  <c:v>178.02358370343333</c:v>
                </c:pt>
                <c:pt idx="15">
                  <c:v>183.25957145941666</c:v>
                </c:pt>
                <c:pt idx="16">
                  <c:v>188.49555921539999</c:v>
                </c:pt>
                <c:pt idx="17">
                  <c:v>193.73154697138332</c:v>
                </c:pt>
                <c:pt idx="18">
                  <c:v>198.96753472736665</c:v>
                </c:pt>
                <c:pt idx="19">
                  <c:v>204.20352248334999</c:v>
                </c:pt>
                <c:pt idx="20">
                  <c:v>209.43951023933332</c:v>
                </c:pt>
                <c:pt idx="21">
                  <c:v>214.67549799531665</c:v>
                </c:pt>
                <c:pt idx="22">
                  <c:v>219.91148575130001</c:v>
                </c:pt>
                <c:pt idx="23">
                  <c:v>225.14747350728334</c:v>
                </c:pt>
                <c:pt idx="24">
                  <c:v>230.38346126326667</c:v>
                </c:pt>
                <c:pt idx="25">
                  <c:v>235.61944901925</c:v>
                </c:pt>
                <c:pt idx="26">
                  <c:v>240.85543677523333</c:v>
                </c:pt>
                <c:pt idx="27">
                  <c:v>246.09142453121666</c:v>
                </c:pt>
                <c:pt idx="28">
                  <c:v>251.32741228719999</c:v>
                </c:pt>
                <c:pt idx="29">
                  <c:v>256.56340004318332</c:v>
                </c:pt>
                <c:pt idx="30">
                  <c:v>261.79938779916665</c:v>
                </c:pt>
                <c:pt idx="31">
                  <c:v>267.03537555514998</c:v>
                </c:pt>
                <c:pt idx="32">
                  <c:v>272.27136331113331</c:v>
                </c:pt>
                <c:pt idx="33">
                  <c:v>277.50735106711664</c:v>
                </c:pt>
                <c:pt idx="34">
                  <c:v>282.74333882309998</c:v>
                </c:pt>
                <c:pt idx="35">
                  <c:v>287.97932657908331</c:v>
                </c:pt>
                <c:pt idx="36">
                  <c:v>293.21531433506664</c:v>
                </c:pt>
                <c:pt idx="37">
                  <c:v>298.45130209104997</c:v>
                </c:pt>
                <c:pt idx="38">
                  <c:v>303.6872898470333</c:v>
                </c:pt>
                <c:pt idx="39">
                  <c:v>308.92327760301663</c:v>
                </c:pt>
                <c:pt idx="40">
                  <c:v>314.15926535900002</c:v>
                </c:pt>
                <c:pt idx="41">
                  <c:v>319.39525311498335</c:v>
                </c:pt>
                <c:pt idx="42">
                  <c:v>324.63124087096668</c:v>
                </c:pt>
                <c:pt idx="43">
                  <c:v>329.86722862695001</c:v>
                </c:pt>
                <c:pt idx="44">
                  <c:v>335.10321638293334</c:v>
                </c:pt>
                <c:pt idx="45">
                  <c:v>340.33920413891667</c:v>
                </c:pt>
                <c:pt idx="46">
                  <c:v>345.5751918949</c:v>
                </c:pt>
                <c:pt idx="47">
                  <c:v>350.81117965088333</c:v>
                </c:pt>
                <c:pt idx="48">
                  <c:v>356.04716740686666</c:v>
                </c:pt>
                <c:pt idx="49">
                  <c:v>361.28315516284999</c:v>
                </c:pt>
                <c:pt idx="50">
                  <c:v>366.51914291883332</c:v>
                </c:pt>
                <c:pt idx="51">
                  <c:v>371.75513067481666</c:v>
                </c:pt>
                <c:pt idx="52">
                  <c:v>376.99111843079999</c:v>
                </c:pt>
                <c:pt idx="53">
                  <c:v>382.22710618678332</c:v>
                </c:pt>
                <c:pt idx="54">
                  <c:v>387.46309394276665</c:v>
                </c:pt>
                <c:pt idx="55">
                  <c:v>392.69908169874998</c:v>
                </c:pt>
                <c:pt idx="56">
                  <c:v>397.93506945473331</c:v>
                </c:pt>
                <c:pt idx="57">
                  <c:v>403.17105721071664</c:v>
                </c:pt>
                <c:pt idx="58">
                  <c:v>408.40704496669997</c:v>
                </c:pt>
                <c:pt idx="59">
                  <c:v>413.6430327226833</c:v>
                </c:pt>
                <c:pt idx="60">
                  <c:v>418.87902047866663</c:v>
                </c:pt>
                <c:pt idx="61">
                  <c:v>424.11500823464996</c:v>
                </c:pt>
                <c:pt idx="62">
                  <c:v>429.35099599063329</c:v>
                </c:pt>
                <c:pt idx="63">
                  <c:v>434.58698374661662</c:v>
                </c:pt>
                <c:pt idx="64">
                  <c:v>439.82297150260001</c:v>
                </c:pt>
                <c:pt idx="65">
                  <c:v>445.05895925858334</c:v>
                </c:pt>
                <c:pt idx="66">
                  <c:v>450.29494701456667</c:v>
                </c:pt>
                <c:pt idx="67">
                  <c:v>455.53093477055</c:v>
                </c:pt>
                <c:pt idx="68">
                  <c:v>460.76692252653334</c:v>
                </c:pt>
                <c:pt idx="69">
                  <c:v>466.00291028251667</c:v>
                </c:pt>
                <c:pt idx="70">
                  <c:v>471.2388980385</c:v>
                </c:pt>
                <c:pt idx="71">
                  <c:v>476.47488579448333</c:v>
                </c:pt>
                <c:pt idx="72">
                  <c:v>481.71087355046666</c:v>
                </c:pt>
                <c:pt idx="73">
                  <c:v>486.94686130644999</c:v>
                </c:pt>
                <c:pt idx="74">
                  <c:v>492.18284906243332</c:v>
                </c:pt>
                <c:pt idx="75">
                  <c:v>497.41883681841665</c:v>
                </c:pt>
                <c:pt idx="76">
                  <c:v>502.65482457439998</c:v>
                </c:pt>
                <c:pt idx="77">
                  <c:v>507.89081233038331</c:v>
                </c:pt>
                <c:pt idx="78">
                  <c:v>513.12680008636664</c:v>
                </c:pt>
                <c:pt idx="79">
                  <c:v>518.36278784235003</c:v>
                </c:pt>
                <c:pt idx="80">
                  <c:v>523.5987755983333</c:v>
                </c:pt>
                <c:pt idx="81">
                  <c:v>528.83476335431669</c:v>
                </c:pt>
                <c:pt idx="82">
                  <c:v>534.07075111029997</c:v>
                </c:pt>
                <c:pt idx="83">
                  <c:v>539.30673886628335</c:v>
                </c:pt>
                <c:pt idx="84">
                  <c:v>544.54272662226663</c:v>
                </c:pt>
                <c:pt idx="85">
                  <c:v>549.77871437825002</c:v>
                </c:pt>
                <c:pt idx="86">
                  <c:v>555.01470213423329</c:v>
                </c:pt>
                <c:pt idx="87">
                  <c:v>560.25068989021668</c:v>
                </c:pt>
                <c:pt idx="88">
                  <c:v>565.48667764619995</c:v>
                </c:pt>
                <c:pt idx="89">
                  <c:v>570.72266540218334</c:v>
                </c:pt>
                <c:pt idx="90">
                  <c:v>575.95865315816661</c:v>
                </c:pt>
              </c:numCache>
            </c:numRef>
          </c:xVal>
          <c:yVal>
            <c:numRef>
              <c:f>'GrE HnD BsC'!$L$6:$L$96</c:f>
              <c:numCache>
                <c:formatCode>0.000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34F-4630-A40A-9D6747986D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5285648"/>
        <c:axId val="565284688"/>
      </c:scatterChart>
      <c:valAx>
        <c:axId val="565285648"/>
        <c:scaling>
          <c:orientation val="minMax"/>
          <c:max val="650"/>
          <c:min val="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(Dad/s)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5284688"/>
        <c:crosses val="autoZero"/>
        <c:crossBetween val="midCat"/>
      </c:valAx>
      <c:valAx>
        <c:axId val="565284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  <a:r>
                  <a:rPr lang="en-GB" baseline="0"/>
                  <a:t> (Nm)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5285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Power With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9.5753391688772768E-2"/>
          <c:y val="0.13147507993150523"/>
          <c:w val="0.84896249022374481"/>
          <c:h val="0.71112593520907796"/>
        </c:manualLayout>
      </c:layout>
      <c:scatterChart>
        <c:scatterStyle val="lineMarker"/>
        <c:varyColors val="0"/>
        <c:ser>
          <c:idx val="0"/>
          <c:order val="0"/>
          <c:tx>
            <c:v>Power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FFC000"/>
                </a:solidFill>
              </a:ln>
              <a:effectLst/>
            </c:spPr>
          </c:marker>
          <c:xVal>
            <c:numRef>
              <c:f>'GrE HnD BsC'!$E$6:$E$96</c:f>
              <c:numCache>
                <c:formatCode>0.000</c:formatCode>
                <c:ptCount val="91"/>
                <c:pt idx="0">
                  <c:v>104.71975511966666</c:v>
                </c:pt>
                <c:pt idx="1">
                  <c:v>109.95574287565</c:v>
                </c:pt>
                <c:pt idx="2">
                  <c:v>115.19173063163333</c:v>
                </c:pt>
                <c:pt idx="3">
                  <c:v>120.42771838761666</c:v>
                </c:pt>
                <c:pt idx="4">
                  <c:v>125.6637061436</c:v>
                </c:pt>
                <c:pt idx="5">
                  <c:v>130.89969389958333</c:v>
                </c:pt>
                <c:pt idx="6">
                  <c:v>136.13568165556666</c:v>
                </c:pt>
                <c:pt idx="7">
                  <c:v>141.37166941154999</c:v>
                </c:pt>
                <c:pt idx="8">
                  <c:v>146.60765716753332</c:v>
                </c:pt>
                <c:pt idx="9">
                  <c:v>151.84364492351665</c:v>
                </c:pt>
                <c:pt idx="10">
                  <c:v>157.07963267950001</c:v>
                </c:pt>
                <c:pt idx="11">
                  <c:v>162.31562043548334</c:v>
                </c:pt>
                <c:pt idx="12">
                  <c:v>167.55160819146667</c:v>
                </c:pt>
                <c:pt idx="13">
                  <c:v>172.78759594745</c:v>
                </c:pt>
                <c:pt idx="14">
                  <c:v>178.02358370343333</c:v>
                </c:pt>
                <c:pt idx="15">
                  <c:v>183.25957145941666</c:v>
                </c:pt>
                <c:pt idx="16">
                  <c:v>188.49555921539999</c:v>
                </c:pt>
                <c:pt idx="17">
                  <c:v>193.73154697138332</c:v>
                </c:pt>
                <c:pt idx="18">
                  <c:v>198.96753472736665</c:v>
                </c:pt>
                <c:pt idx="19">
                  <c:v>204.20352248334999</c:v>
                </c:pt>
                <c:pt idx="20">
                  <c:v>209.43951023933332</c:v>
                </c:pt>
                <c:pt idx="21">
                  <c:v>214.67549799531665</c:v>
                </c:pt>
                <c:pt idx="22">
                  <c:v>219.91148575130001</c:v>
                </c:pt>
                <c:pt idx="23">
                  <c:v>225.14747350728334</c:v>
                </c:pt>
                <c:pt idx="24">
                  <c:v>230.38346126326667</c:v>
                </c:pt>
                <c:pt idx="25">
                  <c:v>235.61944901925</c:v>
                </c:pt>
                <c:pt idx="26">
                  <c:v>240.85543677523333</c:v>
                </c:pt>
                <c:pt idx="27">
                  <c:v>246.09142453121666</c:v>
                </c:pt>
                <c:pt idx="28">
                  <c:v>251.32741228719999</c:v>
                </c:pt>
                <c:pt idx="29">
                  <c:v>256.56340004318332</c:v>
                </c:pt>
                <c:pt idx="30">
                  <c:v>261.79938779916665</c:v>
                </c:pt>
                <c:pt idx="31">
                  <c:v>267.03537555514998</c:v>
                </c:pt>
                <c:pt idx="32">
                  <c:v>272.27136331113331</c:v>
                </c:pt>
                <c:pt idx="33">
                  <c:v>277.50735106711664</c:v>
                </c:pt>
                <c:pt idx="34">
                  <c:v>282.74333882309998</c:v>
                </c:pt>
                <c:pt idx="35">
                  <c:v>287.97932657908331</c:v>
                </c:pt>
                <c:pt idx="36">
                  <c:v>293.21531433506664</c:v>
                </c:pt>
                <c:pt idx="37">
                  <c:v>298.45130209104997</c:v>
                </c:pt>
                <c:pt idx="38">
                  <c:v>303.6872898470333</c:v>
                </c:pt>
                <c:pt idx="39">
                  <c:v>308.92327760301663</c:v>
                </c:pt>
                <c:pt idx="40">
                  <c:v>314.15926535900002</c:v>
                </c:pt>
                <c:pt idx="41">
                  <c:v>319.39525311498335</c:v>
                </c:pt>
                <c:pt idx="42">
                  <c:v>324.63124087096668</c:v>
                </c:pt>
                <c:pt idx="43">
                  <c:v>329.86722862695001</c:v>
                </c:pt>
                <c:pt idx="44">
                  <c:v>335.10321638293334</c:v>
                </c:pt>
                <c:pt idx="45">
                  <c:v>340.33920413891667</c:v>
                </c:pt>
                <c:pt idx="46">
                  <c:v>345.5751918949</c:v>
                </c:pt>
                <c:pt idx="47">
                  <c:v>350.81117965088333</c:v>
                </c:pt>
                <c:pt idx="48">
                  <c:v>356.04716740686666</c:v>
                </c:pt>
                <c:pt idx="49">
                  <c:v>361.28315516284999</c:v>
                </c:pt>
                <c:pt idx="50">
                  <c:v>366.51914291883332</c:v>
                </c:pt>
                <c:pt idx="51">
                  <c:v>371.75513067481666</c:v>
                </c:pt>
                <c:pt idx="52">
                  <c:v>376.99111843079999</c:v>
                </c:pt>
                <c:pt idx="53">
                  <c:v>382.22710618678332</c:v>
                </c:pt>
                <c:pt idx="54">
                  <c:v>387.46309394276665</c:v>
                </c:pt>
                <c:pt idx="55">
                  <c:v>392.69908169874998</c:v>
                </c:pt>
                <c:pt idx="56">
                  <c:v>397.93506945473331</c:v>
                </c:pt>
                <c:pt idx="57">
                  <c:v>403.17105721071664</c:v>
                </c:pt>
                <c:pt idx="58">
                  <c:v>408.40704496669997</c:v>
                </c:pt>
                <c:pt idx="59">
                  <c:v>413.6430327226833</c:v>
                </c:pt>
                <c:pt idx="60">
                  <c:v>418.87902047866663</c:v>
                </c:pt>
                <c:pt idx="61">
                  <c:v>424.11500823464996</c:v>
                </c:pt>
                <c:pt idx="62">
                  <c:v>429.35099599063329</c:v>
                </c:pt>
                <c:pt idx="63">
                  <c:v>434.58698374661662</c:v>
                </c:pt>
                <c:pt idx="64">
                  <c:v>439.82297150260001</c:v>
                </c:pt>
                <c:pt idx="65">
                  <c:v>445.05895925858334</c:v>
                </c:pt>
                <c:pt idx="66">
                  <c:v>450.29494701456667</c:v>
                </c:pt>
                <c:pt idx="67">
                  <c:v>455.53093477055</c:v>
                </c:pt>
                <c:pt idx="68">
                  <c:v>460.76692252653334</c:v>
                </c:pt>
                <c:pt idx="69">
                  <c:v>466.00291028251667</c:v>
                </c:pt>
                <c:pt idx="70">
                  <c:v>471.2388980385</c:v>
                </c:pt>
                <c:pt idx="71">
                  <c:v>476.47488579448333</c:v>
                </c:pt>
                <c:pt idx="72">
                  <c:v>481.71087355046666</c:v>
                </c:pt>
                <c:pt idx="73">
                  <c:v>486.94686130644999</c:v>
                </c:pt>
                <c:pt idx="74">
                  <c:v>492.18284906243332</c:v>
                </c:pt>
                <c:pt idx="75">
                  <c:v>497.41883681841665</c:v>
                </c:pt>
                <c:pt idx="76">
                  <c:v>502.65482457439998</c:v>
                </c:pt>
                <c:pt idx="77">
                  <c:v>507.89081233038331</c:v>
                </c:pt>
                <c:pt idx="78">
                  <c:v>513.12680008636664</c:v>
                </c:pt>
                <c:pt idx="79">
                  <c:v>518.36278784235003</c:v>
                </c:pt>
                <c:pt idx="80">
                  <c:v>523.5987755983333</c:v>
                </c:pt>
                <c:pt idx="81">
                  <c:v>528.83476335431669</c:v>
                </c:pt>
                <c:pt idx="82">
                  <c:v>534.07075111029997</c:v>
                </c:pt>
                <c:pt idx="83">
                  <c:v>539.30673886628335</c:v>
                </c:pt>
                <c:pt idx="84">
                  <c:v>544.54272662226663</c:v>
                </c:pt>
                <c:pt idx="85">
                  <c:v>549.77871437825002</c:v>
                </c:pt>
                <c:pt idx="86">
                  <c:v>555.01470213423329</c:v>
                </c:pt>
                <c:pt idx="87">
                  <c:v>560.25068989021668</c:v>
                </c:pt>
                <c:pt idx="88">
                  <c:v>565.48667764619995</c:v>
                </c:pt>
                <c:pt idx="89">
                  <c:v>570.72266540218334</c:v>
                </c:pt>
                <c:pt idx="90">
                  <c:v>575.95865315816661</c:v>
                </c:pt>
              </c:numCache>
            </c:numRef>
          </c:xVal>
          <c:yVal>
            <c:numRef>
              <c:f>'GrE HnD BsC'!$F$6:$F$96</c:f>
              <c:numCache>
                <c:formatCode>0.000</c:formatCode>
                <c:ptCount val="91"/>
                <c:pt idx="0">
                  <c:v>8.7371346834670582</c:v>
                </c:pt>
                <c:pt idx="1">
                  <c:v>9.2171367598245748</c:v>
                </c:pt>
                <c:pt idx="2">
                  <c:v>9.7437226498500866</c:v>
                </c:pt>
                <c:pt idx="3">
                  <c:v>10.237704995979778</c:v>
                </c:pt>
                <c:pt idx="4">
                  <c:v>10.847049128240524</c:v>
                </c:pt>
                <c:pt idx="5">
                  <c:v>11.480436932529253</c:v>
                </c:pt>
                <c:pt idx="6">
                  <c:v>12.159323616626484</c:v>
                </c:pt>
                <c:pt idx="7">
                  <c:v>12.893281372576046</c:v>
                </c:pt>
                <c:pt idx="8">
                  <c:v>13.666339461398966</c:v>
                </c:pt>
                <c:pt idx="9">
                  <c:v>14.342086671532694</c:v>
                </c:pt>
                <c:pt idx="10">
                  <c:v>14.990667821247529</c:v>
                </c:pt>
                <c:pt idx="11">
                  <c:v>15.596684538246276</c:v>
                </c:pt>
                <c:pt idx="12">
                  <c:v>16.19315896295323</c:v>
                </c:pt>
                <c:pt idx="13">
                  <c:v>16.741622928680876</c:v>
                </c:pt>
                <c:pt idx="14">
                  <c:v>17.232098461036365</c:v>
                </c:pt>
                <c:pt idx="15">
                  <c:v>17.769572132195176</c:v>
                </c:pt>
                <c:pt idx="16">
                  <c:v>18.388450013961421</c:v>
                </c:pt>
                <c:pt idx="17">
                  <c:v>18.954554833388759</c:v>
                </c:pt>
                <c:pt idx="18">
                  <c:v>19.506119830541586</c:v>
                </c:pt>
                <c:pt idx="19">
                  <c:v>20.148041878339271</c:v>
                </c:pt>
                <c:pt idx="20">
                  <c:v>20.871222909377373</c:v>
                </c:pt>
                <c:pt idx="21">
                  <c:v>21.513490940020016</c:v>
                </c:pt>
                <c:pt idx="22">
                  <c:v>22.208818216342461</c:v>
                </c:pt>
                <c:pt idx="23">
                  <c:v>22.92090216798303</c:v>
                </c:pt>
                <c:pt idx="24">
                  <c:v>23.518410269831712</c:v>
                </c:pt>
                <c:pt idx="25">
                  <c:v>24.224181102400095</c:v>
                </c:pt>
                <c:pt idx="26">
                  <c:v>24.886674179596739</c:v>
                </c:pt>
                <c:pt idx="27">
                  <c:v>25.460211223100949</c:v>
                </c:pt>
                <c:pt idx="28">
                  <c:v>25.974854297885699</c:v>
                </c:pt>
                <c:pt idx="29">
                  <c:v>26.487113935294079</c:v>
                </c:pt>
                <c:pt idx="30">
                  <c:v>27.003320339970863</c:v>
                </c:pt>
                <c:pt idx="31">
                  <c:v>27.500036377715034</c:v>
                </c:pt>
                <c:pt idx="32">
                  <c:v>28.021928006671306</c:v>
                </c:pt>
                <c:pt idx="33">
                  <c:v>28.489726712806053</c:v>
                </c:pt>
                <c:pt idx="34">
                  <c:v>28.811375431001665</c:v>
                </c:pt>
                <c:pt idx="35">
                  <c:v>29.113751623315192</c:v>
                </c:pt>
                <c:pt idx="36">
                  <c:v>29.586163434049368</c:v>
                </c:pt>
                <c:pt idx="37">
                  <c:v>30.041446958261577</c:v>
                </c:pt>
                <c:pt idx="38">
                  <c:v>30.352955389124727</c:v>
                </c:pt>
                <c:pt idx="39">
                  <c:v>30.704409888704468</c:v>
                </c:pt>
                <c:pt idx="40">
                  <c:v>31.192019316257905</c:v>
                </c:pt>
                <c:pt idx="41">
                  <c:v>31.559201085407196</c:v>
                </c:pt>
                <c:pt idx="42">
                  <c:v>32.076829864002136</c:v>
                </c:pt>
                <c:pt idx="43">
                  <c:v>32.520734396869067</c:v>
                </c:pt>
                <c:pt idx="44">
                  <c:v>32.967227393983471</c:v>
                </c:pt>
                <c:pt idx="45">
                  <c:v>33.550084617335791</c:v>
                </c:pt>
                <c:pt idx="46">
                  <c:v>34.289795939855203</c:v>
                </c:pt>
                <c:pt idx="47">
                  <c:v>34.96616677338848</c:v>
                </c:pt>
                <c:pt idx="48">
                  <c:v>35.706471819555425</c:v>
                </c:pt>
                <c:pt idx="49">
                  <c:v>36.391308554307287</c:v>
                </c:pt>
                <c:pt idx="50">
                  <c:v>36.904665939754608</c:v>
                </c:pt>
                <c:pt idx="51">
                  <c:v>37.667515398954706</c:v>
                </c:pt>
                <c:pt idx="52">
                  <c:v>38.155295682234041</c:v>
                </c:pt>
                <c:pt idx="53">
                  <c:v>38.654360986209412</c:v>
                </c:pt>
                <c:pt idx="54">
                  <c:v>39.135828150416557</c:v>
                </c:pt>
                <c:pt idx="55">
                  <c:v>39.649313677658306</c:v>
                </c:pt>
                <c:pt idx="56">
                  <c:v>40.094217716521783</c:v>
                </c:pt>
                <c:pt idx="57">
                  <c:v>40.346486195820525</c:v>
                </c:pt>
                <c:pt idx="58">
                  <c:v>40.698884673285875</c:v>
                </c:pt>
                <c:pt idx="59">
                  <c:v>40.892336068941816</c:v>
                </c:pt>
                <c:pt idx="60">
                  <c:v>41.006741063007809</c:v>
                </c:pt>
                <c:pt idx="61">
                  <c:v>41.079927113199211</c:v>
                </c:pt>
                <c:pt idx="62">
                  <c:v>41.134558231557335</c:v>
                </c:pt>
                <c:pt idx="63">
                  <c:v>41.302236040960508</c:v>
                </c:pt>
                <c:pt idx="64">
                  <c:v>41.595697835774942</c:v>
                </c:pt>
                <c:pt idx="65">
                  <c:v>41.765212344231593</c:v>
                </c:pt>
                <c:pt idx="66">
                  <c:v>42.020368285298126</c:v>
                </c:pt>
                <c:pt idx="67">
                  <c:v>42.36962301740683</c:v>
                </c:pt>
                <c:pt idx="68">
                  <c:v>42.802127201962755</c:v>
                </c:pt>
                <c:pt idx="69">
                  <c:v>43.33185256595177</c:v>
                </c:pt>
                <c:pt idx="70">
                  <c:v>43.55770247863245</c:v>
                </c:pt>
                <c:pt idx="71">
                  <c:v>43.951499298484592</c:v>
                </c:pt>
                <c:pt idx="72">
                  <c:v>44.089063786197002</c:v>
                </c:pt>
                <c:pt idx="73">
                  <c:v>44.117823076259974</c:v>
                </c:pt>
                <c:pt idx="74">
                  <c:v>44.155364350634436</c:v>
                </c:pt>
                <c:pt idx="75">
                  <c:v>44.089875350895056</c:v>
                </c:pt>
                <c:pt idx="76">
                  <c:v>43.906914496809677</c:v>
                </c:pt>
                <c:pt idx="77">
                  <c:v>43.603577241037939</c:v>
                </c:pt>
                <c:pt idx="78">
                  <c:v>43.379995438118655</c:v>
                </c:pt>
                <c:pt idx="79">
                  <c:v>43.274188758458834</c:v>
                </c:pt>
                <c:pt idx="80">
                  <c:v>43.186347558377925</c:v>
                </c:pt>
                <c:pt idx="81">
                  <c:v>42.845511315023877</c:v>
                </c:pt>
                <c:pt idx="82">
                  <c:v>42.514512944367425</c:v>
                </c:pt>
                <c:pt idx="83">
                  <c:v>42.168926484693898</c:v>
                </c:pt>
                <c:pt idx="84">
                  <c:v>42.113985263193243</c:v>
                </c:pt>
                <c:pt idx="85">
                  <c:v>41.753927323535564</c:v>
                </c:pt>
                <c:pt idx="86">
                  <c:v>41.558910889430344</c:v>
                </c:pt>
                <c:pt idx="87">
                  <c:v>41.404905809492718</c:v>
                </c:pt>
                <c:pt idx="88">
                  <c:v>41.350670222140053</c:v>
                </c:pt>
                <c:pt idx="89">
                  <c:v>41.402145635240728</c:v>
                </c:pt>
                <c:pt idx="90">
                  <c:v>41.651268660625547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A65-4423-A653-59DA2986D3C8}"/>
            </c:ext>
          </c:extLst>
        </c:ser>
        <c:ser>
          <c:idx val="1"/>
          <c:order val="1"/>
          <c:tx>
            <c:v>Corrected Power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70C0"/>
              </a:solidFill>
              <a:ln w="3175">
                <a:solidFill>
                  <a:srgbClr val="0070C0"/>
                </a:solidFill>
              </a:ln>
              <a:effectLst/>
            </c:spPr>
          </c:marker>
          <c:xVal>
            <c:numRef>
              <c:f>'GrE HnD BsC'!$E$6:$E$96</c:f>
              <c:numCache>
                <c:formatCode>0.000</c:formatCode>
                <c:ptCount val="91"/>
                <c:pt idx="0">
                  <c:v>104.71975511966666</c:v>
                </c:pt>
                <c:pt idx="1">
                  <c:v>109.95574287565</c:v>
                </c:pt>
                <c:pt idx="2">
                  <c:v>115.19173063163333</c:v>
                </c:pt>
                <c:pt idx="3">
                  <c:v>120.42771838761666</c:v>
                </c:pt>
                <c:pt idx="4">
                  <c:v>125.6637061436</c:v>
                </c:pt>
                <c:pt idx="5">
                  <c:v>130.89969389958333</c:v>
                </c:pt>
                <c:pt idx="6">
                  <c:v>136.13568165556666</c:v>
                </c:pt>
                <c:pt idx="7">
                  <c:v>141.37166941154999</c:v>
                </c:pt>
                <c:pt idx="8">
                  <c:v>146.60765716753332</c:v>
                </c:pt>
                <c:pt idx="9">
                  <c:v>151.84364492351665</c:v>
                </c:pt>
                <c:pt idx="10">
                  <c:v>157.07963267950001</c:v>
                </c:pt>
                <c:pt idx="11">
                  <c:v>162.31562043548334</c:v>
                </c:pt>
                <c:pt idx="12">
                  <c:v>167.55160819146667</c:v>
                </c:pt>
                <c:pt idx="13">
                  <c:v>172.78759594745</c:v>
                </c:pt>
                <c:pt idx="14">
                  <c:v>178.02358370343333</c:v>
                </c:pt>
                <c:pt idx="15">
                  <c:v>183.25957145941666</c:v>
                </c:pt>
                <c:pt idx="16">
                  <c:v>188.49555921539999</c:v>
                </c:pt>
                <c:pt idx="17">
                  <c:v>193.73154697138332</c:v>
                </c:pt>
                <c:pt idx="18">
                  <c:v>198.96753472736665</c:v>
                </c:pt>
                <c:pt idx="19">
                  <c:v>204.20352248334999</c:v>
                </c:pt>
                <c:pt idx="20">
                  <c:v>209.43951023933332</c:v>
                </c:pt>
                <c:pt idx="21">
                  <c:v>214.67549799531665</c:v>
                </c:pt>
                <c:pt idx="22">
                  <c:v>219.91148575130001</c:v>
                </c:pt>
                <c:pt idx="23">
                  <c:v>225.14747350728334</c:v>
                </c:pt>
                <c:pt idx="24">
                  <c:v>230.38346126326667</c:v>
                </c:pt>
                <c:pt idx="25">
                  <c:v>235.61944901925</c:v>
                </c:pt>
                <c:pt idx="26">
                  <c:v>240.85543677523333</c:v>
                </c:pt>
                <c:pt idx="27">
                  <c:v>246.09142453121666</c:v>
                </c:pt>
                <c:pt idx="28">
                  <c:v>251.32741228719999</c:v>
                </c:pt>
                <c:pt idx="29">
                  <c:v>256.56340004318332</c:v>
                </c:pt>
                <c:pt idx="30">
                  <c:v>261.79938779916665</c:v>
                </c:pt>
                <c:pt idx="31">
                  <c:v>267.03537555514998</c:v>
                </c:pt>
                <c:pt idx="32">
                  <c:v>272.27136331113331</c:v>
                </c:pt>
                <c:pt idx="33">
                  <c:v>277.50735106711664</c:v>
                </c:pt>
                <c:pt idx="34">
                  <c:v>282.74333882309998</c:v>
                </c:pt>
                <c:pt idx="35">
                  <c:v>287.97932657908331</c:v>
                </c:pt>
                <c:pt idx="36">
                  <c:v>293.21531433506664</c:v>
                </c:pt>
                <c:pt idx="37">
                  <c:v>298.45130209104997</c:v>
                </c:pt>
                <c:pt idx="38">
                  <c:v>303.6872898470333</c:v>
                </c:pt>
                <c:pt idx="39">
                  <c:v>308.92327760301663</c:v>
                </c:pt>
                <c:pt idx="40">
                  <c:v>314.15926535900002</c:v>
                </c:pt>
                <c:pt idx="41">
                  <c:v>319.39525311498335</c:v>
                </c:pt>
                <c:pt idx="42">
                  <c:v>324.63124087096668</c:v>
                </c:pt>
                <c:pt idx="43">
                  <c:v>329.86722862695001</c:v>
                </c:pt>
                <c:pt idx="44">
                  <c:v>335.10321638293334</c:v>
                </c:pt>
                <c:pt idx="45">
                  <c:v>340.33920413891667</c:v>
                </c:pt>
                <c:pt idx="46">
                  <c:v>345.5751918949</c:v>
                </c:pt>
                <c:pt idx="47">
                  <c:v>350.81117965088333</c:v>
                </c:pt>
                <c:pt idx="48">
                  <c:v>356.04716740686666</c:v>
                </c:pt>
                <c:pt idx="49">
                  <c:v>361.28315516284999</c:v>
                </c:pt>
                <c:pt idx="50">
                  <c:v>366.51914291883332</c:v>
                </c:pt>
                <c:pt idx="51">
                  <c:v>371.75513067481666</c:v>
                </c:pt>
                <c:pt idx="52">
                  <c:v>376.99111843079999</c:v>
                </c:pt>
                <c:pt idx="53">
                  <c:v>382.22710618678332</c:v>
                </c:pt>
                <c:pt idx="54">
                  <c:v>387.46309394276665</c:v>
                </c:pt>
                <c:pt idx="55">
                  <c:v>392.69908169874998</c:v>
                </c:pt>
                <c:pt idx="56">
                  <c:v>397.93506945473331</c:v>
                </c:pt>
                <c:pt idx="57">
                  <c:v>403.17105721071664</c:v>
                </c:pt>
                <c:pt idx="58">
                  <c:v>408.40704496669997</c:v>
                </c:pt>
                <c:pt idx="59">
                  <c:v>413.6430327226833</c:v>
                </c:pt>
                <c:pt idx="60">
                  <c:v>418.87902047866663</c:v>
                </c:pt>
                <c:pt idx="61">
                  <c:v>424.11500823464996</c:v>
                </c:pt>
                <c:pt idx="62">
                  <c:v>429.35099599063329</c:v>
                </c:pt>
                <c:pt idx="63">
                  <c:v>434.58698374661662</c:v>
                </c:pt>
                <c:pt idx="64">
                  <c:v>439.82297150260001</c:v>
                </c:pt>
                <c:pt idx="65">
                  <c:v>445.05895925858334</c:v>
                </c:pt>
                <c:pt idx="66">
                  <c:v>450.29494701456667</c:v>
                </c:pt>
                <c:pt idx="67">
                  <c:v>455.53093477055</c:v>
                </c:pt>
                <c:pt idx="68">
                  <c:v>460.76692252653334</c:v>
                </c:pt>
                <c:pt idx="69">
                  <c:v>466.00291028251667</c:v>
                </c:pt>
                <c:pt idx="70">
                  <c:v>471.2388980385</c:v>
                </c:pt>
                <c:pt idx="71">
                  <c:v>476.47488579448333</c:v>
                </c:pt>
                <c:pt idx="72">
                  <c:v>481.71087355046666</c:v>
                </c:pt>
                <c:pt idx="73">
                  <c:v>486.94686130644999</c:v>
                </c:pt>
                <c:pt idx="74">
                  <c:v>492.18284906243332</c:v>
                </c:pt>
                <c:pt idx="75">
                  <c:v>497.41883681841665</c:v>
                </c:pt>
                <c:pt idx="76">
                  <c:v>502.65482457439998</c:v>
                </c:pt>
                <c:pt idx="77">
                  <c:v>507.89081233038331</c:v>
                </c:pt>
                <c:pt idx="78">
                  <c:v>513.12680008636664</c:v>
                </c:pt>
                <c:pt idx="79">
                  <c:v>518.36278784235003</c:v>
                </c:pt>
                <c:pt idx="80">
                  <c:v>523.5987755983333</c:v>
                </c:pt>
                <c:pt idx="81">
                  <c:v>528.83476335431669</c:v>
                </c:pt>
                <c:pt idx="82">
                  <c:v>534.07075111029997</c:v>
                </c:pt>
                <c:pt idx="83">
                  <c:v>539.30673886628335</c:v>
                </c:pt>
                <c:pt idx="84">
                  <c:v>544.54272662226663</c:v>
                </c:pt>
                <c:pt idx="85">
                  <c:v>549.77871437825002</c:v>
                </c:pt>
                <c:pt idx="86">
                  <c:v>555.01470213423329</c:v>
                </c:pt>
                <c:pt idx="87">
                  <c:v>560.25068989021668</c:v>
                </c:pt>
                <c:pt idx="88">
                  <c:v>565.48667764619995</c:v>
                </c:pt>
                <c:pt idx="89">
                  <c:v>570.72266540218334</c:v>
                </c:pt>
                <c:pt idx="90">
                  <c:v>575.95865315816661</c:v>
                </c:pt>
              </c:numCache>
            </c:numRef>
          </c:xVal>
          <c:yVal>
            <c:numRef>
              <c:f>'GrE HnD BsC'!$K$6:$K$96</c:f>
              <c:numCache>
                <c:formatCode>0.000</c:formatCode>
                <c:ptCount val="91"/>
                <c:pt idx="0">
                  <c:v>8.7918627117282515</c:v>
                </c:pt>
                <c:pt idx="1">
                  <c:v>9.2748714450908416</c:v>
                </c:pt>
                <c:pt idx="2">
                  <c:v>9.8047557857543861</c:v>
                </c:pt>
                <c:pt idx="3">
                  <c:v>10.301832359085436</c:v>
                </c:pt>
                <c:pt idx="4">
                  <c:v>10.914993326510032</c:v>
                </c:pt>
                <c:pt idx="5">
                  <c:v>11.552348571717236</c:v>
                </c:pt>
                <c:pt idx="6">
                  <c:v>12.235487694511987</c:v>
                </c:pt>
                <c:pt idx="7">
                  <c:v>12.974042845633463</c:v>
                </c:pt>
                <c:pt idx="8">
                  <c:v>13.751943247922455</c:v>
                </c:pt>
                <c:pt idx="9">
                  <c:v>14.431923231585886</c:v>
                </c:pt>
                <c:pt idx="10">
                  <c:v>15.084566990929302</c:v>
                </c:pt>
                <c:pt idx="11">
                  <c:v>15.694379700689545</c:v>
                </c:pt>
                <c:pt idx="12">
                  <c:v>16.294590346749963</c:v>
                </c:pt>
                <c:pt idx="13">
                  <c:v>16.84648980391777</c:v>
                </c:pt>
                <c:pt idx="14">
                  <c:v>17.340037597348388</c:v>
                </c:pt>
                <c:pt idx="15">
                  <c:v>17.88087791848233</c:v>
                </c:pt>
                <c:pt idx="16">
                  <c:v>18.503632353309801</c:v>
                </c:pt>
                <c:pt idx="17">
                  <c:v>19.073283163691706</c:v>
                </c:pt>
                <c:pt idx="18">
                  <c:v>19.628303076654539</c:v>
                </c:pt>
                <c:pt idx="19">
                  <c:v>20.274246022520767</c:v>
                </c:pt>
                <c:pt idx="20">
                  <c:v>21.001956945032273</c:v>
                </c:pt>
                <c:pt idx="21">
                  <c:v>21.648248040925221</c:v>
                </c:pt>
                <c:pt idx="22">
                  <c:v>22.347930737211758</c:v>
                </c:pt>
                <c:pt idx="23">
                  <c:v>23.064475069977444</c:v>
                </c:pt>
                <c:pt idx="24">
                  <c:v>23.665725867969535</c:v>
                </c:pt>
                <c:pt idx="25">
                  <c:v>24.375917537284753</c:v>
                </c:pt>
                <c:pt idx="26">
                  <c:v>25.042560366220979</c:v>
                </c:pt>
                <c:pt idx="27">
                  <c:v>25.619689954954591</c:v>
                </c:pt>
                <c:pt idx="28">
                  <c:v>26.137556672473675</c:v>
                </c:pt>
                <c:pt idx="29">
                  <c:v>26.653025023142042</c:v>
                </c:pt>
                <c:pt idx="30">
                  <c:v>27.172464863004073</c:v>
                </c:pt>
                <c:pt idx="31">
                  <c:v>27.672292251361036</c:v>
                </c:pt>
                <c:pt idx="32">
                  <c:v>28.197452926847269</c:v>
                </c:pt>
                <c:pt idx="33">
                  <c:v>28.668181850008239</c:v>
                </c:pt>
                <c:pt idx="34">
                  <c:v>28.991845324846313</c:v>
                </c:pt>
                <c:pt idx="35">
                  <c:v>29.296115553751694</c:v>
                </c:pt>
                <c:pt idx="36">
                  <c:v>29.771486477268887</c:v>
                </c:pt>
                <c:pt idx="37">
                  <c:v>30.229621825389348</c:v>
                </c:pt>
                <c:pt idx="38">
                  <c:v>30.543081495740672</c:v>
                </c:pt>
                <c:pt idx="39">
                  <c:v>30.896737450658158</c:v>
                </c:pt>
                <c:pt idx="40">
                  <c:v>31.38740118646005</c:v>
                </c:pt>
                <c:pt idx="41">
                  <c:v>31.756882924073491</c:v>
                </c:pt>
                <c:pt idx="42">
                  <c:v>32.277754047378686</c:v>
                </c:pt>
                <c:pt idx="43">
                  <c:v>32.724439127953779</c:v>
                </c:pt>
                <c:pt idx="44">
                  <c:v>33.173728886506545</c:v>
                </c:pt>
                <c:pt idx="45">
                  <c:v>33.760237035219127</c:v>
                </c:pt>
                <c:pt idx="46">
                  <c:v>34.504581792340453</c:v>
                </c:pt>
                <c:pt idx="47">
                  <c:v>35.185189305681668</c:v>
                </c:pt>
                <c:pt idx="48">
                  <c:v>35.930131505441445</c:v>
                </c:pt>
                <c:pt idx="49">
                  <c:v>36.619257949066025</c:v>
                </c:pt>
                <c:pt idx="50">
                  <c:v>37.135830923893238</c:v>
                </c:pt>
                <c:pt idx="51">
                  <c:v>37.903458751319839</c:v>
                </c:pt>
                <c:pt idx="52">
                  <c:v>38.394294413060841</c:v>
                </c:pt>
                <c:pt idx="53">
                  <c:v>38.896485783080706</c:v>
                </c:pt>
                <c:pt idx="54">
                  <c:v>39.380968781371244</c:v>
                </c:pt>
                <c:pt idx="55">
                  <c:v>39.897670700652796</c:v>
                </c:pt>
                <c:pt idx="56">
                  <c:v>40.345361547971734</c:v>
                </c:pt>
                <c:pt idx="57">
                  <c:v>40.599210197081824</c:v>
                </c:pt>
                <c:pt idx="58">
                  <c:v>40.953816042812932</c:v>
                </c:pt>
                <c:pt idx="59">
                  <c:v>41.148479187381092</c:v>
                </c:pt>
                <c:pt idx="60">
                  <c:v>41.263600796215577</c:v>
                </c:pt>
                <c:pt idx="61">
                  <c:v>41.337245272237453</c:v>
                </c:pt>
                <c:pt idx="62">
                  <c:v>41.392218591270939</c:v>
                </c:pt>
                <c:pt idx="63">
                  <c:v>41.560946707922916</c:v>
                </c:pt>
                <c:pt idx="64">
                  <c:v>41.856246700954728</c:v>
                </c:pt>
                <c:pt idx="65">
                  <c:v>42.026823021452238</c:v>
                </c:pt>
                <c:pt idx="66">
                  <c:v>42.283577218933445</c:v>
                </c:pt>
                <c:pt idx="67">
                  <c:v>42.635019627384757</c:v>
                </c:pt>
                <c:pt idx="68">
                  <c:v>43.070232949672096</c:v>
                </c:pt>
                <c:pt idx="69">
                  <c:v>43.603276429466966</c:v>
                </c:pt>
                <c:pt idx="70">
                  <c:v>43.830541030240681</c:v>
                </c:pt>
                <c:pt idx="71">
                  <c:v>44.226804531020477</c:v>
                </c:pt>
                <c:pt idx="72">
                  <c:v>44.365230700902615</c:v>
                </c:pt>
                <c:pt idx="73">
                  <c:v>44.394170134604934</c:v>
                </c:pt>
                <c:pt idx="74">
                  <c:v>44.431946561577973</c:v>
                </c:pt>
                <c:pt idx="75">
                  <c:v>44.366047349113437</c:v>
                </c:pt>
                <c:pt idx="76">
                  <c:v>44.181940457207212</c:v>
                </c:pt>
                <c:pt idx="77">
                  <c:v>43.876703144894293</c:v>
                </c:pt>
                <c:pt idx="78">
                  <c:v>43.651720860962392</c:v>
                </c:pt>
                <c:pt idx="79">
                  <c:v>43.545251425014101</c:v>
                </c:pt>
                <c:pt idx="80">
                  <c:v>43.456860001564245</c:v>
                </c:pt>
                <c:pt idx="81">
                  <c:v>43.113888813948201</c:v>
                </c:pt>
                <c:pt idx="82">
                  <c:v>42.780817121906651</c:v>
                </c:pt>
                <c:pt idx="83">
                  <c:v>42.433065963368236</c:v>
                </c:pt>
                <c:pt idx="84">
                  <c:v>42.37778059875523</c:v>
                </c:pt>
                <c:pt idx="85">
                  <c:v>42.015467313173389</c:v>
                </c:pt>
                <c:pt idx="86">
                  <c:v>41.819229327002901</c:v>
                </c:pt>
                <c:pt idx="87">
                  <c:v>41.664259583628969</c:v>
                </c:pt>
                <c:pt idx="88">
                  <c:v>41.609684273144531</c:v>
                </c:pt>
                <c:pt idx="89">
                  <c:v>41.661482120082496</c:v>
                </c:pt>
                <c:pt idx="90">
                  <c:v>41.912165612653382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A65-4423-A653-59DA2986D3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9884992"/>
        <c:axId val="399885472"/>
      </c:scatterChart>
      <c:valAx>
        <c:axId val="399884992"/>
        <c:scaling>
          <c:orientation val="minMax"/>
          <c:max val="650"/>
          <c:min val="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(Rad/s)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885472"/>
        <c:crosses val="autoZero"/>
        <c:crossBetween val="midCat"/>
      </c:valAx>
      <c:valAx>
        <c:axId val="399885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8849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0137453396929481"/>
          <c:y val="1.1425564963275469E-2"/>
          <c:w val="0.16500498421136936"/>
          <c:h val="0.1199000022098650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BMEP</a:t>
            </a:r>
            <a:r>
              <a:rPr lang="en-GB" baseline="0"/>
              <a:t> with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BsC'!$E$6:$E$96</c:f>
              <c:numCache>
                <c:formatCode>0.000</c:formatCode>
                <c:ptCount val="91"/>
                <c:pt idx="0">
                  <c:v>104.71975511966666</c:v>
                </c:pt>
                <c:pt idx="1">
                  <c:v>109.95574287565</c:v>
                </c:pt>
                <c:pt idx="2">
                  <c:v>115.19173063163333</c:v>
                </c:pt>
                <c:pt idx="3">
                  <c:v>120.42771838761666</c:v>
                </c:pt>
                <c:pt idx="4">
                  <c:v>125.6637061436</c:v>
                </c:pt>
                <c:pt idx="5">
                  <c:v>130.89969389958333</c:v>
                </c:pt>
                <c:pt idx="6">
                  <c:v>136.13568165556666</c:v>
                </c:pt>
                <c:pt idx="7">
                  <c:v>141.37166941154999</c:v>
                </c:pt>
                <c:pt idx="8">
                  <c:v>146.60765716753332</c:v>
                </c:pt>
                <c:pt idx="9">
                  <c:v>151.84364492351665</c:v>
                </c:pt>
                <c:pt idx="10">
                  <c:v>157.07963267950001</c:v>
                </c:pt>
                <c:pt idx="11">
                  <c:v>162.31562043548334</c:v>
                </c:pt>
                <c:pt idx="12">
                  <c:v>167.55160819146667</c:v>
                </c:pt>
                <c:pt idx="13">
                  <c:v>172.78759594745</c:v>
                </c:pt>
                <c:pt idx="14">
                  <c:v>178.02358370343333</c:v>
                </c:pt>
                <c:pt idx="15">
                  <c:v>183.25957145941666</c:v>
                </c:pt>
                <c:pt idx="16">
                  <c:v>188.49555921539999</c:v>
                </c:pt>
                <c:pt idx="17">
                  <c:v>193.73154697138332</c:v>
                </c:pt>
                <c:pt idx="18">
                  <c:v>198.96753472736665</c:v>
                </c:pt>
                <c:pt idx="19">
                  <c:v>204.20352248334999</c:v>
                </c:pt>
                <c:pt idx="20">
                  <c:v>209.43951023933332</c:v>
                </c:pt>
                <c:pt idx="21">
                  <c:v>214.67549799531665</c:v>
                </c:pt>
                <c:pt idx="22">
                  <c:v>219.91148575130001</c:v>
                </c:pt>
                <c:pt idx="23">
                  <c:v>225.14747350728334</c:v>
                </c:pt>
                <c:pt idx="24">
                  <c:v>230.38346126326667</c:v>
                </c:pt>
                <c:pt idx="25">
                  <c:v>235.61944901925</c:v>
                </c:pt>
                <c:pt idx="26">
                  <c:v>240.85543677523333</c:v>
                </c:pt>
                <c:pt idx="27">
                  <c:v>246.09142453121666</c:v>
                </c:pt>
                <c:pt idx="28">
                  <c:v>251.32741228719999</c:v>
                </c:pt>
                <c:pt idx="29">
                  <c:v>256.56340004318332</c:v>
                </c:pt>
                <c:pt idx="30">
                  <c:v>261.79938779916665</c:v>
                </c:pt>
                <c:pt idx="31">
                  <c:v>267.03537555514998</c:v>
                </c:pt>
                <c:pt idx="32">
                  <c:v>272.27136331113331</c:v>
                </c:pt>
                <c:pt idx="33">
                  <c:v>277.50735106711664</c:v>
                </c:pt>
                <c:pt idx="34">
                  <c:v>282.74333882309998</c:v>
                </c:pt>
                <c:pt idx="35">
                  <c:v>287.97932657908331</c:v>
                </c:pt>
                <c:pt idx="36">
                  <c:v>293.21531433506664</c:v>
                </c:pt>
                <c:pt idx="37">
                  <c:v>298.45130209104997</c:v>
                </c:pt>
                <c:pt idx="38">
                  <c:v>303.6872898470333</c:v>
                </c:pt>
                <c:pt idx="39">
                  <c:v>308.92327760301663</c:v>
                </c:pt>
                <c:pt idx="40">
                  <c:v>314.15926535900002</c:v>
                </c:pt>
                <c:pt idx="41">
                  <c:v>319.39525311498335</c:v>
                </c:pt>
                <c:pt idx="42">
                  <c:v>324.63124087096668</c:v>
                </c:pt>
                <c:pt idx="43">
                  <c:v>329.86722862695001</c:v>
                </c:pt>
                <c:pt idx="44">
                  <c:v>335.10321638293334</c:v>
                </c:pt>
                <c:pt idx="45">
                  <c:v>340.33920413891667</c:v>
                </c:pt>
                <c:pt idx="46">
                  <c:v>345.5751918949</c:v>
                </c:pt>
                <c:pt idx="47">
                  <c:v>350.81117965088333</c:v>
                </c:pt>
                <c:pt idx="48">
                  <c:v>356.04716740686666</c:v>
                </c:pt>
                <c:pt idx="49">
                  <c:v>361.28315516284999</c:v>
                </c:pt>
                <c:pt idx="50">
                  <c:v>366.51914291883332</c:v>
                </c:pt>
                <c:pt idx="51">
                  <c:v>371.75513067481666</c:v>
                </c:pt>
                <c:pt idx="52">
                  <c:v>376.99111843079999</c:v>
                </c:pt>
                <c:pt idx="53">
                  <c:v>382.22710618678332</c:v>
                </c:pt>
                <c:pt idx="54">
                  <c:v>387.46309394276665</c:v>
                </c:pt>
                <c:pt idx="55">
                  <c:v>392.69908169874998</c:v>
                </c:pt>
                <c:pt idx="56">
                  <c:v>397.93506945473331</c:v>
                </c:pt>
                <c:pt idx="57">
                  <c:v>403.17105721071664</c:v>
                </c:pt>
                <c:pt idx="58">
                  <c:v>408.40704496669997</c:v>
                </c:pt>
                <c:pt idx="59">
                  <c:v>413.6430327226833</c:v>
                </c:pt>
                <c:pt idx="60">
                  <c:v>418.87902047866663</c:v>
                </c:pt>
                <c:pt idx="61">
                  <c:v>424.11500823464996</c:v>
                </c:pt>
                <c:pt idx="62">
                  <c:v>429.35099599063329</c:v>
                </c:pt>
                <c:pt idx="63">
                  <c:v>434.58698374661662</c:v>
                </c:pt>
                <c:pt idx="64">
                  <c:v>439.82297150260001</c:v>
                </c:pt>
                <c:pt idx="65">
                  <c:v>445.05895925858334</c:v>
                </c:pt>
                <c:pt idx="66">
                  <c:v>450.29494701456667</c:v>
                </c:pt>
                <c:pt idx="67">
                  <c:v>455.53093477055</c:v>
                </c:pt>
                <c:pt idx="68">
                  <c:v>460.76692252653334</c:v>
                </c:pt>
                <c:pt idx="69">
                  <c:v>466.00291028251667</c:v>
                </c:pt>
                <c:pt idx="70">
                  <c:v>471.2388980385</c:v>
                </c:pt>
                <c:pt idx="71">
                  <c:v>476.47488579448333</c:v>
                </c:pt>
                <c:pt idx="72">
                  <c:v>481.71087355046666</c:v>
                </c:pt>
                <c:pt idx="73">
                  <c:v>486.94686130644999</c:v>
                </c:pt>
                <c:pt idx="74">
                  <c:v>492.18284906243332</c:v>
                </c:pt>
                <c:pt idx="75">
                  <c:v>497.41883681841665</c:v>
                </c:pt>
                <c:pt idx="76">
                  <c:v>502.65482457439998</c:v>
                </c:pt>
                <c:pt idx="77">
                  <c:v>507.89081233038331</c:v>
                </c:pt>
                <c:pt idx="78">
                  <c:v>513.12680008636664</c:v>
                </c:pt>
                <c:pt idx="79">
                  <c:v>518.36278784235003</c:v>
                </c:pt>
                <c:pt idx="80">
                  <c:v>523.5987755983333</c:v>
                </c:pt>
                <c:pt idx="81">
                  <c:v>528.83476335431669</c:v>
                </c:pt>
                <c:pt idx="82">
                  <c:v>534.07075111029997</c:v>
                </c:pt>
                <c:pt idx="83">
                  <c:v>539.30673886628335</c:v>
                </c:pt>
                <c:pt idx="84">
                  <c:v>544.54272662226663</c:v>
                </c:pt>
                <c:pt idx="85">
                  <c:v>549.77871437825002</c:v>
                </c:pt>
                <c:pt idx="86">
                  <c:v>555.01470213423329</c:v>
                </c:pt>
                <c:pt idx="87">
                  <c:v>560.25068989021668</c:v>
                </c:pt>
                <c:pt idx="88">
                  <c:v>565.48667764619995</c:v>
                </c:pt>
                <c:pt idx="89">
                  <c:v>570.72266540218334</c:v>
                </c:pt>
                <c:pt idx="90">
                  <c:v>575.95865315816661</c:v>
                </c:pt>
              </c:numCache>
            </c:numRef>
          </c:xVal>
          <c:yVal>
            <c:numRef>
              <c:f>'GrE HnD BsC'!$M$6:$M$96</c:f>
              <c:numCache>
                <c:formatCode>0.000</c:formatCode>
                <c:ptCount val="91"/>
                <c:pt idx="0">
                  <c:v>6.5940639120501769</c:v>
                </c:pt>
                <c:pt idx="1">
                  <c:v>6.625075838148403</c:v>
                </c:pt>
                <c:pt idx="2">
                  <c:v>6.6852299484387254</c:v>
                </c:pt>
                <c:pt idx="3">
                  <c:v>6.7187563550314051</c:v>
                </c:pt>
                <c:pt idx="4">
                  <c:v>6.8220434768803839</c:v>
                </c:pt>
                <c:pt idx="5">
                  <c:v>6.9315845630360746</c:v>
                </c:pt>
                <c:pt idx="6">
                  <c:v>7.0591138558059132</c:v>
                </c:pt>
                <c:pt idx="7">
                  <c:v>7.2079839958491672</c:v>
                </c:pt>
                <c:pt idx="8">
                  <c:v>7.3672989010232168</c:v>
                </c:pt>
                <c:pt idx="9">
                  <c:v>7.4649767971538061</c:v>
                </c:pt>
                <c:pt idx="10">
                  <c:v>7.5424743754699577</c:v>
                </c:pt>
                <c:pt idx="11">
                  <c:v>7.5942468841121107</c:v>
                </c:pt>
                <c:pt idx="12">
                  <c:v>7.6382825296944166</c:v>
                </c:pt>
                <c:pt idx="13">
                  <c:v>7.657689161202871</c:v>
                </c:pt>
                <c:pt idx="14">
                  <c:v>7.6502101935783493</c:v>
                </c:pt>
                <c:pt idx="15">
                  <c:v>7.663427334638925</c:v>
                </c:pt>
                <c:pt idx="16">
                  <c:v>7.7100419345745124</c:v>
                </c:pt>
                <c:pt idx="17">
                  <c:v>7.7326077851657367</c:v>
                </c:pt>
                <c:pt idx="18">
                  <c:v>7.7482104590030998</c:v>
                </c:pt>
                <c:pt idx="19">
                  <c:v>7.7979842780214588</c:v>
                </c:pt>
                <c:pt idx="20">
                  <c:v>7.8759331733494333</c:v>
                </c:pt>
                <c:pt idx="21">
                  <c:v>7.9202911882258995</c:v>
                </c:pt>
                <c:pt idx="22">
                  <c:v>7.9816058279752005</c:v>
                </c:pt>
                <c:pt idx="23">
                  <c:v>8.0459507390896068</c:v>
                </c:pt>
                <c:pt idx="24">
                  <c:v>8.0680652726690081</c:v>
                </c:pt>
                <c:pt idx="25">
                  <c:v>8.1255114808883864</c:v>
                </c:pt>
                <c:pt idx="26">
                  <c:v>8.1662589596702535</c:v>
                </c:pt>
                <c:pt idx="27">
                  <c:v>8.176703724801051</c:v>
                </c:pt>
                <c:pt idx="28">
                  <c:v>8.1681931754352171</c:v>
                </c:pt>
                <c:pt idx="29">
                  <c:v>8.1592957829163915</c:v>
                </c:pt>
                <c:pt idx="30">
                  <c:v>8.1519457630095342</c:v>
                </c:pt>
                <c:pt idx="31">
                  <c:v>8.1391154651019537</c:v>
                </c:pt>
                <c:pt idx="32">
                  <c:v>8.1340865041130517</c:v>
                </c:pt>
                <c:pt idx="33">
                  <c:v>8.1138417124397808</c:v>
                </c:pt>
                <c:pt idx="34">
                  <c:v>8.0534941805729598</c:v>
                </c:pt>
                <c:pt idx="35">
                  <c:v>7.9900519034822022</c:v>
                </c:pt>
                <c:pt idx="36">
                  <c:v>7.974707125080168</c:v>
                </c:pt>
                <c:pt idx="37">
                  <c:v>7.9553649674305476</c:v>
                </c:pt>
                <c:pt idx="38">
                  <c:v>7.8992727102466436</c:v>
                </c:pt>
                <c:pt idx="39">
                  <c:v>7.8553015385231717</c:v>
                </c:pt>
                <c:pt idx="40">
                  <c:v>7.8470488845926658</c:v>
                </c:pt>
                <c:pt idx="41">
                  <c:v>7.8092672033170718</c:v>
                </c:pt>
                <c:pt idx="42">
                  <c:v>7.809331677175904</c:v>
                </c:pt>
                <c:pt idx="43">
                  <c:v>7.7917303137147478</c:v>
                </c:pt>
                <c:pt idx="44">
                  <c:v>7.77528947971257</c:v>
                </c:pt>
                <c:pt idx="45">
                  <c:v>7.7910211012675967</c:v>
                </c:pt>
                <c:pt idx="46">
                  <c:v>7.8421488713214291</c:v>
                </c:pt>
                <c:pt idx="47">
                  <c:v>7.8774805459614035</c:v>
                </c:pt>
                <c:pt idx="48">
                  <c:v>7.925964887803123</c:v>
                </c:pt>
                <c:pt idx="49">
                  <c:v>7.9609097192901057</c:v>
                </c:pt>
                <c:pt idx="50">
                  <c:v>7.9578794479249977</c:v>
                </c:pt>
                <c:pt idx="51">
                  <c:v>8.0079756362375178</c:v>
                </c:pt>
                <c:pt idx="52">
                  <c:v>7.99901376985986</c:v>
                </c:pt>
                <c:pt idx="53">
                  <c:v>7.9926308578354854</c:v>
                </c:pt>
                <c:pt idx="54">
                  <c:v>7.9828308312930103</c:v>
                </c:pt>
                <c:pt idx="55">
                  <c:v>7.97973608606907</c:v>
                </c:pt>
                <c:pt idx="56">
                  <c:v>7.9631018304903947</c:v>
                </c:pt>
                <c:pt idx="57">
                  <c:v>7.9091372106479509</c:v>
                </c:pt>
                <c:pt idx="58">
                  <c:v>7.8759331733494333</c:v>
                </c:pt>
                <c:pt idx="59">
                  <c:v>7.8132001087058285</c:v>
                </c:pt>
                <c:pt idx="60">
                  <c:v>7.7371209552839835</c:v>
                </c:pt>
                <c:pt idx="61">
                  <c:v>7.6552391545672513</c:v>
                </c:pt>
                <c:pt idx="62">
                  <c:v>7.5719389289562136</c:v>
                </c:pt>
                <c:pt idx="63">
                  <c:v>7.5112045539364027</c:v>
                </c:pt>
                <c:pt idx="64">
                  <c:v>7.4745189282609532</c:v>
                </c:pt>
                <c:pt idx="65">
                  <c:v>7.416685876888585</c:v>
                </c:pt>
                <c:pt idx="66">
                  <c:v>7.3752291856595624</c:v>
                </c:pt>
                <c:pt idx="67">
                  <c:v>7.3510514885975358</c:v>
                </c:pt>
                <c:pt idx="68">
                  <c:v>7.3417027790668845</c:v>
                </c:pt>
                <c:pt idx="69">
                  <c:v>7.3490527989737409</c:v>
                </c:pt>
                <c:pt idx="70">
                  <c:v>7.3052750488267639</c:v>
                </c:pt>
                <c:pt idx="71">
                  <c:v>7.2903171135777232</c:v>
                </c:pt>
                <c:pt idx="72">
                  <c:v>7.2336445916643308</c:v>
                </c:pt>
                <c:pt idx="73">
                  <c:v>7.1605312357487616</c:v>
                </c:pt>
                <c:pt idx="74">
                  <c:v>7.0903836773394682</c:v>
                </c:pt>
                <c:pt idx="75">
                  <c:v>7.0053426575399635</c:v>
                </c:pt>
                <c:pt idx="76">
                  <c:v>6.903602908302954</c:v>
                </c:pt>
                <c:pt idx="77">
                  <c:v>6.7852289034872699</c:v>
                </c:pt>
                <c:pt idx="78">
                  <c:v>6.6815549384852986</c:v>
                </c:pt>
                <c:pt idx="79">
                  <c:v>6.5979323435801005</c:v>
                </c:pt>
                <c:pt idx="80">
                  <c:v>6.5186939710754848</c:v>
                </c:pt>
                <c:pt idx="81">
                  <c:v>6.4032148425213595</c:v>
                </c:pt>
                <c:pt idx="82">
                  <c:v>6.2914558556218463</c:v>
                </c:pt>
                <c:pt idx="83">
                  <c:v>6.1797291056517478</c:v>
                </c:pt>
                <c:pt idx="84">
                  <c:v>6.1123345810145828</c:v>
                </c:pt>
                <c:pt idx="85">
                  <c:v>6.002361520004718</c:v>
                </c:pt>
                <c:pt idx="86">
                  <c:v>5.9179652387935358</c:v>
                </c:pt>
                <c:pt idx="87">
                  <c:v>5.8409318722609758</c:v>
                </c:pt>
                <c:pt idx="88">
                  <c:v>5.7792690736739818</c:v>
                </c:pt>
                <c:pt idx="89">
                  <c:v>5.7333765809573132</c:v>
                </c:pt>
                <c:pt idx="90">
                  <c:v>5.7154399534302307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41F-4890-8FD0-F5814C163C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6986736"/>
        <c:axId val="556987216"/>
      </c:scatterChart>
      <c:valAx>
        <c:axId val="556986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6987216"/>
        <c:crosses val="autoZero"/>
        <c:crossBetween val="midCat"/>
      </c:valAx>
      <c:valAx>
        <c:axId val="556987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69867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Overall</a:t>
            </a:r>
            <a:r>
              <a:rPr lang="en-GB" baseline="0"/>
              <a:t> Thermal Efficency With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BsC'!$E$6:$E$96</c:f>
              <c:numCache>
                <c:formatCode>0.000</c:formatCode>
                <c:ptCount val="91"/>
                <c:pt idx="0">
                  <c:v>104.71975511966666</c:v>
                </c:pt>
                <c:pt idx="1">
                  <c:v>109.95574287565</c:v>
                </c:pt>
                <c:pt idx="2">
                  <c:v>115.19173063163333</c:v>
                </c:pt>
                <c:pt idx="3">
                  <c:v>120.42771838761666</c:v>
                </c:pt>
                <c:pt idx="4">
                  <c:v>125.6637061436</c:v>
                </c:pt>
                <c:pt idx="5">
                  <c:v>130.89969389958333</c:v>
                </c:pt>
                <c:pt idx="6">
                  <c:v>136.13568165556666</c:v>
                </c:pt>
                <c:pt idx="7">
                  <c:v>141.37166941154999</c:v>
                </c:pt>
                <c:pt idx="8">
                  <c:v>146.60765716753332</c:v>
                </c:pt>
                <c:pt idx="9">
                  <c:v>151.84364492351665</c:v>
                </c:pt>
                <c:pt idx="10">
                  <c:v>157.07963267950001</c:v>
                </c:pt>
                <c:pt idx="11">
                  <c:v>162.31562043548334</c:v>
                </c:pt>
                <c:pt idx="12">
                  <c:v>167.55160819146667</c:v>
                </c:pt>
                <c:pt idx="13">
                  <c:v>172.78759594745</c:v>
                </c:pt>
                <c:pt idx="14">
                  <c:v>178.02358370343333</c:v>
                </c:pt>
                <c:pt idx="15">
                  <c:v>183.25957145941666</c:v>
                </c:pt>
                <c:pt idx="16">
                  <c:v>188.49555921539999</c:v>
                </c:pt>
                <c:pt idx="17">
                  <c:v>193.73154697138332</c:v>
                </c:pt>
                <c:pt idx="18">
                  <c:v>198.96753472736665</c:v>
                </c:pt>
                <c:pt idx="19">
                  <c:v>204.20352248334999</c:v>
                </c:pt>
                <c:pt idx="20">
                  <c:v>209.43951023933332</c:v>
                </c:pt>
                <c:pt idx="21">
                  <c:v>214.67549799531665</c:v>
                </c:pt>
                <c:pt idx="22">
                  <c:v>219.91148575130001</c:v>
                </c:pt>
                <c:pt idx="23">
                  <c:v>225.14747350728334</c:v>
                </c:pt>
                <c:pt idx="24">
                  <c:v>230.38346126326667</c:v>
                </c:pt>
                <c:pt idx="25">
                  <c:v>235.61944901925</c:v>
                </c:pt>
                <c:pt idx="26">
                  <c:v>240.85543677523333</c:v>
                </c:pt>
                <c:pt idx="27">
                  <c:v>246.09142453121666</c:v>
                </c:pt>
                <c:pt idx="28">
                  <c:v>251.32741228719999</c:v>
                </c:pt>
                <c:pt idx="29">
                  <c:v>256.56340004318332</c:v>
                </c:pt>
                <c:pt idx="30">
                  <c:v>261.79938779916665</c:v>
                </c:pt>
                <c:pt idx="31">
                  <c:v>267.03537555514998</c:v>
                </c:pt>
                <c:pt idx="32">
                  <c:v>272.27136331113331</c:v>
                </c:pt>
                <c:pt idx="33">
                  <c:v>277.50735106711664</c:v>
                </c:pt>
                <c:pt idx="34">
                  <c:v>282.74333882309998</c:v>
                </c:pt>
                <c:pt idx="35">
                  <c:v>287.97932657908331</c:v>
                </c:pt>
                <c:pt idx="36">
                  <c:v>293.21531433506664</c:v>
                </c:pt>
                <c:pt idx="37">
                  <c:v>298.45130209104997</c:v>
                </c:pt>
                <c:pt idx="38">
                  <c:v>303.6872898470333</c:v>
                </c:pt>
                <c:pt idx="39">
                  <c:v>308.92327760301663</c:v>
                </c:pt>
                <c:pt idx="40">
                  <c:v>314.15926535900002</c:v>
                </c:pt>
                <c:pt idx="41">
                  <c:v>319.39525311498335</c:v>
                </c:pt>
                <c:pt idx="42">
                  <c:v>324.63124087096668</c:v>
                </c:pt>
                <c:pt idx="43">
                  <c:v>329.86722862695001</c:v>
                </c:pt>
                <c:pt idx="44">
                  <c:v>335.10321638293334</c:v>
                </c:pt>
                <c:pt idx="45">
                  <c:v>340.33920413891667</c:v>
                </c:pt>
                <c:pt idx="46">
                  <c:v>345.5751918949</c:v>
                </c:pt>
                <c:pt idx="47">
                  <c:v>350.81117965088333</c:v>
                </c:pt>
                <c:pt idx="48">
                  <c:v>356.04716740686666</c:v>
                </c:pt>
                <c:pt idx="49">
                  <c:v>361.28315516284999</c:v>
                </c:pt>
                <c:pt idx="50">
                  <c:v>366.51914291883332</c:v>
                </c:pt>
                <c:pt idx="51">
                  <c:v>371.75513067481666</c:v>
                </c:pt>
                <c:pt idx="52">
                  <c:v>376.99111843079999</c:v>
                </c:pt>
                <c:pt idx="53">
                  <c:v>382.22710618678332</c:v>
                </c:pt>
                <c:pt idx="54">
                  <c:v>387.46309394276665</c:v>
                </c:pt>
                <c:pt idx="55">
                  <c:v>392.69908169874998</c:v>
                </c:pt>
                <c:pt idx="56">
                  <c:v>397.93506945473331</c:v>
                </c:pt>
                <c:pt idx="57">
                  <c:v>403.17105721071664</c:v>
                </c:pt>
                <c:pt idx="58">
                  <c:v>408.40704496669997</c:v>
                </c:pt>
                <c:pt idx="59">
                  <c:v>413.6430327226833</c:v>
                </c:pt>
                <c:pt idx="60">
                  <c:v>418.87902047866663</c:v>
                </c:pt>
                <c:pt idx="61">
                  <c:v>424.11500823464996</c:v>
                </c:pt>
                <c:pt idx="62">
                  <c:v>429.35099599063329</c:v>
                </c:pt>
                <c:pt idx="63">
                  <c:v>434.58698374661662</c:v>
                </c:pt>
                <c:pt idx="64">
                  <c:v>439.82297150260001</c:v>
                </c:pt>
                <c:pt idx="65">
                  <c:v>445.05895925858334</c:v>
                </c:pt>
                <c:pt idx="66">
                  <c:v>450.29494701456667</c:v>
                </c:pt>
                <c:pt idx="67">
                  <c:v>455.53093477055</c:v>
                </c:pt>
                <c:pt idx="68">
                  <c:v>460.76692252653334</c:v>
                </c:pt>
                <c:pt idx="69">
                  <c:v>466.00291028251667</c:v>
                </c:pt>
                <c:pt idx="70">
                  <c:v>471.2388980385</c:v>
                </c:pt>
                <c:pt idx="71">
                  <c:v>476.47488579448333</c:v>
                </c:pt>
                <c:pt idx="72">
                  <c:v>481.71087355046666</c:v>
                </c:pt>
                <c:pt idx="73">
                  <c:v>486.94686130644999</c:v>
                </c:pt>
                <c:pt idx="74">
                  <c:v>492.18284906243332</c:v>
                </c:pt>
                <c:pt idx="75">
                  <c:v>497.41883681841665</c:v>
                </c:pt>
                <c:pt idx="76">
                  <c:v>502.65482457439998</c:v>
                </c:pt>
                <c:pt idx="77">
                  <c:v>507.89081233038331</c:v>
                </c:pt>
                <c:pt idx="78">
                  <c:v>513.12680008636664</c:v>
                </c:pt>
                <c:pt idx="79">
                  <c:v>518.36278784235003</c:v>
                </c:pt>
                <c:pt idx="80">
                  <c:v>523.5987755983333</c:v>
                </c:pt>
                <c:pt idx="81">
                  <c:v>528.83476335431669</c:v>
                </c:pt>
                <c:pt idx="82">
                  <c:v>534.07075111029997</c:v>
                </c:pt>
                <c:pt idx="83">
                  <c:v>539.30673886628335</c:v>
                </c:pt>
                <c:pt idx="84">
                  <c:v>544.54272662226663</c:v>
                </c:pt>
                <c:pt idx="85">
                  <c:v>549.77871437825002</c:v>
                </c:pt>
                <c:pt idx="86">
                  <c:v>555.01470213423329</c:v>
                </c:pt>
                <c:pt idx="87">
                  <c:v>560.25068989021668</c:v>
                </c:pt>
                <c:pt idx="88">
                  <c:v>565.48667764619995</c:v>
                </c:pt>
                <c:pt idx="89">
                  <c:v>570.72266540218334</c:v>
                </c:pt>
                <c:pt idx="90">
                  <c:v>575.95865315816661</c:v>
                </c:pt>
              </c:numCache>
            </c:numRef>
          </c:xVal>
          <c:yVal>
            <c:numRef>
              <c:f>'GrE HnD BsC'!$O$6:$O$96</c:f>
              <c:numCache>
                <c:formatCode>0.000</c:formatCode>
                <c:ptCount val="91"/>
                <c:pt idx="0">
                  <c:v>21.813871357007372</c:v>
                </c:pt>
                <c:pt idx="1">
                  <c:v>22.376586757438883</c:v>
                </c:pt>
                <c:pt idx="2">
                  <c:v>23.237735386002228</c:v>
                </c:pt>
                <c:pt idx="3">
                  <c:v>24.717674454353464</c:v>
                </c:pt>
                <c:pt idx="4">
                  <c:v>25.625659310020271</c:v>
                </c:pt>
                <c:pt idx="5">
                  <c:v>25.558929446180318</c:v>
                </c:pt>
                <c:pt idx="6">
                  <c:v>27.053203680309522</c:v>
                </c:pt>
                <c:pt idx="7">
                  <c:v>28.469954237636795</c:v>
                </c:pt>
                <c:pt idx="8">
                  <c:v>28.767498884339521</c:v>
                </c:pt>
                <c:pt idx="9">
                  <c:v>29.7622190450465</c:v>
                </c:pt>
                <c:pt idx="10">
                  <c:v>29.72204019226643</c:v>
                </c:pt>
                <c:pt idx="11">
                  <c:v>29.413909516444974</c:v>
                </c:pt>
                <c:pt idx="12">
                  <c:v>29.679005781586465</c:v>
                </c:pt>
                <c:pt idx="13">
                  <c:v>29.798666393530965</c:v>
                </c:pt>
                <c:pt idx="14">
                  <c:v>30.273138709856223</c:v>
                </c:pt>
                <c:pt idx="15">
                  <c:v>30.308563347986546</c:v>
                </c:pt>
                <c:pt idx="16">
                  <c:v>29.570681795322841</c:v>
                </c:pt>
                <c:pt idx="17">
                  <c:v>29.185964478198194</c:v>
                </c:pt>
                <c:pt idx="18">
                  <c:v>29.191354234773563</c:v>
                </c:pt>
                <c:pt idx="19">
                  <c:v>29.376632244165862</c:v>
                </c:pt>
                <c:pt idx="20">
                  <c:v>29.219148508181153</c:v>
                </c:pt>
                <c:pt idx="21">
                  <c:v>29.576483141133565</c:v>
                </c:pt>
                <c:pt idx="22">
                  <c:v>29.820998378323743</c:v>
                </c:pt>
                <c:pt idx="23">
                  <c:v>29.986820021325311</c:v>
                </c:pt>
                <c:pt idx="24">
                  <c:v>30.019979980489879</c:v>
                </c:pt>
                <c:pt idx="25">
                  <c:v>30.186474228420661</c:v>
                </c:pt>
                <c:pt idx="26">
                  <c:v>30.177622298574246</c:v>
                </c:pt>
                <c:pt idx="27">
                  <c:v>29.863563656762548</c:v>
                </c:pt>
                <c:pt idx="28">
                  <c:v>29.704047381445363</c:v>
                </c:pt>
                <c:pt idx="29">
                  <c:v>29.910377271974873</c:v>
                </c:pt>
                <c:pt idx="30">
                  <c:v>29.738609474564221</c:v>
                </c:pt>
                <c:pt idx="31">
                  <c:v>29.726864490631002</c:v>
                </c:pt>
                <c:pt idx="32">
                  <c:v>29.30865390379217</c:v>
                </c:pt>
                <c:pt idx="33">
                  <c:v>29.207014763628734</c:v>
                </c:pt>
                <c:pt idx="34">
                  <c:v>28.995578505578905</c:v>
                </c:pt>
                <c:pt idx="35">
                  <c:v>28.683999014776361</c:v>
                </c:pt>
                <c:pt idx="36">
                  <c:v>28.8823085069954</c:v>
                </c:pt>
                <c:pt idx="37">
                  <c:v>28.838248434066717</c:v>
                </c:pt>
                <c:pt idx="38">
                  <c:v>28.392954066657833</c:v>
                </c:pt>
                <c:pt idx="39">
                  <c:v>28.028096780313994</c:v>
                </c:pt>
                <c:pt idx="40">
                  <c:v>27.550329100928273</c:v>
                </c:pt>
                <c:pt idx="41">
                  <c:v>26.920911360661808</c:v>
                </c:pt>
                <c:pt idx="42">
                  <c:v>26.841397959835877</c:v>
                </c:pt>
                <c:pt idx="43">
                  <c:v>26.457112873519112</c:v>
                </c:pt>
                <c:pt idx="44">
                  <c:v>26.586546440787799</c:v>
                </c:pt>
                <c:pt idx="45">
                  <c:v>26.437949495506714</c:v>
                </c:pt>
                <c:pt idx="46">
                  <c:v>26.727277988625335</c:v>
                </c:pt>
                <c:pt idx="47">
                  <c:v>26.896650305815729</c:v>
                </c:pt>
                <c:pt idx="48">
                  <c:v>26.79763237888077</c:v>
                </c:pt>
                <c:pt idx="49">
                  <c:v>27.097551088052008</c:v>
                </c:pt>
                <c:pt idx="50">
                  <c:v>26.809704573840627</c:v>
                </c:pt>
                <c:pt idx="51">
                  <c:v>26.973687043987354</c:v>
                </c:pt>
                <c:pt idx="52">
                  <c:v>26.2945578189127</c:v>
                </c:pt>
                <c:pt idx="53">
                  <c:v>26.379910651566838</c:v>
                </c:pt>
                <c:pt idx="54">
                  <c:v>26.011615955911623</c:v>
                </c:pt>
                <c:pt idx="55">
                  <c:v>26.28828913578154</c:v>
                </c:pt>
                <c:pt idx="56">
                  <c:v>26.168677031327693</c:v>
                </c:pt>
                <c:pt idx="57">
                  <c:v>25.905260639002574</c:v>
                </c:pt>
                <c:pt idx="58">
                  <c:v>25.927890488018051</c:v>
                </c:pt>
                <c:pt idx="59">
                  <c:v>25.411020970969133</c:v>
                </c:pt>
                <c:pt idx="60">
                  <c:v>25.329874748202336</c:v>
                </c:pt>
                <c:pt idx="61">
                  <c:v>25.149702276332032</c:v>
                </c:pt>
                <c:pt idx="62">
                  <c:v>25.021913306813143</c:v>
                </c:pt>
                <c:pt idx="63">
                  <c:v>24.772407473528553</c:v>
                </c:pt>
                <c:pt idx="64">
                  <c:v>24.791911817316343</c:v>
                </c:pt>
                <c:pt idx="65">
                  <c:v>24.704458305254935</c:v>
                </c:pt>
                <c:pt idx="66">
                  <c:v>24.440032032306572</c:v>
                </c:pt>
                <c:pt idx="67">
                  <c:v>24.333164516963084</c:v>
                </c:pt>
                <c:pt idx="68">
                  <c:v>24.331128055312256</c:v>
                </c:pt>
                <c:pt idx="69">
                  <c:v>24.576614475985046</c:v>
                </c:pt>
                <c:pt idx="70">
                  <c:v>24.347240259517758</c:v>
                </c:pt>
                <c:pt idx="71">
                  <c:v>24.362049926267098</c:v>
                </c:pt>
                <c:pt idx="72">
                  <c:v>24.262320836777807</c:v>
                </c:pt>
                <c:pt idx="73">
                  <c:v>24.191047256853125</c:v>
                </c:pt>
                <c:pt idx="74">
                  <c:v>24.200307766486777</c:v>
                </c:pt>
                <c:pt idx="75">
                  <c:v>23.855711624572944</c:v>
                </c:pt>
                <c:pt idx="76">
                  <c:v>23.778676666695215</c:v>
                </c:pt>
                <c:pt idx="77">
                  <c:v>23.531019192733307</c:v>
                </c:pt>
                <c:pt idx="78">
                  <c:v>23.26748469801429</c:v>
                </c:pt>
                <c:pt idx="79">
                  <c:v>23.157733153146403</c:v>
                </c:pt>
                <c:pt idx="80">
                  <c:v>23.0931484764325</c:v>
                </c:pt>
                <c:pt idx="81">
                  <c:v>22.831014925507731</c:v>
                </c:pt>
                <c:pt idx="82">
                  <c:v>22.664943317217929</c:v>
                </c:pt>
                <c:pt idx="83">
                  <c:v>22.395797707337543</c:v>
                </c:pt>
                <c:pt idx="84">
                  <c:v>22.175651345106495</c:v>
                </c:pt>
                <c:pt idx="85">
                  <c:v>22.151965757851304</c:v>
                </c:pt>
                <c:pt idx="86">
                  <c:v>21.975538141032217</c:v>
                </c:pt>
                <c:pt idx="87">
                  <c:v>21.999999780143398</c:v>
                </c:pt>
                <c:pt idx="88">
                  <c:v>21.452382296182535</c:v>
                </c:pt>
                <c:pt idx="89">
                  <c:v>21.166709659105397</c:v>
                </c:pt>
                <c:pt idx="90">
                  <c:v>20.988825373909989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7E5-4C57-82FA-63A33288E3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9147136"/>
        <c:axId val="499144256"/>
      </c:scatterChart>
      <c:valAx>
        <c:axId val="499147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144256"/>
        <c:crosses val="autoZero"/>
        <c:crossBetween val="midCat"/>
      </c:valAx>
      <c:valAx>
        <c:axId val="499144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147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Lambda with Engine</a:t>
            </a:r>
            <a:r>
              <a:rPr lang="en-GB" baseline="0"/>
              <a:t>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BsC'!$E$6:$E$96</c:f>
              <c:numCache>
                <c:formatCode>0.000</c:formatCode>
                <c:ptCount val="91"/>
                <c:pt idx="0">
                  <c:v>104.71975511966666</c:v>
                </c:pt>
                <c:pt idx="1">
                  <c:v>109.95574287565</c:v>
                </c:pt>
                <c:pt idx="2">
                  <c:v>115.19173063163333</c:v>
                </c:pt>
                <c:pt idx="3">
                  <c:v>120.42771838761666</c:v>
                </c:pt>
                <c:pt idx="4">
                  <c:v>125.6637061436</c:v>
                </c:pt>
                <c:pt idx="5">
                  <c:v>130.89969389958333</c:v>
                </c:pt>
                <c:pt idx="6">
                  <c:v>136.13568165556666</c:v>
                </c:pt>
                <c:pt idx="7">
                  <c:v>141.37166941154999</c:v>
                </c:pt>
                <c:pt idx="8">
                  <c:v>146.60765716753332</c:v>
                </c:pt>
                <c:pt idx="9">
                  <c:v>151.84364492351665</c:v>
                </c:pt>
                <c:pt idx="10">
                  <c:v>157.07963267950001</c:v>
                </c:pt>
                <c:pt idx="11">
                  <c:v>162.31562043548334</c:v>
                </c:pt>
                <c:pt idx="12">
                  <c:v>167.55160819146667</c:v>
                </c:pt>
                <c:pt idx="13">
                  <c:v>172.78759594745</c:v>
                </c:pt>
                <c:pt idx="14">
                  <c:v>178.02358370343333</c:v>
                </c:pt>
                <c:pt idx="15">
                  <c:v>183.25957145941666</c:v>
                </c:pt>
                <c:pt idx="16">
                  <c:v>188.49555921539999</c:v>
                </c:pt>
                <c:pt idx="17">
                  <c:v>193.73154697138332</c:v>
                </c:pt>
                <c:pt idx="18">
                  <c:v>198.96753472736665</c:v>
                </c:pt>
                <c:pt idx="19">
                  <c:v>204.20352248334999</c:v>
                </c:pt>
                <c:pt idx="20">
                  <c:v>209.43951023933332</c:v>
                </c:pt>
                <c:pt idx="21">
                  <c:v>214.67549799531665</c:v>
                </c:pt>
                <c:pt idx="22">
                  <c:v>219.91148575130001</c:v>
                </c:pt>
                <c:pt idx="23">
                  <c:v>225.14747350728334</c:v>
                </c:pt>
                <c:pt idx="24">
                  <c:v>230.38346126326667</c:v>
                </c:pt>
                <c:pt idx="25">
                  <c:v>235.61944901925</c:v>
                </c:pt>
                <c:pt idx="26">
                  <c:v>240.85543677523333</c:v>
                </c:pt>
                <c:pt idx="27">
                  <c:v>246.09142453121666</c:v>
                </c:pt>
                <c:pt idx="28">
                  <c:v>251.32741228719999</c:v>
                </c:pt>
                <c:pt idx="29">
                  <c:v>256.56340004318332</c:v>
                </c:pt>
                <c:pt idx="30">
                  <c:v>261.79938779916665</c:v>
                </c:pt>
                <c:pt idx="31">
                  <c:v>267.03537555514998</c:v>
                </c:pt>
                <c:pt idx="32">
                  <c:v>272.27136331113331</c:v>
                </c:pt>
                <c:pt idx="33">
                  <c:v>277.50735106711664</c:v>
                </c:pt>
                <c:pt idx="34">
                  <c:v>282.74333882309998</c:v>
                </c:pt>
                <c:pt idx="35">
                  <c:v>287.97932657908331</c:v>
                </c:pt>
                <c:pt idx="36">
                  <c:v>293.21531433506664</c:v>
                </c:pt>
                <c:pt idx="37">
                  <c:v>298.45130209104997</c:v>
                </c:pt>
                <c:pt idx="38">
                  <c:v>303.6872898470333</c:v>
                </c:pt>
                <c:pt idx="39">
                  <c:v>308.92327760301663</c:v>
                </c:pt>
                <c:pt idx="40">
                  <c:v>314.15926535900002</c:v>
                </c:pt>
                <c:pt idx="41">
                  <c:v>319.39525311498335</c:v>
                </c:pt>
                <c:pt idx="42">
                  <c:v>324.63124087096668</c:v>
                </c:pt>
                <c:pt idx="43">
                  <c:v>329.86722862695001</c:v>
                </c:pt>
                <c:pt idx="44">
                  <c:v>335.10321638293334</c:v>
                </c:pt>
                <c:pt idx="45">
                  <c:v>340.33920413891667</c:v>
                </c:pt>
                <c:pt idx="46">
                  <c:v>345.5751918949</c:v>
                </c:pt>
                <c:pt idx="47">
                  <c:v>350.81117965088333</c:v>
                </c:pt>
                <c:pt idx="48">
                  <c:v>356.04716740686666</c:v>
                </c:pt>
                <c:pt idx="49">
                  <c:v>361.28315516284999</c:v>
                </c:pt>
                <c:pt idx="50">
                  <c:v>366.51914291883332</c:v>
                </c:pt>
                <c:pt idx="51">
                  <c:v>371.75513067481666</c:v>
                </c:pt>
                <c:pt idx="52">
                  <c:v>376.99111843079999</c:v>
                </c:pt>
                <c:pt idx="53">
                  <c:v>382.22710618678332</c:v>
                </c:pt>
                <c:pt idx="54">
                  <c:v>387.46309394276665</c:v>
                </c:pt>
                <c:pt idx="55">
                  <c:v>392.69908169874998</c:v>
                </c:pt>
                <c:pt idx="56">
                  <c:v>397.93506945473331</c:v>
                </c:pt>
                <c:pt idx="57">
                  <c:v>403.17105721071664</c:v>
                </c:pt>
                <c:pt idx="58">
                  <c:v>408.40704496669997</c:v>
                </c:pt>
                <c:pt idx="59">
                  <c:v>413.6430327226833</c:v>
                </c:pt>
                <c:pt idx="60">
                  <c:v>418.87902047866663</c:v>
                </c:pt>
                <c:pt idx="61">
                  <c:v>424.11500823464996</c:v>
                </c:pt>
                <c:pt idx="62">
                  <c:v>429.35099599063329</c:v>
                </c:pt>
                <c:pt idx="63">
                  <c:v>434.58698374661662</c:v>
                </c:pt>
                <c:pt idx="64">
                  <c:v>439.82297150260001</c:v>
                </c:pt>
                <c:pt idx="65">
                  <c:v>445.05895925858334</c:v>
                </c:pt>
                <c:pt idx="66">
                  <c:v>450.29494701456667</c:v>
                </c:pt>
                <c:pt idx="67">
                  <c:v>455.53093477055</c:v>
                </c:pt>
                <c:pt idx="68">
                  <c:v>460.76692252653334</c:v>
                </c:pt>
                <c:pt idx="69">
                  <c:v>466.00291028251667</c:v>
                </c:pt>
                <c:pt idx="70">
                  <c:v>471.2388980385</c:v>
                </c:pt>
                <c:pt idx="71">
                  <c:v>476.47488579448333</c:v>
                </c:pt>
                <c:pt idx="72">
                  <c:v>481.71087355046666</c:v>
                </c:pt>
                <c:pt idx="73">
                  <c:v>486.94686130644999</c:v>
                </c:pt>
                <c:pt idx="74">
                  <c:v>492.18284906243332</c:v>
                </c:pt>
                <c:pt idx="75">
                  <c:v>497.41883681841665</c:v>
                </c:pt>
                <c:pt idx="76">
                  <c:v>502.65482457439998</c:v>
                </c:pt>
                <c:pt idx="77">
                  <c:v>507.89081233038331</c:v>
                </c:pt>
                <c:pt idx="78">
                  <c:v>513.12680008636664</c:v>
                </c:pt>
                <c:pt idx="79">
                  <c:v>518.36278784235003</c:v>
                </c:pt>
                <c:pt idx="80">
                  <c:v>523.5987755983333</c:v>
                </c:pt>
                <c:pt idx="81">
                  <c:v>528.83476335431669</c:v>
                </c:pt>
                <c:pt idx="82">
                  <c:v>534.07075111029997</c:v>
                </c:pt>
                <c:pt idx="83">
                  <c:v>539.30673886628335</c:v>
                </c:pt>
                <c:pt idx="84">
                  <c:v>544.54272662226663</c:v>
                </c:pt>
                <c:pt idx="85">
                  <c:v>549.77871437825002</c:v>
                </c:pt>
                <c:pt idx="86">
                  <c:v>555.01470213423329</c:v>
                </c:pt>
                <c:pt idx="87">
                  <c:v>560.25068989021668</c:v>
                </c:pt>
                <c:pt idx="88">
                  <c:v>565.48667764619995</c:v>
                </c:pt>
                <c:pt idx="89">
                  <c:v>570.72266540218334</c:v>
                </c:pt>
                <c:pt idx="90">
                  <c:v>575.95865315816661</c:v>
                </c:pt>
              </c:numCache>
            </c:numRef>
          </c:xVal>
          <c:yVal>
            <c:numRef>
              <c:f>'GrE HnD BsC'!$D$6:$D$96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1F4-4CD2-BCDF-4960DFC4CA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6987696"/>
        <c:axId val="556983856"/>
      </c:scatterChart>
      <c:valAx>
        <c:axId val="5569876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6983856"/>
        <c:crosses val="autoZero"/>
        <c:crossBetween val="midCat"/>
      </c:valAx>
      <c:valAx>
        <c:axId val="556983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69876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Fuel Flow Rate With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'GrE HnD BsC'!$E$6:$E$96</c:f>
              <c:numCache>
                <c:formatCode>0.000</c:formatCode>
                <c:ptCount val="91"/>
                <c:pt idx="0">
                  <c:v>104.71975511966666</c:v>
                </c:pt>
                <c:pt idx="1">
                  <c:v>109.95574287565</c:v>
                </c:pt>
                <c:pt idx="2">
                  <c:v>115.19173063163333</c:v>
                </c:pt>
                <c:pt idx="3">
                  <c:v>120.42771838761666</c:v>
                </c:pt>
                <c:pt idx="4">
                  <c:v>125.6637061436</c:v>
                </c:pt>
                <c:pt idx="5">
                  <c:v>130.89969389958333</c:v>
                </c:pt>
                <c:pt idx="6">
                  <c:v>136.13568165556666</c:v>
                </c:pt>
                <c:pt idx="7">
                  <c:v>141.37166941154999</c:v>
                </c:pt>
                <c:pt idx="8">
                  <c:v>146.60765716753332</c:v>
                </c:pt>
                <c:pt idx="9">
                  <c:v>151.84364492351665</c:v>
                </c:pt>
                <c:pt idx="10">
                  <c:v>157.07963267950001</c:v>
                </c:pt>
                <c:pt idx="11">
                  <c:v>162.31562043548334</c:v>
                </c:pt>
                <c:pt idx="12">
                  <c:v>167.55160819146667</c:v>
                </c:pt>
                <c:pt idx="13">
                  <c:v>172.78759594745</c:v>
                </c:pt>
                <c:pt idx="14">
                  <c:v>178.02358370343333</c:v>
                </c:pt>
                <c:pt idx="15">
                  <c:v>183.25957145941666</c:v>
                </c:pt>
                <c:pt idx="16">
                  <c:v>188.49555921539999</c:v>
                </c:pt>
                <c:pt idx="17">
                  <c:v>193.73154697138332</c:v>
                </c:pt>
                <c:pt idx="18">
                  <c:v>198.96753472736665</c:v>
                </c:pt>
                <c:pt idx="19">
                  <c:v>204.20352248334999</c:v>
                </c:pt>
                <c:pt idx="20">
                  <c:v>209.43951023933332</c:v>
                </c:pt>
                <c:pt idx="21">
                  <c:v>214.67549799531665</c:v>
                </c:pt>
                <c:pt idx="22">
                  <c:v>219.91148575130001</c:v>
                </c:pt>
                <c:pt idx="23">
                  <c:v>225.14747350728334</c:v>
                </c:pt>
                <c:pt idx="24">
                  <c:v>230.38346126326667</c:v>
                </c:pt>
                <c:pt idx="25">
                  <c:v>235.61944901925</c:v>
                </c:pt>
                <c:pt idx="26">
                  <c:v>240.85543677523333</c:v>
                </c:pt>
                <c:pt idx="27">
                  <c:v>246.09142453121666</c:v>
                </c:pt>
                <c:pt idx="28">
                  <c:v>251.32741228719999</c:v>
                </c:pt>
                <c:pt idx="29">
                  <c:v>256.56340004318332</c:v>
                </c:pt>
                <c:pt idx="30">
                  <c:v>261.79938779916665</c:v>
                </c:pt>
                <c:pt idx="31">
                  <c:v>267.03537555514998</c:v>
                </c:pt>
                <c:pt idx="32">
                  <c:v>272.27136331113331</c:v>
                </c:pt>
                <c:pt idx="33">
                  <c:v>277.50735106711664</c:v>
                </c:pt>
                <c:pt idx="34">
                  <c:v>282.74333882309998</c:v>
                </c:pt>
                <c:pt idx="35">
                  <c:v>287.97932657908331</c:v>
                </c:pt>
                <c:pt idx="36">
                  <c:v>293.21531433506664</c:v>
                </c:pt>
                <c:pt idx="37">
                  <c:v>298.45130209104997</c:v>
                </c:pt>
                <c:pt idx="38">
                  <c:v>303.6872898470333</c:v>
                </c:pt>
                <c:pt idx="39">
                  <c:v>308.92327760301663</c:v>
                </c:pt>
                <c:pt idx="40">
                  <c:v>314.15926535900002</c:v>
                </c:pt>
                <c:pt idx="41">
                  <c:v>319.39525311498335</c:v>
                </c:pt>
                <c:pt idx="42">
                  <c:v>324.63124087096668</c:v>
                </c:pt>
                <c:pt idx="43">
                  <c:v>329.86722862695001</c:v>
                </c:pt>
                <c:pt idx="44">
                  <c:v>335.10321638293334</c:v>
                </c:pt>
                <c:pt idx="45">
                  <c:v>340.33920413891667</c:v>
                </c:pt>
                <c:pt idx="46">
                  <c:v>345.5751918949</c:v>
                </c:pt>
                <c:pt idx="47">
                  <c:v>350.81117965088333</c:v>
                </c:pt>
                <c:pt idx="48">
                  <c:v>356.04716740686666</c:v>
                </c:pt>
                <c:pt idx="49">
                  <c:v>361.28315516284999</c:v>
                </c:pt>
                <c:pt idx="50">
                  <c:v>366.51914291883332</c:v>
                </c:pt>
                <c:pt idx="51">
                  <c:v>371.75513067481666</c:v>
                </c:pt>
                <c:pt idx="52">
                  <c:v>376.99111843079999</c:v>
                </c:pt>
                <c:pt idx="53">
                  <c:v>382.22710618678332</c:v>
                </c:pt>
                <c:pt idx="54">
                  <c:v>387.46309394276665</c:v>
                </c:pt>
                <c:pt idx="55">
                  <c:v>392.69908169874998</c:v>
                </c:pt>
                <c:pt idx="56">
                  <c:v>397.93506945473331</c:v>
                </c:pt>
                <c:pt idx="57">
                  <c:v>403.17105721071664</c:v>
                </c:pt>
                <c:pt idx="58">
                  <c:v>408.40704496669997</c:v>
                </c:pt>
                <c:pt idx="59">
                  <c:v>413.6430327226833</c:v>
                </c:pt>
                <c:pt idx="60">
                  <c:v>418.87902047866663</c:v>
                </c:pt>
                <c:pt idx="61">
                  <c:v>424.11500823464996</c:v>
                </c:pt>
                <c:pt idx="62">
                  <c:v>429.35099599063329</c:v>
                </c:pt>
                <c:pt idx="63">
                  <c:v>434.58698374661662</c:v>
                </c:pt>
                <c:pt idx="64">
                  <c:v>439.82297150260001</c:v>
                </c:pt>
                <c:pt idx="65">
                  <c:v>445.05895925858334</c:v>
                </c:pt>
                <c:pt idx="66">
                  <c:v>450.29494701456667</c:v>
                </c:pt>
                <c:pt idx="67">
                  <c:v>455.53093477055</c:v>
                </c:pt>
                <c:pt idx="68">
                  <c:v>460.76692252653334</c:v>
                </c:pt>
                <c:pt idx="69">
                  <c:v>466.00291028251667</c:v>
                </c:pt>
                <c:pt idx="70">
                  <c:v>471.2388980385</c:v>
                </c:pt>
                <c:pt idx="71">
                  <c:v>476.47488579448333</c:v>
                </c:pt>
                <c:pt idx="72">
                  <c:v>481.71087355046666</c:v>
                </c:pt>
                <c:pt idx="73">
                  <c:v>486.94686130644999</c:v>
                </c:pt>
                <c:pt idx="74">
                  <c:v>492.18284906243332</c:v>
                </c:pt>
                <c:pt idx="75">
                  <c:v>497.41883681841665</c:v>
                </c:pt>
                <c:pt idx="76">
                  <c:v>502.65482457439998</c:v>
                </c:pt>
                <c:pt idx="77">
                  <c:v>507.89081233038331</c:v>
                </c:pt>
                <c:pt idx="78">
                  <c:v>513.12680008636664</c:v>
                </c:pt>
                <c:pt idx="79">
                  <c:v>518.36278784235003</c:v>
                </c:pt>
                <c:pt idx="80">
                  <c:v>523.5987755983333</c:v>
                </c:pt>
                <c:pt idx="81">
                  <c:v>528.83476335431669</c:v>
                </c:pt>
                <c:pt idx="82">
                  <c:v>534.07075111029997</c:v>
                </c:pt>
                <c:pt idx="83">
                  <c:v>539.30673886628335</c:v>
                </c:pt>
                <c:pt idx="84">
                  <c:v>544.54272662226663</c:v>
                </c:pt>
                <c:pt idx="85">
                  <c:v>549.77871437825002</c:v>
                </c:pt>
                <c:pt idx="86">
                  <c:v>555.01470213423329</c:v>
                </c:pt>
                <c:pt idx="87">
                  <c:v>560.25068989021668</c:v>
                </c:pt>
                <c:pt idx="88">
                  <c:v>565.48667764619995</c:v>
                </c:pt>
                <c:pt idx="89">
                  <c:v>570.72266540218334</c:v>
                </c:pt>
                <c:pt idx="90">
                  <c:v>575.95865315816661</c:v>
                </c:pt>
              </c:numCache>
            </c:numRef>
          </c:xVal>
          <c:yVal>
            <c:numRef>
              <c:f>'GrE HnD BsC'!$C$6:$C$96</c:f>
              <c:numCache>
                <c:formatCode>General</c:formatCode>
                <c:ptCount val="91"/>
                <c:pt idx="0">
                  <c:v>7.0400000000000004E-2</c:v>
                </c:pt>
                <c:pt idx="1">
                  <c:v>7.2400000000000006E-2</c:v>
                </c:pt>
                <c:pt idx="2">
                  <c:v>7.3700000000000002E-2</c:v>
                </c:pt>
                <c:pt idx="3">
                  <c:v>7.2800000000000004E-2</c:v>
                </c:pt>
                <c:pt idx="4">
                  <c:v>7.4399999999999994E-2</c:v>
                </c:pt>
                <c:pt idx="5">
                  <c:v>7.8950000000000006E-2</c:v>
                </c:pt>
                <c:pt idx="6">
                  <c:v>7.9000000000000001E-2</c:v>
                </c:pt>
                <c:pt idx="7">
                  <c:v>7.9600000000000004E-2</c:v>
                </c:pt>
                <c:pt idx="8">
                  <c:v>8.3500000000000005E-2</c:v>
                </c:pt>
                <c:pt idx="9">
                  <c:v>8.4699999999999998E-2</c:v>
                </c:pt>
                <c:pt idx="10">
                  <c:v>8.8650000000000007E-2</c:v>
                </c:pt>
                <c:pt idx="11">
                  <c:v>9.3200000000000005E-2</c:v>
                </c:pt>
                <c:pt idx="12">
                  <c:v>9.5899999999999999E-2</c:v>
                </c:pt>
                <c:pt idx="13">
                  <c:v>9.8750000000000004E-2</c:v>
                </c:pt>
                <c:pt idx="14">
                  <c:v>0.10005</c:v>
                </c:pt>
                <c:pt idx="15">
                  <c:v>0.10305</c:v>
                </c:pt>
                <c:pt idx="16">
                  <c:v>0.10929999999999999</c:v>
                </c:pt>
                <c:pt idx="17">
                  <c:v>0.11415</c:v>
                </c:pt>
                <c:pt idx="18">
                  <c:v>0.11745</c:v>
                </c:pt>
                <c:pt idx="19">
                  <c:v>0.12055</c:v>
                </c:pt>
                <c:pt idx="20">
                  <c:v>0.12554999999999999</c:v>
                </c:pt>
                <c:pt idx="21">
                  <c:v>0.12784999999999999</c:v>
                </c:pt>
                <c:pt idx="22">
                  <c:v>0.13089999999999999</c:v>
                </c:pt>
                <c:pt idx="23">
                  <c:v>0.13435</c:v>
                </c:pt>
                <c:pt idx="24">
                  <c:v>0.13769999999999999</c:v>
                </c:pt>
                <c:pt idx="25">
                  <c:v>0.14105000000000001</c:v>
                </c:pt>
                <c:pt idx="26">
                  <c:v>0.14495</c:v>
                </c:pt>
                <c:pt idx="27">
                  <c:v>0.14985000000000001</c:v>
                </c:pt>
                <c:pt idx="28">
                  <c:v>0.1537</c:v>
                </c:pt>
                <c:pt idx="29">
                  <c:v>0.15565000000000001</c:v>
                </c:pt>
                <c:pt idx="30">
                  <c:v>0.15959999999999999</c:v>
                </c:pt>
                <c:pt idx="31">
                  <c:v>0.16259999999999999</c:v>
                </c:pt>
                <c:pt idx="32">
                  <c:v>0.16805</c:v>
                </c:pt>
                <c:pt idx="33">
                  <c:v>0.17144999999999999</c:v>
                </c:pt>
                <c:pt idx="34">
                  <c:v>0.17465</c:v>
                </c:pt>
                <c:pt idx="35">
                  <c:v>0.1784</c:v>
                </c:pt>
                <c:pt idx="36">
                  <c:v>0.18004999999999999</c:v>
                </c:pt>
                <c:pt idx="37">
                  <c:v>0.18310000000000001</c:v>
                </c:pt>
                <c:pt idx="38">
                  <c:v>0.18790000000000001</c:v>
                </c:pt>
                <c:pt idx="39">
                  <c:v>0.19255</c:v>
                </c:pt>
                <c:pt idx="40">
                  <c:v>0.19900000000000001</c:v>
                </c:pt>
                <c:pt idx="41">
                  <c:v>0.20605000000000001</c:v>
                </c:pt>
                <c:pt idx="42">
                  <c:v>0.21004999999999999</c:v>
                </c:pt>
                <c:pt idx="43">
                  <c:v>0.21604999999999999</c:v>
                </c:pt>
                <c:pt idx="44">
                  <c:v>0.21795</c:v>
                </c:pt>
                <c:pt idx="45">
                  <c:v>0.22305</c:v>
                </c:pt>
                <c:pt idx="46">
                  <c:v>0.22550000000000001</c:v>
                </c:pt>
                <c:pt idx="47">
                  <c:v>0.22850000000000001</c:v>
                </c:pt>
                <c:pt idx="48">
                  <c:v>0.23419999999999999</c:v>
                </c:pt>
                <c:pt idx="49">
                  <c:v>0.23605000000000001</c:v>
                </c:pt>
                <c:pt idx="50">
                  <c:v>0.24195</c:v>
                </c:pt>
                <c:pt idx="51">
                  <c:v>0.24545</c:v>
                </c:pt>
                <c:pt idx="52">
                  <c:v>0.25505</c:v>
                </c:pt>
                <c:pt idx="53">
                  <c:v>0.25755</c:v>
                </c:pt>
                <c:pt idx="54">
                  <c:v>0.26445000000000002</c:v>
                </c:pt>
                <c:pt idx="55">
                  <c:v>0.2651</c:v>
                </c:pt>
                <c:pt idx="56">
                  <c:v>0.26929999999999998</c:v>
                </c:pt>
                <c:pt idx="57">
                  <c:v>0.27374999999999999</c:v>
                </c:pt>
                <c:pt idx="58">
                  <c:v>0.27589999999999998</c:v>
                </c:pt>
                <c:pt idx="59">
                  <c:v>0.28284999999999999</c:v>
                </c:pt>
                <c:pt idx="60">
                  <c:v>0.28455000000000003</c:v>
                </c:pt>
                <c:pt idx="61">
                  <c:v>0.28710000000000002</c:v>
                </c:pt>
                <c:pt idx="62">
                  <c:v>0.28894999999999998</c:v>
                </c:pt>
                <c:pt idx="63">
                  <c:v>0.29304999999999998</c:v>
                </c:pt>
                <c:pt idx="64">
                  <c:v>0.2949</c:v>
                </c:pt>
                <c:pt idx="65">
                  <c:v>0.29715000000000003</c:v>
                </c:pt>
                <c:pt idx="66">
                  <c:v>0.30220000000000002</c:v>
                </c:pt>
                <c:pt idx="67">
                  <c:v>0.30604999999999999</c:v>
                </c:pt>
                <c:pt idx="68">
                  <c:v>0.30919999999999997</c:v>
                </c:pt>
                <c:pt idx="69">
                  <c:v>0.30990000000000001</c:v>
                </c:pt>
                <c:pt idx="70">
                  <c:v>0.31445000000000001</c:v>
                </c:pt>
                <c:pt idx="71">
                  <c:v>0.31709999999999999</c:v>
                </c:pt>
                <c:pt idx="72">
                  <c:v>0.31940000000000002</c:v>
                </c:pt>
                <c:pt idx="73">
                  <c:v>0.32055</c:v>
                </c:pt>
                <c:pt idx="74">
                  <c:v>0.32069999999999999</c:v>
                </c:pt>
                <c:pt idx="75">
                  <c:v>0.32485000000000003</c:v>
                </c:pt>
                <c:pt idx="76">
                  <c:v>0.32455000000000001</c:v>
                </c:pt>
                <c:pt idx="77">
                  <c:v>0.32569999999999999</c:v>
                </c:pt>
                <c:pt idx="78">
                  <c:v>0.32769999999999999</c:v>
                </c:pt>
                <c:pt idx="79">
                  <c:v>0.32845000000000002</c:v>
                </c:pt>
                <c:pt idx="80">
                  <c:v>0.32869999999999999</c:v>
                </c:pt>
                <c:pt idx="81">
                  <c:v>0.32984999999999998</c:v>
                </c:pt>
                <c:pt idx="82">
                  <c:v>0.32969999999999999</c:v>
                </c:pt>
                <c:pt idx="83">
                  <c:v>0.33095000000000002</c:v>
                </c:pt>
                <c:pt idx="84">
                  <c:v>0.33379999999999999</c:v>
                </c:pt>
                <c:pt idx="85">
                  <c:v>0.33129999999999998</c:v>
                </c:pt>
                <c:pt idx="86">
                  <c:v>0.33239999999999997</c:v>
                </c:pt>
                <c:pt idx="87">
                  <c:v>0.33079999999999998</c:v>
                </c:pt>
                <c:pt idx="88">
                  <c:v>0.33879999999999999</c:v>
                </c:pt>
                <c:pt idx="89">
                  <c:v>0.34379999999999999</c:v>
                </c:pt>
                <c:pt idx="90">
                  <c:v>0.3488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9BB-4F6A-B66E-5AD1940C26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6266992"/>
        <c:axId val="236261712"/>
      </c:scatterChart>
      <c:valAx>
        <c:axId val="236266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6261712"/>
        <c:crosses val="autoZero"/>
        <c:crossBetween val="midCat"/>
      </c:valAx>
      <c:valAx>
        <c:axId val="2362617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6266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320675</xdr:colOff>
      <xdr:row>7</xdr:row>
      <xdr:rowOff>72726</xdr:rowOff>
    </xdr:from>
    <xdr:to>
      <xdr:col>28</xdr:col>
      <xdr:colOff>599379</xdr:colOff>
      <xdr:row>27</xdr:row>
      <xdr:rowOff>130097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B0AE902-8908-6B34-1177-2BC291A5E9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320598</xdr:colOff>
      <xdr:row>28</xdr:row>
      <xdr:rowOff>52503</xdr:rowOff>
    </xdr:from>
    <xdr:to>
      <xdr:col>28</xdr:col>
      <xdr:colOff>576147</xdr:colOff>
      <xdr:row>48</xdr:row>
      <xdr:rowOff>27877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4702560-2FC1-CF16-25D8-086255A389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325967</xdr:colOff>
      <xdr:row>48</xdr:row>
      <xdr:rowOff>78316</xdr:rowOff>
    </xdr:from>
    <xdr:to>
      <xdr:col>28</xdr:col>
      <xdr:colOff>565272</xdr:colOff>
      <xdr:row>68</xdr:row>
      <xdr:rowOff>20404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15AE9873-F0F7-2A9D-39B1-27F035BCF1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593725</xdr:colOff>
      <xdr:row>28</xdr:row>
      <xdr:rowOff>76200</xdr:rowOff>
    </xdr:from>
    <xdr:to>
      <xdr:col>38</xdr:col>
      <xdr:colOff>404446</xdr:colOff>
      <xdr:row>48</xdr:row>
      <xdr:rowOff>70338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7F7E67F-C34F-2467-1C55-4EF97C35E6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29</xdr:col>
      <xdr:colOff>155330</xdr:colOff>
      <xdr:row>7</xdr:row>
      <xdr:rowOff>73269</xdr:rowOff>
    </xdr:from>
    <xdr:to>
      <xdr:col>38</xdr:col>
      <xdr:colOff>416169</xdr:colOff>
      <xdr:row>27</xdr:row>
      <xdr:rowOff>164122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0BD0CE0-10B7-B1CD-1DA7-1C4222D1D9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29</xdr:col>
      <xdr:colOff>296006</xdr:colOff>
      <xdr:row>48</xdr:row>
      <xdr:rowOff>161191</xdr:rowOff>
    </xdr:from>
    <xdr:to>
      <xdr:col>38</xdr:col>
      <xdr:colOff>461105</xdr:colOff>
      <xdr:row>68</xdr:row>
      <xdr:rowOff>76199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AF0EDE74-E9F2-F80B-DBF4-3286B98BA8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38</xdr:col>
      <xdr:colOff>419099</xdr:colOff>
      <xdr:row>7</xdr:row>
      <xdr:rowOff>96716</xdr:rowOff>
    </xdr:from>
    <xdr:to>
      <xdr:col>48</xdr:col>
      <xdr:colOff>459216</xdr:colOff>
      <xdr:row>28</xdr:row>
      <xdr:rowOff>88900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776D4703-8E32-91E5-8659-BF5DE271F5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6"/>
  <sheetViews>
    <sheetView tabSelected="1" topLeftCell="A17" zoomScale="93" zoomScaleNormal="93" workbookViewId="0">
      <selection activeCell="S17" sqref="S17"/>
    </sheetView>
  </sheetViews>
  <sheetFormatPr defaultRowHeight="14.4" x14ac:dyDescent="0.55000000000000004"/>
  <cols>
    <col min="1" max="1" width="7.68359375" style="1" bestFit="1" customWidth="1"/>
    <col min="2" max="2" width="10.3671875" style="1" bestFit="1" customWidth="1"/>
    <col min="3" max="3" width="12.578125" bestFit="1" customWidth="1"/>
    <col min="4" max="4" width="7.68359375" style="1" bestFit="1" customWidth="1"/>
    <col min="5" max="5" width="11.62890625" bestFit="1" customWidth="1"/>
    <col min="6" max="6" width="6.20703125" bestFit="1" customWidth="1"/>
    <col min="7" max="7" width="12.20703125" style="1" bestFit="1" customWidth="1"/>
    <col min="8" max="8" width="8.15625" style="1" bestFit="1" customWidth="1"/>
    <col min="9" max="9" width="12.41796875" style="1" bestFit="1" customWidth="1"/>
    <col min="10" max="10" width="8.83984375" customWidth="1"/>
    <col min="11" max="11" width="14.47265625" bestFit="1" customWidth="1"/>
    <col min="12" max="12" width="7.20703125" bestFit="1" customWidth="1"/>
    <col min="13" max="13" width="10.68359375" bestFit="1" customWidth="1"/>
    <col min="14" max="14" width="7.3671875" bestFit="1" customWidth="1"/>
    <col min="15" max="15" width="14.15625" style="2" customWidth="1"/>
    <col min="16" max="16" width="10.68359375" customWidth="1"/>
  </cols>
  <sheetData>
    <row r="1" spans="1:16" ht="28.8" x14ac:dyDescent="0.55000000000000004">
      <c r="A1"/>
      <c r="B1"/>
      <c r="E1" s="4" t="s">
        <v>28</v>
      </c>
      <c r="G1" s="7" t="s">
        <v>0</v>
      </c>
      <c r="H1" s="7" t="s">
        <v>1</v>
      </c>
      <c r="I1" s="7" t="s">
        <v>2</v>
      </c>
      <c r="K1" s="7" t="s">
        <v>21</v>
      </c>
      <c r="M1" s="7" t="s">
        <v>24</v>
      </c>
      <c r="N1" s="8" t="s">
        <v>23</v>
      </c>
      <c r="O1" s="6" t="s">
        <v>25</v>
      </c>
      <c r="P1" s="8" t="s">
        <v>26</v>
      </c>
    </row>
    <row r="2" spans="1:16" x14ac:dyDescent="0.55000000000000004">
      <c r="C2" s="1"/>
      <c r="E2" s="9">
        <f>815.776/1000</f>
        <v>0.81577599999999995</v>
      </c>
      <c r="G2" s="7" t="s">
        <v>3</v>
      </c>
      <c r="H2" s="7" t="s">
        <v>4</v>
      </c>
      <c r="I2" s="7" t="s">
        <v>5</v>
      </c>
      <c r="K2" s="5">
        <v>45800</v>
      </c>
      <c r="M2" s="9">
        <v>0.09</v>
      </c>
      <c r="N2" s="9">
        <v>7.4999999999999997E-2</v>
      </c>
      <c r="O2" s="10">
        <v>2</v>
      </c>
      <c r="P2" s="5">
        <v>1.5900000000000001E-3</v>
      </c>
    </row>
    <row r="3" spans="1:16" x14ac:dyDescent="0.55000000000000004">
      <c r="C3" s="1"/>
      <c r="G3" s="3">
        <v>1018.9</v>
      </c>
      <c r="H3" s="3">
        <v>46</v>
      </c>
      <c r="I3" s="3">
        <v>27</v>
      </c>
      <c r="M3" s="25">
        <f>((F6*60*2)/($P$2*$M$2*B6*$O$2))</f>
        <v>3663.3688400281167</v>
      </c>
    </row>
    <row r="4" spans="1:16" ht="28.8" x14ac:dyDescent="0.55000000000000004">
      <c r="A4" s="11" t="s">
        <v>6</v>
      </c>
      <c r="B4" s="11" t="s">
        <v>7</v>
      </c>
      <c r="C4" s="11" t="s">
        <v>8</v>
      </c>
      <c r="D4" s="11" t="s">
        <v>9</v>
      </c>
      <c r="E4" s="12" t="s">
        <v>18</v>
      </c>
      <c r="F4" s="11" t="s">
        <v>31</v>
      </c>
      <c r="G4" s="11" t="s">
        <v>20</v>
      </c>
      <c r="H4" s="13"/>
      <c r="I4" s="13"/>
      <c r="J4" s="14"/>
      <c r="K4" s="15" t="s">
        <v>12</v>
      </c>
      <c r="L4" s="15" t="s">
        <v>13</v>
      </c>
      <c r="M4" s="15" t="s">
        <v>14</v>
      </c>
      <c r="N4" s="15" t="s">
        <v>15</v>
      </c>
      <c r="O4" s="15" t="s">
        <v>16</v>
      </c>
    </row>
    <row r="5" spans="1:16" x14ac:dyDescent="0.55000000000000004">
      <c r="A5" s="16" t="s">
        <v>32</v>
      </c>
      <c r="B5" s="16" t="s">
        <v>10</v>
      </c>
      <c r="C5" s="16" t="s">
        <v>11</v>
      </c>
      <c r="D5" s="16" t="s">
        <v>9</v>
      </c>
      <c r="E5" s="16" t="s">
        <v>17</v>
      </c>
      <c r="F5" s="16" t="s">
        <v>30</v>
      </c>
      <c r="G5" s="16" t="s">
        <v>19</v>
      </c>
      <c r="H5" s="13"/>
      <c r="I5" s="13"/>
      <c r="J5" s="14"/>
      <c r="K5" s="17" t="s">
        <v>30</v>
      </c>
      <c r="L5" s="17" t="s">
        <v>29</v>
      </c>
      <c r="M5" s="17" t="s">
        <v>27</v>
      </c>
      <c r="N5" s="18" t="s">
        <v>22</v>
      </c>
      <c r="O5" s="18" t="s">
        <v>4</v>
      </c>
    </row>
    <row r="6" spans="1:16" x14ac:dyDescent="0.55000000000000004">
      <c r="A6" s="19">
        <v>102.27500000000001</v>
      </c>
      <c r="B6" s="19">
        <v>1000</v>
      </c>
      <c r="C6" s="19">
        <v>7.0400000000000004E-2</v>
      </c>
      <c r="D6" s="19">
        <v>1.2658</v>
      </c>
      <c r="E6" s="20">
        <f>B6*(2*3.14159265359/60)</f>
        <v>104.71975511966666</v>
      </c>
      <c r="F6" s="20">
        <f>(L6*E6)/1000</f>
        <v>8.7371346834670582</v>
      </c>
      <c r="G6" s="21">
        <f>(C6/1000)/60</f>
        <v>1.1733333333333335E-6</v>
      </c>
      <c r="H6" s="22"/>
      <c r="I6" s="22"/>
      <c r="J6" s="23"/>
      <c r="K6" s="20">
        <f>((1.01325/1.0189)*SQRT(300/293))*F6</f>
        <v>8.7918627117282515</v>
      </c>
      <c r="L6" s="20">
        <f>A6*$E$2</f>
        <v>83.433490399999997</v>
      </c>
      <c r="M6" s="20">
        <f>(4*PI()*L6)/(1.59*100)</f>
        <v>6.5940639120501769</v>
      </c>
      <c r="N6" s="20">
        <f>(C6*0.75*60)/K6</f>
        <v>0.36033319717037005</v>
      </c>
      <c r="O6" s="24">
        <f>(K6/(C6*0.75/60*$K$2)*100)</f>
        <v>21.813871357007372</v>
      </c>
    </row>
    <row r="7" spans="1:16" x14ac:dyDescent="0.55000000000000004">
      <c r="A7" s="19">
        <v>102.756</v>
      </c>
      <c r="B7" s="19">
        <f t="shared" ref="B7:B38" si="0">B6+50</f>
        <v>1050</v>
      </c>
      <c r="C7" s="19">
        <v>7.2400000000000006E-2</v>
      </c>
      <c r="D7" s="19">
        <v>1.26783</v>
      </c>
      <c r="E7" s="20">
        <f t="shared" ref="E7:E70" si="1">B7*(2*3.14159265359/60)</f>
        <v>109.95574287565</v>
      </c>
      <c r="F7" s="20">
        <f t="shared" ref="F7:F70" si="2">(L7*E7)/1000</f>
        <v>9.2171367598245748</v>
      </c>
      <c r="G7" s="21">
        <f t="shared" ref="G7:G70" si="3">(C7/1000)/60</f>
        <v>1.2066666666666668E-6</v>
      </c>
      <c r="H7" s="22"/>
      <c r="I7" s="22"/>
      <c r="J7" s="23"/>
      <c r="K7" s="20">
        <f t="shared" ref="K7:K70" si="4">((1.01325/1.0189)*SQRT(300/293))*F7</f>
        <v>9.2748714450908416</v>
      </c>
      <c r="L7" s="20">
        <f>A7*$E$2</f>
        <v>83.825878656</v>
      </c>
      <c r="M7" s="20">
        <f t="shared" ref="M7:M70" si="5">(4*PI()*L7)/(1.59*100)</f>
        <v>6.625075838148403</v>
      </c>
      <c r="N7" s="20">
        <f t="shared" ref="N7:N70" si="6">(C7*0.75*60)/K7</f>
        <v>0.35127171511627242</v>
      </c>
      <c r="O7" s="24">
        <f t="shared" ref="O7:O70" si="7">(K7/(C7*0.75/60*$K$2)*100)</f>
        <v>22.376586757438883</v>
      </c>
    </row>
    <row r="8" spans="1:16" x14ac:dyDescent="0.55000000000000004">
      <c r="A8" s="19">
        <v>103.68899999999999</v>
      </c>
      <c r="B8" s="19">
        <f t="shared" si="0"/>
        <v>1100</v>
      </c>
      <c r="C8" s="19">
        <v>7.3700000000000002E-2</v>
      </c>
      <c r="D8" s="19">
        <v>1.2734399999999999</v>
      </c>
      <c r="E8" s="20">
        <f t="shared" si="1"/>
        <v>115.19173063163333</v>
      </c>
      <c r="F8" s="20">
        <f t="shared" si="2"/>
        <v>9.7437226498500866</v>
      </c>
      <c r="G8" s="21">
        <f t="shared" si="3"/>
        <v>1.2283333333333334E-6</v>
      </c>
      <c r="H8" s="22"/>
      <c r="I8" s="22"/>
      <c r="J8" s="23"/>
      <c r="K8" s="20">
        <f t="shared" si="4"/>
        <v>9.8047557857543861</v>
      </c>
      <c r="L8" s="20">
        <f t="shared" ref="L8:L70" si="8">A8*$E$2</f>
        <v>84.586997663999995</v>
      </c>
      <c r="M8" s="20">
        <f t="shared" si="5"/>
        <v>6.6852299484387254</v>
      </c>
      <c r="N8" s="20">
        <f t="shared" si="6"/>
        <v>0.33825421789889348</v>
      </c>
      <c r="O8" s="24">
        <f t="shared" si="7"/>
        <v>23.237735386002228</v>
      </c>
    </row>
    <row r="9" spans="1:16" x14ac:dyDescent="0.55000000000000004">
      <c r="A9" s="19">
        <v>104.209</v>
      </c>
      <c r="B9" s="19">
        <f t="shared" si="0"/>
        <v>1150</v>
      </c>
      <c r="C9" s="19">
        <v>7.2800000000000004E-2</v>
      </c>
      <c r="D9" s="19">
        <v>1.2847599999999999</v>
      </c>
      <c r="E9" s="20">
        <f t="shared" si="1"/>
        <v>120.42771838761666</v>
      </c>
      <c r="F9" s="20">
        <f t="shared" si="2"/>
        <v>10.237704995979778</v>
      </c>
      <c r="G9" s="21">
        <f t="shared" si="3"/>
        <v>1.2133333333333335E-6</v>
      </c>
      <c r="H9" s="22"/>
      <c r="I9" s="22"/>
      <c r="J9" s="23"/>
      <c r="K9" s="20">
        <f t="shared" si="4"/>
        <v>10.301832359085436</v>
      </c>
      <c r="L9" s="20">
        <f t="shared" si="8"/>
        <v>85.011201184000001</v>
      </c>
      <c r="M9" s="20">
        <f t="shared" si="5"/>
        <v>6.7187563550314051</v>
      </c>
      <c r="N9" s="20">
        <f t="shared" si="6"/>
        <v>0.318001680265241</v>
      </c>
      <c r="O9" s="24">
        <f t="shared" si="7"/>
        <v>24.717674454353464</v>
      </c>
    </row>
    <row r="10" spans="1:16" x14ac:dyDescent="0.55000000000000004">
      <c r="A10" s="19">
        <v>105.81100000000001</v>
      </c>
      <c r="B10" s="19">
        <f t="shared" si="0"/>
        <v>1200</v>
      </c>
      <c r="C10" s="19">
        <v>7.4399999999999994E-2</v>
      </c>
      <c r="D10" s="19">
        <v>1.2918099999999999</v>
      </c>
      <c r="E10" s="20">
        <f t="shared" si="1"/>
        <v>125.6637061436</v>
      </c>
      <c r="F10" s="20">
        <f t="shared" si="2"/>
        <v>10.847049128240524</v>
      </c>
      <c r="G10" s="21">
        <f t="shared" si="3"/>
        <v>1.2399999999999998E-6</v>
      </c>
      <c r="H10" s="22"/>
      <c r="I10" s="22"/>
      <c r="J10" s="23"/>
      <c r="K10" s="20">
        <f t="shared" si="4"/>
        <v>10.914993326510032</v>
      </c>
      <c r="L10" s="20">
        <f t="shared" si="8"/>
        <v>86.318074335999995</v>
      </c>
      <c r="M10" s="20">
        <f t="shared" si="5"/>
        <v>6.8220434768803839</v>
      </c>
      <c r="N10" s="20">
        <f t="shared" si="6"/>
        <v>0.30673404003541355</v>
      </c>
      <c r="O10" s="24">
        <f t="shared" si="7"/>
        <v>25.625659310020271</v>
      </c>
    </row>
    <row r="11" spans="1:16" x14ac:dyDescent="0.55000000000000004">
      <c r="A11" s="19">
        <v>107.51</v>
      </c>
      <c r="B11" s="19">
        <f t="shared" si="0"/>
        <v>1250</v>
      </c>
      <c r="C11" s="19">
        <v>7.8950000000000006E-2</v>
      </c>
      <c r="D11" s="19">
        <v>1.2972900000000001</v>
      </c>
      <c r="E11" s="20">
        <f t="shared" si="1"/>
        <v>130.89969389958333</v>
      </c>
      <c r="F11" s="20">
        <f t="shared" si="2"/>
        <v>11.480436932529253</v>
      </c>
      <c r="G11" s="21">
        <f t="shared" si="3"/>
        <v>1.3158333333333334E-6</v>
      </c>
      <c r="H11" s="22"/>
      <c r="I11" s="22"/>
      <c r="J11" s="23"/>
      <c r="K11" s="20">
        <f t="shared" si="4"/>
        <v>11.552348571717236</v>
      </c>
      <c r="L11" s="20">
        <f t="shared" si="8"/>
        <v>87.704077760000004</v>
      </c>
      <c r="M11" s="20">
        <f t="shared" si="5"/>
        <v>6.9315845630360746</v>
      </c>
      <c r="N11" s="20">
        <f t="shared" si="6"/>
        <v>0.30753486859788287</v>
      </c>
      <c r="O11" s="24">
        <f t="shared" si="7"/>
        <v>25.558929446180318</v>
      </c>
    </row>
    <row r="12" spans="1:16" x14ac:dyDescent="0.55000000000000004">
      <c r="A12" s="19">
        <v>109.488</v>
      </c>
      <c r="B12" s="19">
        <f t="shared" si="0"/>
        <v>1300</v>
      </c>
      <c r="C12" s="19">
        <v>7.9000000000000001E-2</v>
      </c>
      <c r="D12" s="19">
        <v>1.29895</v>
      </c>
      <c r="E12" s="20">
        <f t="shared" si="1"/>
        <v>136.13568165556666</v>
      </c>
      <c r="F12" s="20">
        <f t="shared" si="2"/>
        <v>12.159323616626484</v>
      </c>
      <c r="G12" s="21">
        <f t="shared" si="3"/>
        <v>1.3166666666666666E-6</v>
      </c>
      <c r="H12" s="22"/>
      <c r="I12" s="22"/>
      <c r="J12" s="23"/>
      <c r="K12" s="20">
        <f t="shared" si="4"/>
        <v>12.235487694511987</v>
      </c>
      <c r="L12" s="20">
        <f t="shared" si="8"/>
        <v>89.317682687999991</v>
      </c>
      <c r="M12" s="20">
        <f t="shared" si="5"/>
        <v>7.0591138558059132</v>
      </c>
      <c r="N12" s="20">
        <f t="shared" si="6"/>
        <v>0.29054828779685937</v>
      </c>
      <c r="O12" s="24">
        <f t="shared" si="7"/>
        <v>27.053203680309522</v>
      </c>
    </row>
    <row r="13" spans="1:16" x14ac:dyDescent="0.55000000000000004">
      <c r="A13" s="19">
        <v>111.797</v>
      </c>
      <c r="B13" s="19">
        <f t="shared" si="0"/>
        <v>1350</v>
      </c>
      <c r="C13" s="19">
        <v>7.9600000000000004E-2</v>
      </c>
      <c r="D13" s="19">
        <v>1.2946899999999999</v>
      </c>
      <c r="E13" s="20">
        <f t="shared" si="1"/>
        <v>141.37166941154999</v>
      </c>
      <c r="F13" s="20">
        <f t="shared" si="2"/>
        <v>12.893281372576046</v>
      </c>
      <c r="G13" s="21">
        <f t="shared" si="3"/>
        <v>1.3266666666666667E-6</v>
      </c>
      <c r="H13" s="22"/>
      <c r="I13" s="22"/>
      <c r="J13" s="23"/>
      <c r="K13" s="20">
        <f t="shared" si="4"/>
        <v>12.974042845633463</v>
      </c>
      <c r="L13" s="20">
        <f t="shared" si="8"/>
        <v>91.201309471999991</v>
      </c>
      <c r="M13" s="20">
        <f t="shared" si="5"/>
        <v>7.2079839958491672</v>
      </c>
      <c r="N13" s="20">
        <f t="shared" si="6"/>
        <v>0.27608973105908591</v>
      </c>
      <c r="O13" s="24">
        <f t="shared" si="7"/>
        <v>28.469954237636795</v>
      </c>
    </row>
    <row r="14" spans="1:16" x14ac:dyDescent="0.55000000000000004">
      <c r="A14" s="19">
        <v>114.268</v>
      </c>
      <c r="B14" s="19">
        <f t="shared" si="0"/>
        <v>1400</v>
      </c>
      <c r="C14" s="19">
        <v>8.3500000000000005E-2</v>
      </c>
      <c r="D14" s="19">
        <v>1.2855000000000001</v>
      </c>
      <c r="E14" s="20">
        <f t="shared" si="1"/>
        <v>146.60765716753332</v>
      </c>
      <c r="F14" s="20">
        <f t="shared" si="2"/>
        <v>13.666339461398966</v>
      </c>
      <c r="G14" s="21">
        <f t="shared" si="3"/>
        <v>1.3916666666666668E-6</v>
      </c>
      <c r="H14" s="22"/>
      <c r="I14" s="22"/>
      <c r="J14" s="23"/>
      <c r="K14" s="20">
        <f t="shared" si="4"/>
        <v>13.751943247922455</v>
      </c>
      <c r="L14" s="20">
        <f t="shared" si="8"/>
        <v>93.217091967999991</v>
      </c>
      <c r="M14" s="20">
        <f t="shared" si="5"/>
        <v>7.3672989010232168</v>
      </c>
      <c r="N14" s="20">
        <f t="shared" si="6"/>
        <v>0.27323411188216301</v>
      </c>
      <c r="O14" s="24">
        <f t="shared" si="7"/>
        <v>28.767498884339521</v>
      </c>
    </row>
    <row r="15" spans="1:16" x14ac:dyDescent="0.55000000000000004">
      <c r="A15" s="19">
        <v>115.783</v>
      </c>
      <c r="B15" s="19">
        <f t="shared" si="0"/>
        <v>1450</v>
      </c>
      <c r="C15" s="19">
        <v>8.4699999999999998E-2</v>
      </c>
      <c r="D15" s="19">
        <v>1.2781800000000001</v>
      </c>
      <c r="E15" s="20">
        <f t="shared" si="1"/>
        <v>151.84364492351665</v>
      </c>
      <c r="F15" s="20">
        <f t="shared" si="2"/>
        <v>14.342086671532694</v>
      </c>
      <c r="G15" s="21">
        <f t="shared" si="3"/>
        <v>1.4116666666666666E-6</v>
      </c>
      <c r="H15" s="22"/>
      <c r="I15" s="22"/>
      <c r="J15" s="23"/>
      <c r="K15" s="20">
        <f t="shared" si="4"/>
        <v>14.431923231585886</v>
      </c>
      <c r="L15" s="20">
        <f t="shared" si="8"/>
        <v>94.452992607999988</v>
      </c>
      <c r="M15" s="20">
        <f t="shared" si="5"/>
        <v>7.4649767971538061</v>
      </c>
      <c r="N15" s="20">
        <f t="shared" si="6"/>
        <v>0.26410201459900395</v>
      </c>
      <c r="O15" s="24">
        <f t="shared" si="7"/>
        <v>29.7622190450465</v>
      </c>
    </row>
    <row r="16" spans="1:16" x14ac:dyDescent="0.55000000000000004">
      <c r="A16" s="19">
        <v>116.985</v>
      </c>
      <c r="B16" s="19">
        <f t="shared" si="0"/>
        <v>1500</v>
      </c>
      <c r="C16" s="19">
        <v>8.8650000000000007E-2</v>
      </c>
      <c r="D16" s="19">
        <v>1.2795000000000001</v>
      </c>
      <c r="E16" s="20">
        <f t="shared" si="1"/>
        <v>157.07963267950001</v>
      </c>
      <c r="F16" s="20">
        <f t="shared" si="2"/>
        <v>14.990667821247529</v>
      </c>
      <c r="G16" s="21">
        <f t="shared" si="3"/>
        <v>1.4775E-6</v>
      </c>
      <c r="H16" s="22"/>
      <c r="I16" s="22"/>
      <c r="J16" s="23"/>
      <c r="K16" s="20">
        <f t="shared" si="4"/>
        <v>15.084566990929302</v>
      </c>
      <c r="L16" s="20">
        <f t="shared" si="8"/>
        <v>95.43355536</v>
      </c>
      <c r="M16" s="20">
        <f t="shared" si="5"/>
        <v>7.5424743754699577</v>
      </c>
      <c r="N16" s="20">
        <f t="shared" si="6"/>
        <v>0.26445903302354173</v>
      </c>
      <c r="O16" s="24">
        <f t="shared" si="7"/>
        <v>29.72204019226643</v>
      </c>
    </row>
    <row r="17" spans="1:15" x14ac:dyDescent="0.55000000000000004">
      <c r="A17" s="19">
        <v>117.788</v>
      </c>
      <c r="B17" s="19">
        <f t="shared" si="0"/>
        <v>1550</v>
      </c>
      <c r="C17" s="19">
        <v>9.3200000000000005E-2</v>
      </c>
      <c r="D17" s="19">
        <v>1.27766</v>
      </c>
      <c r="E17" s="20">
        <f t="shared" si="1"/>
        <v>162.31562043548334</v>
      </c>
      <c r="F17" s="20">
        <f t="shared" si="2"/>
        <v>15.596684538246276</v>
      </c>
      <c r="G17" s="21">
        <f t="shared" si="3"/>
        <v>1.5533333333333334E-6</v>
      </c>
      <c r="H17" s="22"/>
      <c r="I17" s="22"/>
      <c r="J17" s="23"/>
      <c r="K17" s="20">
        <f t="shared" si="4"/>
        <v>15.694379700689545</v>
      </c>
      <c r="L17" s="20">
        <f t="shared" si="8"/>
        <v>96.088623487999996</v>
      </c>
      <c r="M17" s="20">
        <f t="shared" si="5"/>
        <v>7.5942468841121107</v>
      </c>
      <c r="N17" s="20">
        <f t="shared" si="6"/>
        <v>0.26722942097646163</v>
      </c>
      <c r="O17" s="24">
        <f t="shared" si="7"/>
        <v>29.413909516444974</v>
      </c>
    </row>
    <row r="18" spans="1:15" x14ac:dyDescent="0.55000000000000004">
      <c r="A18" s="19">
        <v>118.471</v>
      </c>
      <c r="B18" s="19">
        <f t="shared" si="0"/>
        <v>1600</v>
      </c>
      <c r="C18" s="19">
        <v>9.5899999999999999E-2</v>
      </c>
      <c r="D18" s="19">
        <v>1.2823500000000001</v>
      </c>
      <c r="E18" s="20">
        <f t="shared" si="1"/>
        <v>167.55160819146667</v>
      </c>
      <c r="F18" s="20">
        <f t="shared" si="2"/>
        <v>16.19315896295323</v>
      </c>
      <c r="G18" s="21">
        <f t="shared" si="3"/>
        <v>1.5983333333333334E-6</v>
      </c>
      <c r="H18" s="22"/>
      <c r="I18" s="22"/>
      <c r="J18" s="23"/>
      <c r="K18" s="20">
        <f t="shared" si="4"/>
        <v>16.294590346749963</v>
      </c>
      <c r="L18" s="20">
        <f t="shared" si="8"/>
        <v>96.645798495999998</v>
      </c>
      <c r="M18" s="20">
        <f t="shared" si="5"/>
        <v>7.6382825296944166</v>
      </c>
      <c r="N18" s="20">
        <f t="shared" si="6"/>
        <v>0.26484249730529419</v>
      </c>
      <c r="O18" s="24">
        <f t="shared" si="7"/>
        <v>29.679005781586465</v>
      </c>
    </row>
    <row r="19" spans="1:15" x14ac:dyDescent="0.55000000000000004">
      <c r="A19" s="19">
        <v>118.77200000000001</v>
      </c>
      <c r="B19" s="19">
        <f t="shared" si="0"/>
        <v>1650</v>
      </c>
      <c r="C19" s="19">
        <v>9.8750000000000004E-2</v>
      </c>
      <c r="D19" s="19">
        <v>1.2902800000000001</v>
      </c>
      <c r="E19" s="20">
        <f t="shared" si="1"/>
        <v>172.78759594745</v>
      </c>
      <c r="F19" s="20">
        <f t="shared" si="2"/>
        <v>16.741622928680876</v>
      </c>
      <c r="G19" s="21">
        <f t="shared" si="3"/>
        <v>1.6458333333333334E-6</v>
      </c>
      <c r="H19" s="22"/>
      <c r="I19" s="22"/>
      <c r="J19" s="23"/>
      <c r="K19" s="20">
        <f t="shared" si="4"/>
        <v>16.84648980391777</v>
      </c>
      <c r="L19" s="20">
        <f t="shared" si="8"/>
        <v>96.891347072000002</v>
      </c>
      <c r="M19" s="20">
        <f t="shared" si="5"/>
        <v>7.657689161202871</v>
      </c>
      <c r="N19" s="20">
        <f t="shared" si="6"/>
        <v>0.26377898611060063</v>
      </c>
      <c r="O19" s="24">
        <f t="shared" si="7"/>
        <v>29.798666393530965</v>
      </c>
    </row>
    <row r="20" spans="1:15" x14ac:dyDescent="0.55000000000000004">
      <c r="A20" s="19">
        <v>118.65600000000001</v>
      </c>
      <c r="B20" s="19">
        <f t="shared" si="0"/>
        <v>1700</v>
      </c>
      <c r="C20" s="19">
        <v>0.10005</v>
      </c>
      <c r="D20" s="19">
        <v>1.29942</v>
      </c>
      <c r="E20" s="20">
        <f t="shared" si="1"/>
        <v>178.02358370343333</v>
      </c>
      <c r="F20" s="20">
        <f t="shared" si="2"/>
        <v>17.232098461036365</v>
      </c>
      <c r="G20" s="21">
        <f t="shared" si="3"/>
        <v>1.6675000000000001E-6</v>
      </c>
      <c r="H20" s="22"/>
      <c r="I20" s="22"/>
      <c r="J20" s="23"/>
      <c r="K20" s="20">
        <f t="shared" si="4"/>
        <v>17.340037597348388</v>
      </c>
      <c r="L20" s="20">
        <f t="shared" si="8"/>
        <v>96.796717055999991</v>
      </c>
      <c r="M20" s="20">
        <f t="shared" si="5"/>
        <v>7.6502101935783493</v>
      </c>
      <c r="N20" s="20">
        <f t="shared" si="6"/>
        <v>0.25964476574655626</v>
      </c>
      <c r="O20" s="24">
        <f t="shared" si="7"/>
        <v>30.273138709856223</v>
      </c>
    </row>
    <row r="21" spans="1:15" x14ac:dyDescent="0.55000000000000004">
      <c r="A21" s="19">
        <v>118.861</v>
      </c>
      <c r="B21" s="19">
        <f t="shared" si="0"/>
        <v>1750</v>
      </c>
      <c r="C21" s="19">
        <v>0.10305</v>
      </c>
      <c r="D21" s="19">
        <v>1.31053</v>
      </c>
      <c r="E21" s="20">
        <f t="shared" si="1"/>
        <v>183.25957145941666</v>
      </c>
      <c r="F21" s="20">
        <f t="shared" si="2"/>
        <v>17.769572132195176</v>
      </c>
      <c r="G21" s="21">
        <f t="shared" si="3"/>
        <v>1.7174999999999999E-6</v>
      </c>
      <c r="H21" s="22"/>
      <c r="I21" s="22"/>
      <c r="J21" s="23"/>
      <c r="K21" s="20">
        <f t="shared" si="4"/>
        <v>17.88087791848233</v>
      </c>
      <c r="L21" s="20">
        <f t="shared" si="8"/>
        <v>96.963951135999991</v>
      </c>
      <c r="M21" s="20">
        <f t="shared" si="5"/>
        <v>7.663427334638925</v>
      </c>
      <c r="N21" s="20">
        <f t="shared" si="6"/>
        <v>0.25934129303610809</v>
      </c>
      <c r="O21" s="24">
        <f t="shared" si="7"/>
        <v>30.308563347986546</v>
      </c>
    </row>
    <row r="22" spans="1:15" x14ac:dyDescent="0.55000000000000004">
      <c r="A22" s="19">
        <v>119.584</v>
      </c>
      <c r="B22" s="19">
        <f t="shared" si="0"/>
        <v>1800</v>
      </c>
      <c r="C22" s="19">
        <v>0.10929999999999999</v>
      </c>
      <c r="D22" s="19">
        <v>1.3149</v>
      </c>
      <c r="E22" s="20">
        <f t="shared" si="1"/>
        <v>188.49555921539999</v>
      </c>
      <c r="F22" s="20">
        <f t="shared" si="2"/>
        <v>18.388450013961421</v>
      </c>
      <c r="G22" s="21">
        <f t="shared" si="3"/>
        <v>1.8216666666666667E-6</v>
      </c>
      <c r="H22" s="22"/>
      <c r="I22" s="22"/>
      <c r="J22" s="23"/>
      <c r="K22" s="20">
        <f t="shared" si="4"/>
        <v>18.503632353309801</v>
      </c>
      <c r="L22" s="20">
        <f t="shared" si="8"/>
        <v>97.553757183999991</v>
      </c>
      <c r="M22" s="20">
        <f t="shared" si="5"/>
        <v>7.7100419345745124</v>
      </c>
      <c r="N22" s="20">
        <f t="shared" si="6"/>
        <v>0.26581267429474259</v>
      </c>
      <c r="O22" s="24">
        <f t="shared" si="7"/>
        <v>29.570681795322841</v>
      </c>
    </row>
    <row r="23" spans="1:15" x14ac:dyDescent="0.55000000000000004">
      <c r="A23" s="19">
        <v>119.934</v>
      </c>
      <c r="B23" s="19">
        <f t="shared" si="0"/>
        <v>1850</v>
      </c>
      <c r="C23" s="19">
        <v>0.11415</v>
      </c>
      <c r="D23" s="19">
        <v>1.3184899999999999</v>
      </c>
      <c r="E23" s="20">
        <f t="shared" si="1"/>
        <v>193.73154697138332</v>
      </c>
      <c r="F23" s="20">
        <f t="shared" si="2"/>
        <v>18.954554833388759</v>
      </c>
      <c r="G23" s="21">
        <f t="shared" si="3"/>
        <v>1.9025E-6</v>
      </c>
      <c r="H23" s="22"/>
      <c r="I23" s="22"/>
      <c r="J23" s="23"/>
      <c r="K23" s="20">
        <f t="shared" si="4"/>
        <v>19.073283163691706</v>
      </c>
      <c r="L23" s="20">
        <f t="shared" si="8"/>
        <v>97.839278783999987</v>
      </c>
      <c r="M23" s="20">
        <f t="shared" si="5"/>
        <v>7.7326077851657367</v>
      </c>
      <c r="N23" s="20">
        <f t="shared" si="6"/>
        <v>0.26931650706986948</v>
      </c>
      <c r="O23" s="24">
        <f t="shared" si="7"/>
        <v>29.185964478198194</v>
      </c>
    </row>
    <row r="24" spans="1:15" x14ac:dyDescent="0.55000000000000004">
      <c r="A24" s="19">
        <v>120.176</v>
      </c>
      <c r="B24" s="19">
        <f t="shared" si="0"/>
        <v>1900</v>
      </c>
      <c r="C24" s="19">
        <v>0.11745</v>
      </c>
      <c r="D24" s="19">
        <v>1.3189200000000001</v>
      </c>
      <c r="E24" s="20">
        <f t="shared" si="1"/>
        <v>198.96753472736665</v>
      </c>
      <c r="F24" s="20">
        <f t="shared" si="2"/>
        <v>19.506119830541586</v>
      </c>
      <c r="G24" s="21">
        <f t="shared" si="3"/>
        <v>1.9574999999999999E-6</v>
      </c>
      <c r="H24" s="22"/>
      <c r="I24" s="22"/>
      <c r="J24" s="23"/>
      <c r="K24" s="20">
        <f t="shared" si="4"/>
        <v>19.628303076654539</v>
      </c>
      <c r="L24" s="20">
        <f t="shared" si="8"/>
        <v>98.036696575999997</v>
      </c>
      <c r="M24" s="20">
        <f t="shared" si="5"/>
        <v>7.7482104590030998</v>
      </c>
      <c r="N24" s="20">
        <f t="shared" si="6"/>
        <v>0.26926678171615132</v>
      </c>
      <c r="O24" s="24">
        <f t="shared" si="7"/>
        <v>29.191354234773563</v>
      </c>
    </row>
    <row r="25" spans="1:15" x14ac:dyDescent="0.55000000000000004">
      <c r="A25" s="19">
        <v>120.94799999999999</v>
      </c>
      <c r="B25" s="19">
        <f t="shared" si="0"/>
        <v>1950</v>
      </c>
      <c r="C25" s="19">
        <v>0.12055</v>
      </c>
      <c r="D25" s="19">
        <v>1.31484</v>
      </c>
      <c r="E25" s="20">
        <f t="shared" si="1"/>
        <v>204.20352248334999</v>
      </c>
      <c r="F25" s="20">
        <f t="shared" si="2"/>
        <v>20.148041878339271</v>
      </c>
      <c r="G25" s="21">
        <f t="shared" si="3"/>
        <v>2.0091666666666668E-6</v>
      </c>
      <c r="H25" s="22"/>
      <c r="I25" s="22"/>
      <c r="J25" s="23"/>
      <c r="K25" s="20">
        <f t="shared" si="4"/>
        <v>20.274246022520767</v>
      </c>
      <c r="L25" s="20">
        <f t="shared" si="8"/>
        <v>98.666475647999988</v>
      </c>
      <c r="M25" s="20">
        <f t="shared" si="5"/>
        <v>7.7979842780214588</v>
      </c>
      <c r="N25" s="20">
        <f t="shared" si="6"/>
        <v>0.26756851988350894</v>
      </c>
      <c r="O25" s="24">
        <f t="shared" si="7"/>
        <v>29.376632244165862</v>
      </c>
    </row>
    <row r="26" spans="1:15" x14ac:dyDescent="0.55000000000000004">
      <c r="A26" s="19">
        <v>122.157</v>
      </c>
      <c r="B26" s="19">
        <f t="shared" si="0"/>
        <v>2000</v>
      </c>
      <c r="C26" s="19">
        <v>0.12554999999999999</v>
      </c>
      <c r="D26" s="19">
        <v>1.31653</v>
      </c>
      <c r="E26" s="20">
        <f t="shared" si="1"/>
        <v>209.43951023933332</v>
      </c>
      <c r="F26" s="20">
        <f t="shared" si="2"/>
        <v>20.871222909377373</v>
      </c>
      <c r="G26" s="21">
        <f t="shared" si="3"/>
        <v>2.0924999999999999E-6</v>
      </c>
      <c r="H26" s="22"/>
      <c r="I26" s="22"/>
      <c r="J26" s="23"/>
      <c r="K26" s="20">
        <f t="shared" si="4"/>
        <v>21.001956945032273</v>
      </c>
      <c r="L26" s="20">
        <f t="shared" si="8"/>
        <v>99.652748831999986</v>
      </c>
      <c r="M26" s="20">
        <f t="shared" si="5"/>
        <v>7.8759331733494333</v>
      </c>
      <c r="N26" s="20">
        <f t="shared" si="6"/>
        <v>0.26901064575967393</v>
      </c>
      <c r="O26" s="24">
        <f t="shared" si="7"/>
        <v>29.219148508181153</v>
      </c>
    </row>
    <row r="27" spans="1:15" x14ac:dyDescent="0.55000000000000004">
      <c r="A27" s="19">
        <v>122.845</v>
      </c>
      <c r="B27" s="19">
        <f t="shared" si="0"/>
        <v>2050</v>
      </c>
      <c r="C27" s="19">
        <v>0.12784999999999999</v>
      </c>
      <c r="D27" s="19">
        <v>1.32098</v>
      </c>
      <c r="E27" s="20">
        <f t="shared" si="1"/>
        <v>214.67549799531665</v>
      </c>
      <c r="F27" s="20">
        <f t="shared" si="2"/>
        <v>21.513490940020016</v>
      </c>
      <c r="G27" s="21">
        <f t="shared" si="3"/>
        <v>2.130833333333333E-6</v>
      </c>
      <c r="H27" s="22"/>
      <c r="I27" s="22"/>
      <c r="J27" s="23"/>
      <c r="K27" s="20">
        <f t="shared" si="4"/>
        <v>21.648248040925221</v>
      </c>
      <c r="L27" s="20">
        <f t="shared" si="8"/>
        <v>100.21400272</v>
      </c>
      <c r="M27" s="20">
        <f t="shared" si="5"/>
        <v>7.9202911882258995</v>
      </c>
      <c r="N27" s="20">
        <f t="shared" si="6"/>
        <v>0.26576053586986303</v>
      </c>
      <c r="O27" s="24">
        <f t="shared" si="7"/>
        <v>29.576483141133565</v>
      </c>
    </row>
    <row r="28" spans="1:15" x14ac:dyDescent="0.55000000000000004">
      <c r="A28" s="19">
        <v>123.79600000000001</v>
      </c>
      <c r="B28" s="19">
        <f t="shared" si="0"/>
        <v>2100</v>
      </c>
      <c r="C28" s="19">
        <v>0.13089999999999999</v>
      </c>
      <c r="D28" s="19">
        <v>1.32287</v>
      </c>
      <c r="E28" s="20">
        <f t="shared" si="1"/>
        <v>219.91148575130001</v>
      </c>
      <c r="F28" s="20">
        <f t="shared" si="2"/>
        <v>22.208818216342461</v>
      </c>
      <c r="G28" s="21">
        <f t="shared" si="3"/>
        <v>2.1816666666666664E-6</v>
      </c>
      <c r="H28" s="22"/>
      <c r="I28" s="22"/>
      <c r="J28" s="23"/>
      <c r="K28" s="20">
        <f t="shared" si="4"/>
        <v>22.347930737211758</v>
      </c>
      <c r="L28" s="20">
        <f t="shared" si="8"/>
        <v>100.989805696</v>
      </c>
      <c r="M28" s="20">
        <f t="shared" si="5"/>
        <v>7.9816058279752005</v>
      </c>
      <c r="N28" s="20">
        <f t="shared" si="6"/>
        <v>0.26358145052739357</v>
      </c>
      <c r="O28" s="24">
        <f t="shared" si="7"/>
        <v>29.820998378323743</v>
      </c>
    </row>
    <row r="29" spans="1:15" x14ac:dyDescent="0.55000000000000004">
      <c r="A29" s="19">
        <v>124.794</v>
      </c>
      <c r="B29" s="19">
        <f t="shared" si="0"/>
        <v>2150</v>
      </c>
      <c r="C29" s="19">
        <v>0.13435</v>
      </c>
      <c r="D29" s="19">
        <v>1.3216399999999999</v>
      </c>
      <c r="E29" s="20">
        <f t="shared" si="1"/>
        <v>225.14747350728334</v>
      </c>
      <c r="F29" s="20">
        <f t="shared" si="2"/>
        <v>22.92090216798303</v>
      </c>
      <c r="G29" s="21">
        <f t="shared" si="3"/>
        <v>2.2391666666666663E-6</v>
      </c>
      <c r="H29" s="22"/>
      <c r="I29" s="22"/>
      <c r="J29" s="23"/>
      <c r="K29" s="20">
        <f t="shared" si="4"/>
        <v>23.064475069977444</v>
      </c>
      <c r="L29" s="20">
        <f t="shared" si="8"/>
        <v>101.80395014399998</v>
      </c>
      <c r="M29" s="20">
        <f t="shared" si="5"/>
        <v>8.0459507390896068</v>
      </c>
      <c r="N29" s="20">
        <f t="shared" si="6"/>
        <v>0.26212389320187168</v>
      </c>
      <c r="O29" s="24">
        <f t="shared" si="7"/>
        <v>29.986820021325311</v>
      </c>
    </row>
    <row r="30" spans="1:15" x14ac:dyDescent="0.55000000000000004">
      <c r="A30" s="19">
        <v>125.137</v>
      </c>
      <c r="B30" s="19">
        <f t="shared" si="0"/>
        <v>2200</v>
      </c>
      <c r="C30" s="19">
        <v>0.13769999999999999</v>
      </c>
      <c r="D30" s="19">
        <v>1.3165199999999999</v>
      </c>
      <c r="E30" s="20">
        <f t="shared" si="1"/>
        <v>230.38346126326667</v>
      </c>
      <c r="F30" s="20">
        <f t="shared" si="2"/>
        <v>23.518410269831712</v>
      </c>
      <c r="G30" s="21">
        <f t="shared" si="3"/>
        <v>2.2949999999999996E-6</v>
      </c>
      <c r="H30" s="22"/>
      <c r="I30" s="22"/>
      <c r="J30" s="23"/>
      <c r="K30" s="20">
        <f t="shared" si="4"/>
        <v>23.665725867969535</v>
      </c>
      <c r="L30" s="20">
        <f t="shared" si="8"/>
        <v>102.08376131199999</v>
      </c>
      <c r="M30" s="20">
        <f t="shared" si="5"/>
        <v>8.0680652726690081</v>
      </c>
      <c r="N30" s="20">
        <f t="shared" si="6"/>
        <v>0.26183435211622541</v>
      </c>
      <c r="O30" s="24">
        <f t="shared" si="7"/>
        <v>30.019979980489879</v>
      </c>
    </row>
    <row r="31" spans="1:15" x14ac:dyDescent="0.55000000000000004">
      <c r="A31" s="19">
        <v>126.02800000000001</v>
      </c>
      <c r="B31" s="19">
        <f t="shared" si="0"/>
        <v>2250</v>
      </c>
      <c r="C31" s="19">
        <v>0.14105000000000001</v>
      </c>
      <c r="D31" s="19">
        <v>1.3046500000000001</v>
      </c>
      <c r="E31" s="20">
        <f t="shared" si="1"/>
        <v>235.61944901925</v>
      </c>
      <c r="F31" s="20">
        <f t="shared" si="2"/>
        <v>24.224181102400095</v>
      </c>
      <c r="G31" s="21">
        <f t="shared" si="3"/>
        <v>2.3508333333333334E-6</v>
      </c>
      <c r="H31" s="22"/>
      <c r="I31" s="22"/>
      <c r="J31" s="23"/>
      <c r="K31" s="20">
        <f t="shared" si="4"/>
        <v>24.375917537284753</v>
      </c>
      <c r="L31" s="20">
        <f t="shared" si="8"/>
        <v>102.810617728</v>
      </c>
      <c r="M31" s="20">
        <f t="shared" si="5"/>
        <v>8.1255114808883864</v>
      </c>
      <c r="N31" s="20">
        <f t="shared" si="6"/>
        <v>0.2603901982475702</v>
      </c>
      <c r="O31" s="24">
        <f t="shared" si="7"/>
        <v>30.186474228420661</v>
      </c>
    </row>
    <row r="32" spans="1:15" x14ac:dyDescent="0.55000000000000004">
      <c r="A32" s="19">
        <v>126.66</v>
      </c>
      <c r="B32" s="19">
        <f t="shared" si="0"/>
        <v>2300</v>
      </c>
      <c r="C32" s="19">
        <v>0.14495</v>
      </c>
      <c r="D32" s="19">
        <v>1.2964599999999999</v>
      </c>
      <c r="E32" s="20">
        <f t="shared" si="1"/>
        <v>240.85543677523333</v>
      </c>
      <c r="F32" s="20">
        <f t="shared" si="2"/>
        <v>24.886674179596739</v>
      </c>
      <c r="G32" s="21">
        <f t="shared" si="3"/>
        <v>2.4158333333333332E-6</v>
      </c>
      <c r="H32" s="22"/>
      <c r="I32" s="22"/>
      <c r="J32" s="23"/>
      <c r="K32" s="20">
        <f t="shared" si="4"/>
        <v>25.042560366220979</v>
      </c>
      <c r="L32" s="20">
        <f t="shared" si="8"/>
        <v>103.32618815999999</v>
      </c>
      <c r="M32" s="20">
        <f t="shared" si="5"/>
        <v>8.1662589596702535</v>
      </c>
      <c r="N32" s="20">
        <f t="shared" si="6"/>
        <v>0.26046657788228017</v>
      </c>
      <c r="O32" s="24">
        <f t="shared" si="7"/>
        <v>30.177622298574246</v>
      </c>
    </row>
    <row r="33" spans="1:15" x14ac:dyDescent="0.55000000000000004">
      <c r="A33" s="19">
        <v>126.822</v>
      </c>
      <c r="B33" s="19">
        <f t="shared" si="0"/>
        <v>2350</v>
      </c>
      <c r="C33" s="19">
        <v>0.14985000000000001</v>
      </c>
      <c r="D33" s="19">
        <v>1.2822899999999999</v>
      </c>
      <c r="E33" s="20">
        <f t="shared" si="1"/>
        <v>246.09142453121666</v>
      </c>
      <c r="F33" s="20">
        <f t="shared" si="2"/>
        <v>25.460211223100949</v>
      </c>
      <c r="G33" s="21">
        <f t="shared" si="3"/>
        <v>2.4975000000000002E-6</v>
      </c>
      <c r="H33" s="22"/>
      <c r="I33" s="22"/>
      <c r="J33" s="23"/>
      <c r="K33" s="20">
        <f t="shared" si="4"/>
        <v>25.619689954954591</v>
      </c>
      <c r="L33" s="20">
        <f t="shared" si="8"/>
        <v>103.458343872</v>
      </c>
      <c r="M33" s="20">
        <f t="shared" si="5"/>
        <v>8.176703724801051</v>
      </c>
      <c r="N33" s="20">
        <f t="shared" si="6"/>
        <v>0.26320576134434925</v>
      </c>
      <c r="O33" s="24">
        <f t="shared" si="7"/>
        <v>29.863563656762548</v>
      </c>
    </row>
    <row r="34" spans="1:15" x14ac:dyDescent="0.55000000000000004">
      <c r="A34" s="19">
        <v>126.69</v>
      </c>
      <c r="B34" s="19">
        <f t="shared" si="0"/>
        <v>2400</v>
      </c>
      <c r="C34" s="19">
        <v>0.1537</v>
      </c>
      <c r="D34" s="19">
        <v>1.2730399999999999</v>
      </c>
      <c r="E34" s="20">
        <f t="shared" si="1"/>
        <v>251.32741228719999</v>
      </c>
      <c r="F34" s="20">
        <f t="shared" si="2"/>
        <v>25.974854297885699</v>
      </c>
      <c r="G34" s="21">
        <f t="shared" si="3"/>
        <v>2.5616666666666666E-6</v>
      </c>
      <c r="H34" s="22"/>
      <c r="I34" s="22"/>
      <c r="J34" s="23"/>
      <c r="K34" s="20">
        <f t="shared" si="4"/>
        <v>26.137556672473675</v>
      </c>
      <c r="L34" s="20">
        <f t="shared" si="8"/>
        <v>103.35066144</v>
      </c>
      <c r="M34" s="20">
        <f t="shared" si="5"/>
        <v>8.1681931754352171</v>
      </c>
      <c r="N34" s="20">
        <f t="shared" si="6"/>
        <v>0.26461922538015936</v>
      </c>
      <c r="O34" s="24">
        <f t="shared" si="7"/>
        <v>29.704047381445363</v>
      </c>
    </row>
    <row r="35" spans="1:15" x14ac:dyDescent="0.55000000000000004">
      <c r="A35" s="19">
        <v>126.55200000000001</v>
      </c>
      <c r="B35" s="19">
        <f t="shared" si="0"/>
        <v>2450</v>
      </c>
      <c r="C35" s="19">
        <v>0.15565000000000001</v>
      </c>
      <c r="D35" s="19">
        <v>1.2698400000000001</v>
      </c>
      <c r="E35" s="20">
        <f t="shared" si="1"/>
        <v>256.56340004318332</v>
      </c>
      <c r="F35" s="20">
        <f t="shared" si="2"/>
        <v>26.487113935294079</v>
      </c>
      <c r="G35" s="21">
        <f t="shared" si="3"/>
        <v>2.5941666666666671E-6</v>
      </c>
      <c r="H35" s="22"/>
      <c r="I35" s="22"/>
      <c r="J35" s="23"/>
      <c r="K35" s="20">
        <f t="shared" si="4"/>
        <v>26.653025023142042</v>
      </c>
      <c r="L35" s="20">
        <f t="shared" si="8"/>
        <v>103.238084352</v>
      </c>
      <c r="M35" s="20">
        <f t="shared" si="5"/>
        <v>8.1592957829163915</v>
      </c>
      <c r="N35" s="20">
        <f t="shared" si="6"/>
        <v>0.26279381023048659</v>
      </c>
      <c r="O35" s="24">
        <f t="shared" si="7"/>
        <v>29.910377271974873</v>
      </c>
    </row>
    <row r="36" spans="1:15" x14ac:dyDescent="0.55000000000000004">
      <c r="A36" s="19">
        <v>126.438</v>
      </c>
      <c r="B36" s="19">
        <f t="shared" si="0"/>
        <v>2500</v>
      </c>
      <c r="C36" s="19">
        <v>0.15959999999999999</v>
      </c>
      <c r="D36" s="19">
        <v>1.2744599999999999</v>
      </c>
      <c r="E36" s="20">
        <f t="shared" si="1"/>
        <v>261.79938779916665</v>
      </c>
      <c r="F36" s="20">
        <f t="shared" si="2"/>
        <v>27.003320339970863</v>
      </c>
      <c r="G36" s="21">
        <f t="shared" si="3"/>
        <v>2.6599999999999999E-6</v>
      </c>
      <c r="H36" s="22"/>
      <c r="I36" s="22"/>
      <c r="J36" s="23"/>
      <c r="K36" s="20">
        <f t="shared" si="4"/>
        <v>27.172464863004073</v>
      </c>
      <c r="L36" s="20">
        <f t="shared" si="8"/>
        <v>103.145085888</v>
      </c>
      <c r="M36" s="20">
        <f t="shared" si="5"/>
        <v>8.1519457630095342</v>
      </c>
      <c r="N36" s="20">
        <f t="shared" si="6"/>
        <v>0.26431168597363636</v>
      </c>
      <c r="O36" s="24">
        <f t="shared" si="7"/>
        <v>29.738609474564221</v>
      </c>
    </row>
    <row r="37" spans="1:15" x14ac:dyDescent="0.55000000000000004">
      <c r="A37" s="19">
        <v>126.239</v>
      </c>
      <c r="B37" s="19">
        <f t="shared" si="0"/>
        <v>2550</v>
      </c>
      <c r="C37" s="19">
        <v>0.16259999999999999</v>
      </c>
      <c r="D37" s="19">
        <v>1.2787599999999999</v>
      </c>
      <c r="E37" s="20">
        <f t="shared" si="1"/>
        <v>267.03537555514998</v>
      </c>
      <c r="F37" s="20">
        <f t="shared" si="2"/>
        <v>27.500036377715034</v>
      </c>
      <c r="G37" s="21">
        <f t="shared" si="3"/>
        <v>2.7099999999999999E-6</v>
      </c>
      <c r="H37" s="22"/>
      <c r="I37" s="22"/>
      <c r="J37" s="23"/>
      <c r="K37" s="20">
        <f t="shared" si="4"/>
        <v>27.672292251361036</v>
      </c>
      <c r="L37" s="20">
        <f t="shared" si="8"/>
        <v>102.982746464</v>
      </c>
      <c r="M37" s="20">
        <f t="shared" si="5"/>
        <v>8.1391154651019537</v>
      </c>
      <c r="N37" s="20">
        <f t="shared" si="6"/>
        <v>0.2644161146296119</v>
      </c>
      <c r="O37" s="24">
        <f t="shared" si="7"/>
        <v>29.726864490631002</v>
      </c>
    </row>
    <row r="38" spans="1:15" x14ac:dyDescent="0.55000000000000004">
      <c r="A38" s="19">
        <v>126.161</v>
      </c>
      <c r="B38" s="19">
        <f t="shared" si="0"/>
        <v>2600</v>
      </c>
      <c r="C38" s="19">
        <v>0.16805</v>
      </c>
      <c r="D38" s="19">
        <v>1.27634</v>
      </c>
      <c r="E38" s="20">
        <f t="shared" si="1"/>
        <v>272.27136331113331</v>
      </c>
      <c r="F38" s="20">
        <f t="shared" si="2"/>
        <v>28.021928006671306</v>
      </c>
      <c r="G38" s="21">
        <f t="shared" si="3"/>
        <v>2.8008333333333333E-6</v>
      </c>
      <c r="H38" s="22"/>
      <c r="I38" s="22"/>
      <c r="J38" s="23"/>
      <c r="K38" s="20">
        <f t="shared" si="4"/>
        <v>28.197452926847269</v>
      </c>
      <c r="L38" s="20">
        <f t="shared" si="8"/>
        <v>102.919115936</v>
      </c>
      <c r="M38" s="20">
        <f t="shared" si="5"/>
        <v>8.1340865041130517</v>
      </c>
      <c r="N38" s="20">
        <f t="shared" si="6"/>
        <v>0.26818911692551684</v>
      </c>
      <c r="O38" s="24">
        <f t="shared" si="7"/>
        <v>29.30865390379217</v>
      </c>
    </row>
    <row r="39" spans="1:15" x14ac:dyDescent="0.55000000000000004">
      <c r="A39" s="19">
        <v>125.84699999999999</v>
      </c>
      <c r="B39" s="19">
        <f t="shared" ref="B39:B70" si="9">B38+50</f>
        <v>2650</v>
      </c>
      <c r="C39" s="19">
        <v>0.17144999999999999</v>
      </c>
      <c r="D39" s="19">
        <v>1.28027</v>
      </c>
      <c r="E39" s="20">
        <f t="shared" si="1"/>
        <v>277.50735106711664</v>
      </c>
      <c r="F39" s="20">
        <f t="shared" si="2"/>
        <v>28.489726712806053</v>
      </c>
      <c r="G39" s="21">
        <f t="shared" si="3"/>
        <v>2.8574999999999997E-6</v>
      </c>
      <c r="H39" s="22"/>
      <c r="I39" s="22"/>
      <c r="J39" s="23"/>
      <c r="K39" s="20">
        <f t="shared" si="4"/>
        <v>28.668181850008239</v>
      </c>
      <c r="L39" s="20">
        <f t="shared" si="8"/>
        <v>102.66296227199999</v>
      </c>
      <c r="M39" s="20">
        <f t="shared" si="5"/>
        <v>8.1138417124397808</v>
      </c>
      <c r="N39" s="20">
        <f t="shared" si="6"/>
        <v>0.26912240337968213</v>
      </c>
      <c r="O39" s="24">
        <f t="shared" si="7"/>
        <v>29.207014763628734</v>
      </c>
    </row>
    <row r="40" spans="1:15" x14ac:dyDescent="0.55000000000000004">
      <c r="A40" s="19">
        <v>124.911</v>
      </c>
      <c r="B40" s="19">
        <f t="shared" si="9"/>
        <v>2700</v>
      </c>
      <c r="C40" s="19">
        <v>0.17465</v>
      </c>
      <c r="D40" s="19">
        <v>1.2837099999999999</v>
      </c>
      <c r="E40" s="20">
        <f t="shared" si="1"/>
        <v>282.74333882309998</v>
      </c>
      <c r="F40" s="20">
        <f t="shared" si="2"/>
        <v>28.811375431001665</v>
      </c>
      <c r="G40" s="21">
        <f t="shared" si="3"/>
        <v>2.9108333333333331E-6</v>
      </c>
      <c r="H40" s="22"/>
      <c r="I40" s="22"/>
      <c r="J40" s="23"/>
      <c r="K40" s="20">
        <f t="shared" si="4"/>
        <v>28.991845324846313</v>
      </c>
      <c r="L40" s="20">
        <f t="shared" si="8"/>
        <v>101.89939593599999</v>
      </c>
      <c r="M40" s="20">
        <f t="shared" si="5"/>
        <v>8.0534941805729598</v>
      </c>
      <c r="N40" s="20">
        <f t="shared" si="6"/>
        <v>0.2710848485820439</v>
      </c>
      <c r="O40" s="24">
        <f t="shared" si="7"/>
        <v>28.995578505578905</v>
      </c>
    </row>
    <row r="41" spans="1:15" x14ac:dyDescent="0.55000000000000004">
      <c r="A41" s="19">
        <v>123.92700000000001</v>
      </c>
      <c r="B41" s="19">
        <f t="shared" si="9"/>
        <v>2750</v>
      </c>
      <c r="C41" s="19">
        <v>0.1784</v>
      </c>
      <c r="D41" s="19">
        <v>1.2811999999999999</v>
      </c>
      <c r="E41" s="20">
        <f t="shared" si="1"/>
        <v>287.97932657908331</v>
      </c>
      <c r="F41" s="20">
        <f t="shared" si="2"/>
        <v>29.113751623315192</v>
      </c>
      <c r="G41" s="21">
        <f t="shared" si="3"/>
        <v>2.9733333333333334E-6</v>
      </c>
      <c r="H41" s="22"/>
      <c r="I41" s="22"/>
      <c r="J41" s="23"/>
      <c r="K41" s="20">
        <f t="shared" si="4"/>
        <v>29.296115553751694</v>
      </c>
      <c r="L41" s="20">
        <f t="shared" si="8"/>
        <v>101.096672352</v>
      </c>
      <c r="M41" s="20">
        <f t="shared" si="5"/>
        <v>7.9900519034822022</v>
      </c>
      <c r="N41" s="20">
        <f t="shared" si="6"/>
        <v>0.27402950351115496</v>
      </c>
      <c r="O41" s="24">
        <f t="shared" si="7"/>
        <v>28.683999014776361</v>
      </c>
    </row>
    <row r="42" spans="1:15" x14ac:dyDescent="0.55000000000000004">
      <c r="A42" s="19">
        <v>123.68899999999999</v>
      </c>
      <c r="B42" s="19">
        <f t="shared" si="9"/>
        <v>2800</v>
      </c>
      <c r="C42" s="19">
        <v>0.18004999999999999</v>
      </c>
      <c r="D42" s="19">
        <v>1.2744800000000001</v>
      </c>
      <c r="E42" s="20">
        <f t="shared" si="1"/>
        <v>293.21531433506664</v>
      </c>
      <c r="F42" s="20">
        <f t="shared" si="2"/>
        <v>29.586163434049368</v>
      </c>
      <c r="G42" s="21">
        <f t="shared" si="3"/>
        <v>3.0008333333333331E-6</v>
      </c>
      <c r="H42" s="22"/>
      <c r="I42" s="22"/>
      <c r="J42" s="23"/>
      <c r="K42" s="20">
        <f t="shared" si="4"/>
        <v>29.771486477268887</v>
      </c>
      <c r="L42" s="20">
        <f t="shared" si="8"/>
        <v>100.90251766399999</v>
      </c>
      <c r="M42" s="20">
        <f t="shared" si="5"/>
        <v>7.974707125080168</v>
      </c>
      <c r="N42" s="20">
        <f t="shared" si="6"/>
        <v>0.27214798314441652</v>
      </c>
      <c r="O42" s="24">
        <f t="shared" si="7"/>
        <v>28.8823085069954</v>
      </c>
    </row>
    <row r="43" spans="1:15" x14ac:dyDescent="0.55000000000000004">
      <c r="A43" s="19">
        <v>123.389</v>
      </c>
      <c r="B43" s="19">
        <f t="shared" si="9"/>
        <v>2850</v>
      </c>
      <c r="C43" s="19">
        <v>0.18310000000000001</v>
      </c>
      <c r="D43" s="19">
        <v>1.2603599999999999</v>
      </c>
      <c r="E43" s="20">
        <f t="shared" si="1"/>
        <v>298.45130209104997</v>
      </c>
      <c r="F43" s="20">
        <f t="shared" si="2"/>
        <v>30.041446958261577</v>
      </c>
      <c r="G43" s="21">
        <f t="shared" si="3"/>
        <v>3.051666666666667E-6</v>
      </c>
      <c r="H43" s="22"/>
      <c r="I43" s="22"/>
      <c r="J43" s="23"/>
      <c r="K43" s="20">
        <f t="shared" si="4"/>
        <v>30.229621825389348</v>
      </c>
      <c r="L43" s="20">
        <f t="shared" si="8"/>
        <v>100.65778486399999</v>
      </c>
      <c r="M43" s="20">
        <f t="shared" si="5"/>
        <v>7.9553649674305476</v>
      </c>
      <c r="N43" s="20">
        <f t="shared" si="6"/>
        <v>0.27256378024153061</v>
      </c>
      <c r="O43" s="24">
        <f t="shared" si="7"/>
        <v>28.838248434066717</v>
      </c>
    </row>
    <row r="44" spans="1:15" x14ac:dyDescent="0.55000000000000004">
      <c r="A44" s="19">
        <v>122.51900000000001</v>
      </c>
      <c r="B44" s="19">
        <f t="shared" si="9"/>
        <v>2900</v>
      </c>
      <c r="C44" s="19">
        <v>0.18790000000000001</v>
      </c>
      <c r="D44" s="19">
        <v>1.2531000000000001</v>
      </c>
      <c r="E44" s="20">
        <f t="shared" si="1"/>
        <v>303.6872898470333</v>
      </c>
      <c r="F44" s="20">
        <f t="shared" si="2"/>
        <v>30.352955389124727</v>
      </c>
      <c r="G44" s="21">
        <f t="shared" si="3"/>
        <v>3.131666666666667E-6</v>
      </c>
      <c r="H44" s="22"/>
      <c r="I44" s="22"/>
      <c r="J44" s="23"/>
      <c r="K44" s="20">
        <f t="shared" si="4"/>
        <v>30.543081495740672</v>
      </c>
      <c r="L44" s="20">
        <f t="shared" si="8"/>
        <v>99.948059743999991</v>
      </c>
      <c r="M44" s="20">
        <f t="shared" si="5"/>
        <v>7.8992727102466436</v>
      </c>
      <c r="N44" s="20">
        <f t="shared" si="6"/>
        <v>0.27683847162504366</v>
      </c>
      <c r="O44" s="24">
        <f t="shared" si="7"/>
        <v>28.392954066657833</v>
      </c>
    </row>
    <row r="45" spans="1:15" x14ac:dyDescent="0.55000000000000004">
      <c r="A45" s="19">
        <v>121.837</v>
      </c>
      <c r="B45" s="19">
        <f t="shared" si="9"/>
        <v>2950</v>
      </c>
      <c r="C45" s="19">
        <v>0.19255</v>
      </c>
      <c r="D45" s="19">
        <v>1.23943</v>
      </c>
      <c r="E45" s="20">
        <f t="shared" si="1"/>
        <v>308.92327760301663</v>
      </c>
      <c r="F45" s="20">
        <f t="shared" si="2"/>
        <v>30.704409888704468</v>
      </c>
      <c r="G45" s="21">
        <f t="shared" si="3"/>
        <v>3.2091666666666667E-6</v>
      </c>
      <c r="H45" s="22"/>
      <c r="I45" s="22"/>
      <c r="J45" s="23"/>
      <c r="K45" s="20">
        <f t="shared" si="4"/>
        <v>30.896737450658158</v>
      </c>
      <c r="L45" s="20">
        <f t="shared" si="8"/>
        <v>99.391700512</v>
      </c>
      <c r="M45" s="20">
        <f t="shared" si="5"/>
        <v>7.8553015385231717</v>
      </c>
      <c r="N45" s="20">
        <f t="shared" si="6"/>
        <v>0.28044223160576537</v>
      </c>
      <c r="O45" s="24">
        <f t="shared" si="7"/>
        <v>28.028096780313994</v>
      </c>
    </row>
    <row r="46" spans="1:15" x14ac:dyDescent="0.55000000000000004">
      <c r="A46" s="19">
        <v>121.709</v>
      </c>
      <c r="B46" s="19">
        <f t="shared" si="9"/>
        <v>3000</v>
      </c>
      <c r="C46" s="19">
        <v>0.19900000000000001</v>
      </c>
      <c r="D46" s="19">
        <v>1.2273499999999999</v>
      </c>
      <c r="E46" s="20">
        <f t="shared" si="1"/>
        <v>314.15926535900002</v>
      </c>
      <c r="F46" s="20">
        <f t="shared" si="2"/>
        <v>31.192019316257905</v>
      </c>
      <c r="G46" s="21">
        <f t="shared" si="3"/>
        <v>3.316666666666667E-6</v>
      </c>
      <c r="H46" s="22"/>
      <c r="I46" s="22"/>
      <c r="J46" s="23"/>
      <c r="K46" s="20">
        <f t="shared" si="4"/>
        <v>31.38740118646005</v>
      </c>
      <c r="L46" s="20">
        <f t="shared" si="8"/>
        <v>99.287281183999994</v>
      </c>
      <c r="M46" s="20">
        <f t="shared" si="5"/>
        <v>7.8470488845926658</v>
      </c>
      <c r="N46" s="20">
        <f t="shared" si="6"/>
        <v>0.28530555769182392</v>
      </c>
      <c r="O46" s="24">
        <f t="shared" si="7"/>
        <v>27.550329100928273</v>
      </c>
    </row>
    <row r="47" spans="1:15" x14ac:dyDescent="0.55000000000000004">
      <c r="A47" s="19">
        <v>121.123</v>
      </c>
      <c r="B47" s="19">
        <f t="shared" si="9"/>
        <v>3050</v>
      </c>
      <c r="C47" s="19">
        <v>0.20605000000000001</v>
      </c>
      <c r="D47" s="19">
        <v>1.2193000000000001</v>
      </c>
      <c r="E47" s="20">
        <f t="shared" si="1"/>
        <v>319.39525311498335</v>
      </c>
      <c r="F47" s="20">
        <f t="shared" si="2"/>
        <v>31.559201085407196</v>
      </c>
      <c r="G47" s="21">
        <f t="shared" si="3"/>
        <v>3.4341666666666671E-6</v>
      </c>
      <c r="H47" s="22"/>
      <c r="I47" s="22"/>
      <c r="J47" s="23"/>
      <c r="K47" s="20">
        <f t="shared" si="4"/>
        <v>31.756882924073491</v>
      </c>
      <c r="L47" s="20">
        <f t="shared" si="8"/>
        <v>98.809236447999993</v>
      </c>
      <c r="M47" s="20">
        <f t="shared" si="5"/>
        <v>7.8092672033170718</v>
      </c>
      <c r="N47" s="20">
        <f t="shared" si="6"/>
        <v>0.29197607404255399</v>
      </c>
      <c r="O47" s="24">
        <f t="shared" si="7"/>
        <v>26.920911360661808</v>
      </c>
    </row>
    <row r="48" spans="1:15" x14ac:dyDescent="0.55000000000000004">
      <c r="A48" s="19">
        <v>121.124</v>
      </c>
      <c r="B48" s="19">
        <f t="shared" si="9"/>
        <v>3100</v>
      </c>
      <c r="C48" s="19">
        <v>0.21004999999999999</v>
      </c>
      <c r="D48" s="19">
        <v>1.20692</v>
      </c>
      <c r="E48" s="20">
        <f t="shared" si="1"/>
        <v>324.63124087096668</v>
      </c>
      <c r="F48" s="20">
        <f t="shared" si="2"/>
        <v>32.076829864002136</v>
      </c>
      <c r="G48" s="21">
        <f t="shared" si="3"/>
        <v>3.500833333333333E-6</v>
      </c>
      <c r="H48" s="22"/>
      <c r="I48" s="22"/>
      <c r="J48" s="23"/>
      <c r="K48" s="20">
        <f t="shared" si="4"/>
        <v>32.277754047378686</v>
      </c>
      <c r="L48" s="20">
        <f t="shared" si="8"/>
        <v>98.810052223999989</v>
      </c>
      <c r="M48" s="20">
        <f t="shared" si="5"/>
        <v>7.809331677175904</v>
      </c>
      <c r="N48" s="20">
        <f t="shared" si="6"/>
        <v>0.29284100703306609</v>
      </c>
      <c r="O48" s="24">
        <f t="shared" si="7"/>
        <v>26.841397959835877</v>
      </c>
    </row>
    <row r="49" spans="1:15" x14ac:dyDescent="0.55000000000000004">
      <c r="A49" s="19">
        <v>120.851</v>
      </c>
      <c r="B49" s="19">
        <f t="shared" si="9"/>
        <v>3150</v>
      </c>
      <c r="C49" s="19">
        <v>0.21604999999999999</v>
      </c>
      <c r="D49" s="19">
        <v>1.1927399999999999</v>
      </c>
      <c r="E49" s="20">
        <f t="shared" si="1"/>
        <v>329.86722862695001</v>
      </c>
      <c r="F49" s="20">
        <f t="shared" si="2"/>
        <v>32.520734396869067</v>
      </c>
      <c r="G49" s="21">
        <f t="shared" si="3"/>
        <v>3.6008333333333333E-6</v>
      </c>
      <c r="H49" s="22"/>
      <c r="I49" s="22"/>
      <c r="J49" s="23"/>
      <c r="K49" s="20">
        <f t="shared" si="4"/>
        <v>32.724439127953779</v>
      </c>
      <c r="L49" s="20">
        <f t="shared" si="8"/>
        <v>98.587345375999988</v>
      </c>
      <c r="M49" s="20">
        <f t="shared" si="5"/>
        <v>7.7917303137147478</v>
      </c>
      <c r="N49" s="20">
        <f t="shared" si="6"/>
        <v>0.29709447309350789</v>
      </c>
      <c r="O49" s="24">
        <f t="shared" si="7"/>
        <v>26.457112873519112</v>
      </c>
    </row>
    <row r="50" spans="1:15" x14ac:dyDescent="0.55000000000000004">
      <c r="A50" s="19">
        <v>120.596</v>
      </c>
      <c r="B50" s="19">
        <f t="shared" si="9"/>
        <v>3200</v>
      </c>
      <c r="C50" s="19">
        <v>0.21795</v>
      </c>
      <c r="D50" s="19">
        <v>1.1848099999999999</v>
      </c>
      <c r="E50" s="20">
        <f t="shared" si="1"/>
        <v>335.10321638293334</v>
      </c>
      <c r="F50" s="20">
        <f t="shared" si="2"/>
        <v>32.967227393983471</v>
      </c>
      <c r="G50" s="21">
        <f t="shared" si="3"/>
        <v>3.6325000000000004E-6</v>
      </c>
      <c r="H50" s="22"/>
      <c r="I50" s="22"/>
      <c r="J50" s="23"/>
      <c r="K50" s="20">
        <f t="shared" si="4"/>
        <v>33.173728886506545</v>
      </c>
      <c r="L50" s="20">
        <f t="shared" si="8"/>
        <v>98.379322496</v>
      </c>
      <c r="M50" s="20">
        <f t="shared" si="5"/>
        <v>7.77528947971257</v>
      </c>
      <c r="N50" s="20">
        <f t="shared" si="6"/>
        <v>0.29564810255591478</v>
      </c>
      <c r="O50" s="24">
        <f t="shared" si="7"/>
        <v>26.586546440787799</v>
      </c>
    </row>
    <row r="51" spans="1:15" x14ac:dyDescent="0.55000000000000004">
      <c r="A51" s="19">
        <v>120.84</v>
      </c>
      <c r="B51" s="19">
        <f t="shared" si="9"/>
        <v>3250</v>
      </c>
      <c r="C51" s="19">
        <v>0.22305</v>
      </c>
      <c r="D51" s="19">
        <v>1.17378</v>
      </c>
      <c r="E51" s="20">
        <f t="shared" si="1"/>
        <v>340.33920413891667</v>
      </c>
      <c r="F51" s="20">
        <f t="shared" si="2"/>
        <v>33.550084617335791</v>
      </c>
      <c r="G51" s="21">
        <f t="shared" si="3"/>
        <v>3.7175E-6</v>
      </c>
      <c r="H51" s="22"/>
      <c r="I51" s="22"/>
      <c r="J51" s="23"/>
      <c r="K51" s="20">
        <f t="shared" si="4"/>
        <v>33.760237035219127</v>
      </c>
      <c r="L51" s="20">
        <f t="shared" si="8"/>
        <v>98.578371840000003</v>
      </c>
      <c r="M51" s="20">
        <f t="shared" si="5"/>
        <v>7.7910211012675967</v>
      </c>
      <c r="N51" s="20">
        <f t="shared" si="6"/>
        <v>0.29730982011556994</v>
      </c>
      <c r="O51" s="24">
        <f t="shared" si="7"/>
        <v>26.437949495506714</v>
      </c>
    </row>
    <row r="52" spans="1:15" x14ac:dyDescent="0.55000000000000004">
      <c r="A52" s="19">
        <v>121.633</v>
      </c>
      <c r="B52" s="19">
        <f t="shared" si="9"/>
        <v>3300</v>
      </c>
      <c r="C52" s="19">
        <v>0.22550000000000001</v>
      </c>
      <c r="D52" s="19">
        <v>1.1611800000000001</v>
      </c>
      <c r="E52" s="20">
        <f t="shared" si="1"/>
        <v>345.5751918949</v>
      </c>
      <c r="F52" s="20">
        <f t="shared" si="2"/>
        <v>34.289795939855203</v>
      </c>
      <c r="G52" s="21">
        <f t="shared" si="3"/>
        <v>3.7583333333333335E-6</v>
      </c>
      <c r="H52" s="22"/>
      <c r="I52" s="22"/>
      <c r="J52" s="23"/>
      <c r="K52" s="20">
        <f t="shared" si="4"/>
        <v>34.504581792340453</v>
      </c>
      <c r="L52" s="20">
        <f t="shared" si="8"/>
        <v>99.225282207999996</v>
      </c>
      <c r="M52" s="20">
        <f t="shared" si="5"/>
        <v>7.8421488713214291</v>
      </c>
      <c r="N52" s="20">
        <f t="shared" si="6"/>
        <v>0.29409137780805117</v>
      </c>
      <c r="O52" s="24">
        <f t="shared" si="7"/>
        <v>26.727277988625335</v>
      </c>
    </row>
    <row r="53" spans="1:15" x14ac:dyDescent="0.55000000000000004">
      <c r="A53" s="19">
        <v>122.181</v>
      </c>
      <c r="B53" s="19">
        <f t="shared" si="9"/>
        <v>3350</v>
      </c>
      <c r="C53" s="19">
        <v>0.22850000000000001</v>
      </c>
      <c r="D53" s="19">
        <v>1.1510400000000001</v>
      </c>
      <c r="E53" s="20">
        <f t="shared" si="1"/>
        <v>350.81117965088333</v>
      </c>
      <c r="F53" s="20">
        <f t="shared" si="2"/>
        <v>34.96616677338848</v>
      </c>
      <c r="G53" s="21">
        <f t="shared" si="3"/>
        <v>3.8083333333333334E-6</v>
      </c>
      <c r="H53" s="22"/>
      <c r="I53" s="22"/>
      <c r="J53" s="23"/>
      <c r="K53" s="20">
        <f t="shared" si="4"/>
        <v>35.185189305681668</v>
      </c>
      <c r="L53" s="20">
        <f t="shared" si="8"/>
        <v>99.672327455999991</v>
      </c>
      <c r="M53" s="20">
        <f t="shared" si="5"/>
        <v>7.8774805459614035</v>
      </c>
      <c r="N53" s="20">
        <f t="shared" si="6"/>
        <v>0.29223943946038661</v>
      </c>
      <c r="O53" s="24">
        <f t="shared" si="7"/>
        <v>26.896650305815729</v>
      </c>
    </row>
    <row r="54" spans="1:15" x14ac:dyDescent="0.55000000000000004">
      <c r="A54" s="19">
        <v>122.93300000000001</v>
      </c>
      <c r="B54" s="19">
        <f t="shared" si="9"/>
        <v>3400</v>
      </c>
      <c r="C54" s="19">
        <v>0.23419999999999999</v>
      </c>
      <c r="D54" s="19">
        <v>1.14117</v>
      </c>
      <c r="E54" s="20">
        <f t="shared" si="1"/>
        <v>356.04716740686666</v>
      </c>
      <c r="F54" s="20">
        <f t="shared" si="2"/>
        <v>35.706471819555425</v>
      </c>
      <c r="G54" s="21">
        <f t="shared" si="3"/>
        <v>3.9033333333333329E-6</v>
      </c>
      <c r="H54" s="22"/>
      <c r="I54" s="22"/>
      <c r="J54" s="23"/>
      <c r="K54" s="20">
        <f t="shared" si="4"/>
        <v>35.930131505441445</v>
      </c>
      <c r="L54" s="20">
        <f t="shared" si="8"/>
        <v>100.285791008</v>
      </c>
      <c r="M54" s="20">
        <f t="shared" si="5"/>
        <v>7.925964887803123</v>
      </c>
      <c r="N54" s="20">
        <f t="shared" si="6"/>
        <v>0.29331927155356835</v>
      </c>
      <c r="O54" s="24">
        <f t="shared" si="7"/>
        <v>26.79763237888077</v>
      </c>
    </row>
    <row r="55" spans="1:15" x14ac:dyDescent="0.55000000000000004">
      <c r="A55" s="19">
        <v>123.47499999999999</v>
      </c>
      <c r="B55" s="19">
        <f t="shared" si="9"/>
        <v>3450</v>
      </c>
      <c r="C55" s="19">
        <v>0.23605000000000001</v>
      </c>
      <c r="D55" s="19">
        <v>1.12669</v>
      </c>
      <c r="E55" s="20">
        <f t="shared" si="1"/>
        <v>361.28315516284999</v>
      </c>
      <c r="F55" s="20">
        <f t="shared" si="2"/>
        <v>36.391308554307287</v>
      </c>
      <c r="G55" s="21">
        <f t="shared" si="3"/>
        <v>3.934166666666667E-6</v>
      </c>
      <c r="H55" s="22"/>
      <c r="I55" s="22"/>
      <c r="J55" s="23"/>
      <c r="K55" s="20">
        <f t="shared" si="4"/>
        <v>36.619257949066025</v>
      </c>
      <c r="L55" s="20">
        <f t="shared" si="8"/>
        <v>100.72794159999999</v>
      </c>
      <c r="M55" s="20">
        <f t="shared" si="5"/>
        <v>7.9609097192901057</v>
      </c>
      <c r="N55" s="20">
        <f t="shared" si="6"/>
        <v>0.29007278123370389</v>
      </c>
      <c r="O55" s="24">
        <f t="shared" si="7"/>
        <v>27.097551088052008</v>
      </c>
    </row>
    <row r="56" spans="1:15" x14ac:dyDescent="0.55000000000000004">
      <c r="A56" s="19">
        <v>123.428</v>
      </c>
      <c r="B56" s="19">
        <f t="shared" si="9"/>
        <v>3500</v>
      </c>
      <c r="C56" s="19">
        <v>0.24195</v>
      </c>
      <c r="D56" s="19">
        <v>1.11975</v>
      </c>
      <c r="E56" s="20">
        <f t="shared" si="1"/>
        <v>366.51914291883332</v>
      </c>
      <c r="F56" s="20">
        <f t="shared" si="2"/>
        <v>36.904665939754608</v>
      </c>
      <c r="G56" s="21">
        <f t="shared" si="3"/>
        <v>4.0324999999999999E-6</v>
      </c>
      <c r="H56" s="22"/>
      <c r="I56" s="22"/>
      <c r="J56" s="23"/>
      <c r="K56" s="20">
        <f t="shared" si="4"/>
        <v>37.135830923893238</v>
      </c>
      <c r="L56" s="20">
        <f t="shared" si="8"/>
        <v>100.689600128</v>
      </c>
      <c r="M56" s="20">
        <f t="shared" si="5"/>
        <v>7.9578794479249977</v>
      </c>
      <c r="N56" s="20">
        <f t="shared" si="6"/>
        <v>0.29318719223796363</v>
      </c>
      <c r="O56" s="24">
        <f t="shared" si="7"/>
        <v>26.809704573840627</v>
      </c>
    </row>
    <row r="57" spans="1:15" x14ac:dyDescent="0.55000000000000004">
      <c r="A57" s="19">
        <v>124.205</v>
      </c>
      <c r="B57" s="19">
        <f t="shared" si="9"/>
        <v>3550</v>
      </c>
      <c r="C57" s="19">
        <v>0.24545</v>
      </c>
      <c r="D57" s="19">
        <v>1.10622</v>
      </c>
      <c r="E57" s="20">
        <f t="shared" si="1"/>
        <v>371.75513067481666</v>
      </c>
      <c r="F57" s="20">
        <f t="shared" si="2"/>
        <v>37.667515398954706</v>
      </c>
      <c r="G57" s="21">
        <f t="shared" si="3"/>
        <v>4.0908333333333333E-6</v>
      </c>
      <c r="H57" s="22"/>
      <c r="I57" s="22"/>
      <c r="J57" s="23"/>
      <c r="K57" s="20">
        <f t="shared" si="4"/>
        <v>37.903458751319839</v>
      </c>
      <c r="L57" s="20">
        <f t="shared" si="8"/>
        <v>101.32345807999999</v>
      </c>
      <c r="M57" s="20">
        <f t="shared" si="5"/>
        <v>8.0079756362375178</v>
      </c>
      <c r="N57" s="20">
        <f t="shared" si="6"/>
        <v>0.29140480483500453</v>
      </c>
      <c r="O57" s="24">
        <f t="shared" si="7"/>
        <v>26.973687043987354</v>
      </c>
    </row>
    <row r="58" spans="1:15" x14ac:dyDescent="0.55000000000000004">
      <c r="A58" s="19">
        <v>124.066</v>
      </c>
      <c r="B58" s="19">
        <f t="shared" si="9"/>
        <v>3600</v>
      </c>
      <c r="C58" s="19">
        <v>0.25505</v>
      </c>
      <c r="D58" s="19">
        <v>1.09697</v>
      </c>
      <c r="E58" s="20">
        <f t="shared" si="1"/>
        <v>376.99111843079999</v>
      </c>
      <c r="F58" s="20">
        <f t="shared" si="2"/>
        <v>38.155295682234041</v>
      </c>
      <c r="G58" s="21">
        <f t="shared" si="3"/>
        <v>4.2508333333333334E-6</v>
      </c>
      <c r="H58" s="22"/>
      <c r="I58" s="22"/>
      <c r="J58" s="23"/>
      <c r="K58" s="20">
        <f t="shared" si="4"/>
        <v>38.394294413060841</v>
      </c>
      <c r="L58" s="20">
        <f t="shared" si="8"/>
        <v>101.21006521599999</v>
      </c>
      <c r="M58" s="20">
        <f t="shared" si="5"/>
        <v>7.99901376985986</v>
      </c>
      <c r="N58" s="20">
        <f t="shared" si="6"/>
        <v>0.29893113483277628</v>
      </c>
      <c r="O58" s="24">
        <f t="shared" si="7"/>
        <v>26.2945578189127</v>
      </c>
    </row>
    <row r="59" spans="1:15" x14ac:dyDescent="0.55000000000000004">
      <c r="A59" s="19">
        <v>123.967</v>
      </c>
      <c r="B59" s="19">
        <f t="shared" si="9"/>
        <v>3650</v>
      </c>
      <c r="C59" s="19">
        <v>0.25755</v>
      </c>
      <c r="D59" s="19">
        <v>1.0940099999999999</v>
      </c>
      <c r="E59" s="20">
        <f t="shared" si="1"/>
        <v>382.22710618678332</v>
      </c>
      <c r="F59" s="20">
        <f t="shared" si="2"/>
        <v>38.654360986209412</v>
      </c>
      <c r="G59" s="21">
        <f t="shared" si="3"/>
        <v>4.2925E-6</v>
      </c>
      <c r="H59" s="22"/>
      <c r="I59" s="22"/>
      <c r="J59" s="23"/>
      <c r="K59" s="20">
        <f t="shared" si="4"/>
        <v>38.896485783080706</v>
      </c>
      <c r="L59" s="20">
        <f t="shared" si="8"/>
        <v>101.129303392</v>
      </c>
      <c r="M59" s="20">
        <f t="shared" si="5"/>
        <v>7.9926308578354854</v>
      </c>
      <c r="N59" s="20">
        <f t="shared" si="6"/>
        <v>0.29796393598727983</v>
      </c>
      <c r="O59" s="24">
        <f t="shared" si="7"/>
        <v>26.379910651566838</v>
      </c>
    </row>
    <row r="60" spans="1:15" x14ac:dyDescent="0.55000000000000004">
      <c r="A60" s="19">
        <v>123.815</v>
      </c>
      <c r="B60" s="19">
        <f t="shared" si="9"/>
        <v>3700</v>
      </c>
      <c r="C60" s="19">
        <v>0.26445000000000002</v>
      </c>
      <c r="D60" s="19">
        <v>1.09659</v>
      </c>
      <c r="E60" s="20">
        <f t="shared" si="1"/>
        <v>387.46309394276665</v>
      </c>
      <c r="F60" s="20">
        <f t="shared" si="2"/>
        <v>39.135828150416557</v>
      </c>
      <c r="G60" s="21">
        <f t="shared" si="3"/>
        <v>4.4074999999999997E-6</v>
      </c>
      <c r="H60" s="22"/>
      <c r="I60" s="22"/>
      <c r="J60" s="23"/>
      <c r="K60" s="20">
        <f t="shared" si="4"/>
        <v>39.380968781371244</v>
      </c>
      <c r="L60" s="20">
        <f t="shared" si="8"/>
        <v>101.00530543999999</v>
      </c>
      <c r="M60" s="20">
        <f t="shared" si="5"/>
        <v>7.9828308312930103</v>
      </c>
      <c r="N60" s="20">
        <f t="shared" si="6"/>
        <v>0.30218276411801448</v>
      </c>
      <c r="O60" s="24">
        <f t="shared" si="7"/>
        <v>26.011615955911623</v>
      </c>
    </row>
    <row r="61" spans="1:15" x14ac:dyDescent="0.55000000000000004">
      <c r="A61" s="19">
        <v>123.767</v>
      </c>
      <c r="B61" s="19">
        <f t="shared" si="9"/>
        <v>3750</v>
      </c>
      <c r="C61" s="19">
        <v>0.2651</v>
      </c>
      <c r="D61" s="19">
        <v>1.0980799999999999</v>
      </c>
      <c r="E61" s="20">
        <f t="shared" si="1"/>
        <v>392.69908169874998</v>
      </c>
      <c r="F61" s="20">
        <f t="shared" si="2"/>
        <v>39.649313677658306</v>
      </c>
      <c r="G61" s="21">
        <f t="shared" si="3"/>
        <v>4.4183333333333331E-6</v>
      </c>
      <c r="H61" s="22"/>
      <c r="I61" s="22"/>
      <c r="J61" s="23"/>
      <c r="K61" s="20">
        <f t="shared" si="4"/>
        <v>39.897670700652796</v>
      </c>
      <c r="L61" s="20">
        <f t="shared" si="8"/>
        <v>100.96614819199999</v>
      </c>
      <c r="M61" s="20">
        <f t="shared" si="5"/>
        <v>7.97973608606907</v>
      </c>
      <c r="N61" s="20">
        <f t="shared" si="6"/>
        <v>0.29900241769765307</v>
      </c>
      <c r="O61" s="24">
        <f t="shared" si="7"/>
        <v>26.28828913578154</v>
      </c>
    </row>
    <row r="62" spans="1:15" x14ac:dyDescent="0.55000000000000004">
      <c r="A62" s="19">
        <v>123.509</v>
      </c>
      <c r="B62" s="19">
        <f t="shared" si="9"/>
        <v>3800</v>
      </c>
      <c r="C62" s="19">
        <v>0.26929999999999998</v>
      </c>
      <c r="D62" s="19">
        <v>1.09907</v>
      </c>
      <c r="E62" s="20">
        <f t="shared" si="1"/>
        <v>397.93506945473331</v>
      </c>
      <c r="F62" s="20">
        <f t="shared" si="2"/>
        <v>40.094217716521783</v>
      </c>
      <c r="G62" s="21">
        <f t="shared" si="3"/>
        <v>4.4883333333333333E-6</v>
      </c>
      <c r="H62" s="22"/>
      <c r="I62" s="22"/>
      <c r="J62" s="23"/>
      <c r="K62" s="20">
        <f t="shared" si="4"/>
        <v>40.345361547971734</v>
      </c>
      <c r="L62" s="20">
        <f t="shared" si="8"/>
        <v>100.75567798399999</v>
      </c>
      <c r="M62" s="20">
        <f t="shared" si="5"/>
        <v>7.9631018304903947</v>
      </c>
      <c r="N62" s="20">
        <f t="shared" si="6"/>
        <v>0.30036910155311836</v>
      </c>
      <c r="O62" s="24">
        <f t="shared" si="7"/>
        <v>26.168677031327693</v>
      </c>
    </row>
    <row r="63" spans="1:15" x14ac:dyDescent="0.55000000000000004">
      <c r="A63" s="19">
        <v>122.672</v>
      </c>
      <c r="B63" s="19">
        <f t="shared" si="9"/>
        <v>3850</v>
      </c>
      <c r="C63" s="19">
        <v>0.27374999999999999</v>
      </c>
      <c r="D63" s="19">
        <v>1.1053299999999999</v>
      </c>
      <c r="E63" s="20">
        <f t="shared" si="1"/>
        <v>403.17105721071664</v>
      </c>
      <c r="F63" s="20">
        <f t="shared" si="2"/>
        <v>40.346486195820525</v>
      </c>
      <c r="G63" s="21">
        <f t="shared" si="3"/>
        <v>4.5624999999999999E-6</v>
      </c>
      <c r="H63" s="22"/>
      <c r="I63" s="22"/>
      <c r="J63" s="23"/>
      <c r="K63" s="20">
        <f t="shared" si="4"/>
        <v>40.599210197081824</v>
      </c>
      <c r="L63" s="20">
        <f t="shared" si="8"/>
        <v>100.072873472</v>
      </c>
      <c r="M63" s="20">
        <f t="shared" si="5"/>
        <v>7.9091372106479509</v>
      </c>
      <c r="N63" s="20">
        <f t="shared" si="6"/>
        <v>0.30342339026303139</v>
      </c>
      <c r="O63" s="24">
        <f t="shared" si="7"/>
        <v>25.905260639002574</v>
      </c>
    </row>
    <row r="64" spans="1:15" x14ac:dyDescent="0.55000000000000004">
      <c r="A64" s="19">
        <v>122.157</v>
      </c>
      <c r="B64" s="19">
        <f t="shared" si="9"/>
        <v>3900</v>
      </c>
      <c r="C64" s="19">
        <v>0.27589999999999998</v>
      </c>
      <c r="D64" s="19">
        <v>1.11704</v>
      </c>
      <c r="E64" s="20">
        <f t="shared" si="1"/>
        <v>408.40704496669997</v>
      </c>
      <c r="F64" s="20">
        <f t="shared" si="2"/>
        <v>40.698884673285875</v>
      </c>
      <c r="G64" s="21">
        <f t="shared" si="3"/>
        <v>4.5983333333333331E-6</v>
      </c>
      <c r="H64" s="22"/>
      <c r="I64" s="22"/>
      <c r="J64" s="23"/>
      <c r="K64" s="20">
        <f t="shared" si="4"/>
        <v>40.953816042812932</v>
      </c>
      <c r="L64" s="20">
        <f t="shared" si="8"/>
        <v>99.652748831999986</v>
      </c>
      <c r="M64" s="20">
        <f t="shared" si="5"/>
        <v>7.8759331733494333</v>
      </c>
      <c r="N64" s="20">
        <f t="shared" si="6"/>
        <v>0.30315856248953432</v>
      </c>
      <c r="O64" s="24">
        <f t="shared" si="7"/>
        <v>25.927890488018051</v>
      </c>
    </row>
    <row r="65" spans="1:15" x14ac:dyDescent="0.55000000000000004">
      <c r="A65" s="19">
        <v>121.184</v>
      </c>
      <c r="B65" s="19">
        <f t="shared" si="9"/>
        <v>3950</v>
      </c>
      <c r="C65" s="19">
        <v>0.28284999999999999</v>
      </c>
      <c r="D65" s="19">
        <v>1.12259</v>
      </c>
      <c r="E65" s="20">
        <f t="shared" si="1"/>
        <v>413.6430327226833</v>
      </c>
      <c r="F65" s="20">
        <f t="shared" si="2"/>
        <v>40.892336068941816</v>
      </c>
      <c r="G65" s="21">
        <f t="shared" si="3"/>
        <v>4.7141666666666663E-6</v>
      </c>
      <c r="H65" s="22"/>
      <c r="I65" s="22"/>
      <c r="J65" s="23"/>
      <c r="K65" s="20">
        <f t="shared" si="4"/>
        <v>41.148479187381092</v>
      </c>
      <c r="L65" s="20">
        <f t="shared" si="8"/>
        <v>98.858998783999994</v>
      </c>
      <c r="M65" s="20">
        <f t="shared" si="5"/>
        <v>7.8132001087058285</v>
      </c>
      <c r="N65" s="20">
        <f t="shared" si="6"/>
        <v>0.30932491920389954</v>
      </c>
      <c r="O65" s="24">
        <f t="shared" si="7"/>
        <v>25.411020970969133</v>
      </c>
    </row>
    <row r="66" spans="1:15" x14ac:dyDescent="0.55000000000000004">
      <c r="A66" s="19">
        <v>120.004</v>
      </c>
      <c r="B66" s="19">
        <f t="shared" si="9"/>
        <v>4000</v>
      </c>
      <c r="C66" s="19">
        <v>0.28455000000000003</v>
      </c>
      <c r="D66" s="19">
        <v>1.1246100000000001</v>
      </c>
      <c r="E66" s="20">
        <f t="shared" si="1"/>
        <v>418.87902047866663</v>
      </c>
      <c r="F66" s="20">
        <f t="shared" si="2"/>
        <v>41.006741063007809</v>
      </c>
      <c r="G66" s="21">
        <f t="shared" si="3"/>
        <v>4.7424999999999999E-6</v>
      </c>
      <c r="H66" s="22"/>
      <c r="I66" s="22"/>
      <c r="J66" s="23"/>
      <c r="K66" s="20">
        <f t="shared" si="4"/>
        <v>41.263600796215577</v>
      </c>
      <c r="L66" s="20">
        <f t="shared" si="8"/>
        <v>97.896383103999995</v>
      </c>
      <c r="M66" s="20">
        <f t="shared" si="5"/>
        <v>7.7371209552839835</v>
      </c>
      <c r="N66" s="20">
        <f t="shared" si="6"/>
        <v>0.31031586562785785</v>
      </c>
      <c r="O66" s="24">
        <f t="shared" si="7"/>
        <v>25.329874748202336</v>
      </c>
    </row>
    <row r="67" spans="1:15" x14ac:dyDescent="0.55000000000000004">
      <c r="A67" s="19">
        <v>118.73399999999999</v>
      </c>
      <c r="B67" s="19">
        <f t="shared" si="9"/>
        <v>4050</v>
      </c>
      <c r="C67" s="19">
        <v>0.28710000000000002</v>
      </c>
      <c r="D67" s="19">
        <v>1.1222000000000001</v>
      </c>
      <c r="E67" s="20">
        <f t="shared" si="1"/>
        <v>424.11500823464996</v>
      </c>
      <c r="F67" s="20">
        <f t="shared" si="2"/>
        <v>41.079927113199211</v>
      </c>
      <c r="G67" s="21">
        <f t="shared" si="3"/>
        <v>4.7850000000000008E-6</v>
      </c>
      <c r="H67" s="22"/>
      <c r="I67" s="22"/>
      <c r="J67" s="23"/>
      <c r="K67" s="20">
        <f t="shared" si="4"/>
        <v>41.337245272237453</v>
      </c>
      <c r="L67" s="20">
        <f t="shared" si="8"/>
        <v>96.860347583999996</v>
      </c>
      <c r="M67" s="20">
        <f t="shared" si="5"/>
        <v>7.6552391545672513</v>
      </c>
      <c r="N67" s="20">
        <f t="shared" si="6"/>
        <v>0.31253896854798108</v>
      </c>
      <c r="O67" s="24">
        <f t="shared" si="7"/>
        <v>25.149702276332032</v>
      </c>
    </row>
    <row r="68" spans="1:15" x14ac:dyDescent="0.55000000000000004">
      <c r="A68" s="19">
        <v>117.44199999999999</v>
      </c>
      <c r="B68" s="19">
        <f t="shared" si="9"/>
        <v>4100</v>
      </c>
      <c r="C68" s="19">
        <v>0.28894999999999998</v>
      </c>
      <c r="D68" s="19">
        <v>1.1239399999999999</v>
      </c>
      <c r="E68" s="20">
        <f t="shared" si="1"/>
        <v>429.35099599063329</v>
      </c>
      <c r="F68" s="20">
        <f t="shared" si="2"/>
        <v>41.134558231557335</v>
      </c>
      <c r="G68" s="21">
        <f t="shared" si="3"/>
        <v>4.8158333333333331E-6</v>
      </c>
      <c r="H68" s="22"/>
      <c r="I68" s="22"/>
      <c r="J68" s="23"/>
      <c r="K68" s="20">
        <f t="shared" si="4"/>
        <v>41.392218591270939</v>
      </c>
      <c r="L68" s="20">
        <f t="shared" si="8"/>
        <v>95.806364991999985</v>
      </c>
      <c r="M68" s="20">
        <f t="shared" si="5"/>
        <v>7.5719389289562136</v>
      </c>
      <c r="N68" s="20">
        <f t="shared" si="6"/>
        <v>0.31413513076929156</v>
      </c>
      <c r="O68" s="24">
        <f t="shared" si="7"/>
        <v>25.021913306813143</v>
      </c>
    </row>
    <row r="69" spans="1:15" x14ac:dyDescent="0.55000000000000004">
      <c r="A69" s="19">
        <v>116.5</v>
      </c>
      <c r="B69" s="19">
        <f t="shared" si="9"/>
        <v>4150</v>
      </c>
      <c r="C69" s="19">
        <v>0.29304999999999998</v>
      </c>
      <c r="D69" s="19">
        <v>1.12233</v>
      </c>
      <c r="E69" s="20">
        <f t="shared" si="1"/>
        <v>434.58698374661662</v>
      </c>
      <c r="F69" s="20">
        <f t="shared" si="2"/>
        <v>41.302236040960508</v>
      </c>
      <c r="G69" s="21">
        <f t="shared" si="3"/>
        <v>4.8841666666666663E-6</v>
      </c>
      <c r="H69" s="22"/>
      <c r="I69" s="22"/>
      <c r="J69" s="23"/>
      <c r="K69" s="20">
        <f t="shared" si="4"/>
        <v>41.560946707922916</v>
      </c>
      <c r="L69" s="20">
        <f t="shared" si="8"/>
        <v>95.037903999999997</v>
      </c>
      <c r="M69" s="20">
        <f t="shared" si="5"/>
        <v>7.5112045539364027</v>
      </c>
      <c r="N69" s="20">
        <f t="shared" si="6"/>
        <v>0.31729907628610549</v>
      </c>
      <c r="O69" s="24">
        <f t="shared" si="7"/>
        <v>24.772407473528553</v>
      </c>
    </row>
    <row r="70" spans="1:15" x14ac:dyDescent="0.55000000000000004">
      <c r="A70" s="19">
        <v>115.931</v>
      </c>
      <c r="B70" s="19">
        <f t="shared" si="9"/>
        <v>4200</v>
      </c>
      <c r="C70" s="19">
        <v>0.2949</v>
      </c>
      <c r="D70" s="19">
        <v>1.1217900000000001</v>
      </c>
      <c r="E70" s="20">
        <f t="shared" si="1"/>
        <v>439.82297150260001</v>
      </c>
      <c r="F70" s="20">
        <f t="shared" si="2"/>
        <v>41.595697835774942</v>
      </c>
      <c r="G70" s="21">
        <f t="shared" si="3"/>
        <v>4.9150000000000004E-6</v>
      </c>
      <c r="H70" s="22"/>
      <c r="I70" s="22"/>
      <c r="J70" s="23"/>
      <c r="K70" s="20">
        <f t="shared" si="4"/>
        <v>41.856246700954728</v>
      </c>
      <c r="L70" s="20">
        <f t="shared" si="8"/>
        <v>94.573727455999986</v>
      </c>
      <c r="M70" s="20">
        <f t="shared" si="5"/>
        <v>7.4745189282609532</v>
      </c>
      <c r="N70" s="20">
        <f t="shared" si="6"/>
        <v>0.31704945010507368</v>
      </c>
      <c r="O70" s="24">
        <f t="shared" si="7"/>
        <v>24.791911817316343</v>
      </c>
    </row>
    <row r="71" spans="1:15" x14ac:dyDescent="0.55000000000000004">
      <c r="A71" s="19">
        <v>115.03400000000001</v>
      </c>
      <c r="B71" s="19">
        <f t="shared" ref="B71:B96" si="10">B70+50</f>
        <v>4250</v>
      </c>
      <c r="C71" s="19">
        <v>0.29715000000000003</v>
      </c>
      <c r="D71" s="19">
        <v>1.12456</v>
      </c>
      <c r="E71" s="20">
        <f t="shared" ref="E71:E96" si="11">B71*(2*3.14159265359/60)</f>
        <v>445.05895925858334</v>
      </c>
      <c r="F71" s="20">
        <f t="shared" ref="F71:F96" si="12">(L71*E71)/1000</f>
        <v>41.765212344231593</v>
      </c>
      <c r="G71" s="21">
        <f t="shared" ref="G71:G96" si="13">(C71/1000)/60</f>
        <v>4.9525000000000004E-6</v>
      </c>
      <c r="H71" s="22"/>
      <c r="I71" s="22"/>
      <c r="J71" s="23"/>
      <c r="K71" s="20">
        <f t="shared" ref="K71:K96" si="14">((1.01325/1.0189)*SQRT(300/293))*F71</f>
        <v>42.026823021452238</v>
      </c>
      <c r="L71" s="20">
        <f t="shared" ref="L71:L96" si="15">A71*$E$2</f>
        <v>93.841976383999992</v>
      </c>
      <c r="M71" s="20">
        <f t="shared" ref="M71:M96" si="16">(4*PI()*L71)/(1.59*100)</f>
        <v>7.416685876888585</v>
      </c>
      <c r="N71" s="20">
        <f t="shared" ref="N71:N96" si="17">(C71*0.75*60)/K71</f>
        <v>0.31817180168899523</v>
      </c>
      <c r="O71" s="24">
        <f t="shared" ref="O71:O96" si="18">(K71/(C71*0.75/60*$K$2)*100)</f>
        <v>24.704458305254935</v>
      </c>
    </row>
    <row r="72" spans="1:15" x14ac:dyDescent="0.55000000000000004">
      <c r="A72" s="19">
        <v>114.39100000000001</v>
      </c>
      <c r="B72" s="19">
        <f t="shared" si="10"/>
        <v>4300</v>
      </c>
      <c r="C72" s="19">
        <v>0.30220000000000002</v>
      </c>
      <c r="D72" s="19">
        <v>1.1227799999999999</v>
      </c>
      <c r="E72" s="20">
        <f t="shared" si="11"/>
        <v>450.29494701456667</v>
      </c>
      <c r="F72" s="20">
        <f t="shared" si="12"/>
        <v>42.020368285298126</v>
      </c>
      <c r="G72" s="21">
        <f t="shared" si="13"/>
        <v>5.036666666666667E-6</v>
      </c>
      <c r="H72" s="22"/>
      <c r="I72" s="22"/>
      <c r="J72" s="23"/>
      <c r="K72" s="20">
        <f t="shared" si="14"/>
        <v>42.283577218933445</v>
      </c>
      <c r="L72" s="20">
        <f t="shared" si="15"/>
        <v>93.317432416000003</v>
      </c>
      <c r="M72" s="20">
        <f t="shared" si="16"/>
        <v>7.3752291856595624</v>
      </c>
      <c r="N72" s="20">
        <f t="shared" si="17"/>
        <v>0.32161422695123193</v>
      </c>
      <c r="O72" s="24">
        <f t="shared" si="18"/>
        <v>24.440032032306572</v>
      </c>
    </row>
    <row r="73" spans="1:15" x14ac:dyDescent="0.55000000000000004">
      <c r="A73" s="19">
        <v>114.01600000000001</v>
      </c>
      <c r="B73" s="19">
        <f t="shared" si="10"/>
        <v>4350</v>
      </c>
      <c r="C73" s="19">
        <v>0.30604999999999999</v>
      </c>
      <c r="D73" s="19">
        <v>1.1194299999999999</v>
      </c>
      <c r="E73" s="20">
        <f t="shared" si="11"/>
        <v>455.53093477055</v>
      </c>
      <c r="F73" s="20">
        <f t="shared" si="12"/>
        <v>42.36962301740683</v>
      </c>
      <c r="G73" s="21">
        <f t="shared" si="13"/>
        <v>5.1008333333333329E-6</v>
      </c>
      <c r="H73" s="22"/>
      <c r="I73" s="22"/>
      <c r="J73" s="23"/>
      <c r="K73" s="20">
        <f t="shared" si="14"/>
        <v>42.635019627384757</v>
      </c>
      <c r="L73" s="20">
        <f t="shared" si="15"/>
        <v>93.011516415999992</v>
      </c>
      <c r="M73" s="20">
        <f t="shared" si="16"/>
        <v>7.3510514885975358</v>
      </c>
      <c r="N73" s="20">
        <f t="shared" si="17"/>
        <v>0.3230267071614995</v>
      </c>
      <c r="O73" s="24">
        <f t="shared" si="18"/>
        <v>24.333164516963084</v>
      </c>
    </row>
    <row r="74" spans="1:15" x14ac:dyDescent="0.55000000000000004">
      <c r="A74" s="19">
        <v>113.871</v>
      </c>
      <c r="B74" s="19">
        <f t="shared" si="10"/>
        <v>4400</v>
      </c>
      <c r="C74" s="19">
        <v>0.30919999999999997</v>
      </c>
      <c r="D74" s="19">
        <v>1.1198600000000001</v>
      </c>
      <c r="E74" s="20">
        <f t="shared" si="11"/>
        <v>460.76692252653334</v>
      </c>
      <c r="F74" s="20">
        <f t="shared" si="12"/>
        <v>42.802127201962755</v>
      </c>
      <c r="G74" s="21">
        <f t="shared" si="13"/>
        <v>5.1533333333333328E-6</v>
      </c>
      <c r="H74" s="22"/>
      <c r="I74" s="22"/>
      <c r="J74" s="23"/>
      <c r="K74" s="20">
        <f t="shared" si="14"/>
        <v>43.070232949672096</v>
      </c>
      <c r="L74" s="20">
        <f t="shared" si="15"/>
        <v>92.893228895999997</v>
      </c>
      <c r="M74" s="20">
        <f t="shared" si="16"/>
        <v>7.3417027790668845</v>
      </c>
      <c r="N74" s="20">
        <f t="shared" si="17"/>
        <v>0.32305374378305818</v>
      </c>
      <c r="O74" s="24">
        <f t="shared" si="18"/>
        <v>24.331128055312256</v>
      </c>
    </row>
    <row r="75" spans="1:15" x14ac:dyDescent="0.55000000000000004">
      <c r="A75" s="19">
        <v>113.985</v>
      </c>
      <c r="B75" s="19">
        <f t="shared" si="10"/>
        <v>4450</v>
      </c>
      <c r="C75" s="19">
        <v>0.30990000000000001</v>
      </c>
      <c r="D75" s="19">
        <v>1.11873</v>
      </c>
      <c r="E75" s="20">
        <f t="shared" si="11"/>
        <v>466.00291028251667</v>
      </c>
      <c r="F75" s="20">
        <f t="shared" si="12"/>
        <v>43.33185256595177</v>
      </c>
      <c r="G75" s="21">
        <f t="shared" si="13"/>
        <v>5.1649999999999997E-6</v>
      </c>
      <c r="H75" s="22"/>
      <c r="I75" s="22"/>
      <c r="J75" s="23"/>
      <c r="K75" s="20">
        <f t="shared" si="14"/>
        <v>43.603276429466966</v>
      </c>
      <c r="L75" s="20">
        <f t="shared" si="15"/>
        <v>92.986227359999987</v>
      </c>
      <c r="M75" s="20">
        <f t="shared" si="16"/>
        <v>7.3490527989737409</v>
      </c>
      <c r="N75" s="20">
        <f t="shared" si="17"/>
        <v>0.31982688325172903</v>
      </c>
      <c r="O75" s="24">
        <f t="shared" si="18"/>
        <v>24.576614475985046</v>
      </c>
    </row>
    <row r="76" spans="1:15" x14ac:dyDescent="0.55000000000000004">
      <c r="A76" s="19">
        <v>113.306</v>
      </c>
      <c r="B76" s="19">
        <f t="shared" si="10"/>
        <v>4500</v>
      </c>
      <c r="C76" s="19">
        <v>0.31445000000000001</v>
      </c>
      <c r="D76" s="19">
        <v>1.1156299999999999</v>
      </c>
      <c r="E76" s="20">
        <f t="shared" si="11"/>
        <v>471.2388980385</v>
      </c>
      <c r="F76" s="20">
        <f t="shared" si="12"/>
        <v>43.55770247863245</v>
      </c>
      <c r="G76" s="21">
        <f t="shared" si="13"/>
        <v>5.2408333333333341E-6</v>
      </c>
      <c r="H76" s="22"/>
      <c r="I76" s="22"/>
      <c r="J76" s="23"/>
      <c r="K76" s="20">
        <f t="shared" si="14"/>
        <v>43.830541030240681</v>
      </c>
      <c r="L76" s="20">
        <f t="shared" si="15"/>
        <v>92.432315455999998</v>
      </c>
      <c r="M76" s="20">
        <f t="shared" si="16"/>
        <v>7.3052750488267639</v>
      </c>
      <c r="N76" s="20">
        <f t="shared" si="17"/>
        <v>0.32283995742231653</v>
      </c>
      <c r="O76" s="24">
        <f t="shared" si="18"/>
        <v>24.347240259517758</v>
      </c>
    </row>
    <row r="77" spans="1:15" x14ac:dyDescent="0.55000000000000004">
      <c r="A77" s="19">
        <v>113.074</v>
      </c>
      <c r="B77" s="19">
        <f t="shared" si="10"/>
        <v>4550</v>
      </c>
      <c r="C77" s="19">
        <v>0.31709999999999999</v>
      </c>
      <c r="D77" s="19">
        <v>1.1095299999999999</v>
      </c>
      <c r="E77" s="20">
        <f t="shared" si="11"/>
        <v>476.47488579448333</v>
      </c>
      <c r="F77" s="20">
        <f t="shared" si="12"/>
        <v>43.951499298484592</v>
      </c>
      <c r="G77" s="21">
        <f t="shared" si="13"/>
        <v>5.2850000000000002E-6</v>
      </c>
      <c r="H77" s="22"/>
      <c r="I77" s="22"/>
      <c r="J77" s="23"/>
      <c r="K77" s="20">
        <f t="shared" si="14"/>
        <v>44.226804531020477</v>
      </c>
      <c r="L77" s="20">
        <f t="shared" si="15"/>
        <v>92.243055423999991</v>
      </c>
      <c r="M77" s="20">
        <f t="shared" si="16"/>
        <v>7.2903171135777232</v>
      </c>
      <c r="N77" s="20">
        <f t="shared" si="17"/>
        <v>0.32264370332230174</v>
      </c>
      <c r="O77" s="24">
        <f t="shared" si="18"/>
        <v>24.362049926267098</v>
      </c>
    </row>
    <row r="78" spans="1:15" x14ac:dyDescent="0.55000000000000004">
      <c r="A78" s="19">
        <v>112.19499999999999</v>
      </c>
      <c r="B78" s="19">
        <f t="shared" si="10"/>
        <v>4600</v>
      </c>
      <c r="C78" s="19">
        <v>0.31940000000000002</v>
      </c>
      <c r="D78" s="19">
        <v>1.1056900000000001</v>
      </c>
      <c r="E78" s="20">
        <f t="shared" si="11"/>
        <v>481.71087355046666</v>
      </c>
      <c r="F78" s="20">
        <f t="shared" si="12"/>
        <v>44.089063786197002</v>
      </c>
      <c r="G78" s="21">
        <f t="shared" si="13"/>
        <v>5.3233333333333338E-6</v>
      </c>
      <c r="H78" s="22"/>
      <c r="I78" s="22"/>
      <c r="J78" s="23"/>
      <c r="K78" s="20">
        <f t="shared" si="14"/>
        <v>44.365230700902615</v>
      </c>
      <c r="L78" s="20">
        <f t="shared" si="15"/>
        <v>91.525988319999982</v>
      </c>
      <c r="M78" s="20">
        <f t="shared" si="16"/>
        <v>7.2336445916643308</v>
      </c>
      <c r="N78" s="20">
        <f t="shared" si="17"/>
        <v>0.32396991456887841</v>
      </c>
      <c r="O78" s="24">
        <f t="shared" si="18"/>
        <v>24.262320836777807</v>
      </c>
    </row>
    <row r="79" spans="1:15" x14ac:dyDescent="0.55000000000000004">
      <c r="A79" s="19">
        <v>111.06100000000001</v>
      </c>
      <c r="B79" s="19">
        <f t="shared" si="10"/>
        <v>4650</v>
      </c>
      <c r="C79" s="19">
        <v>0.32055</v>
      </c>
      <c r="D79" s="19">
        <v>1.09782</v>
      </c>
      <c r="E79" s="20">
        <f t="shared" si="11"/>
        <v>486.94686130644999</v>
      </c>
      <c r="F79" s="20">
        <f t="shared" si="12"/>
        <v>44.117823076259974</v>
      </c>
      <c r="G79" s="21">
        <f t="shared" si="13"/>
        <v>5.3425000000000001E-6</v>
      </c>
      <c r="H79" s="22"/>
      <c r="I79" s="22"/>
      <c r="J79" s="23"/>
      <c r="K79" s="20">
        <f t="shared" si="14"/>
        <v>44.394170134604934</v>
      </c>
      <c r="L79" s="20">
        <f t="shared" si="15"/>
        <v>90.600898336</v>
      </c>
      <c r="M79" s="20">
        <f t="shared" si="16"/>
        <v>7.1605312357487616</v>
      </c>
      <c r="N79" s="20">
        <f t="shared" si="17"/>
        <v>0.32492442039717306</v>
      </c>
      <c r="O79" s="24">
        <f t="shared" si="18"/>
        <v>24.191047256853125</v>
      </c>
    </row>
    <row r="80" spans="1:15" x14ac:dyDescent="0.55000000000000004">
      <c r="A80" s="19">
        <v>109.973</v>
      </c>
      <c r="B80" s="19">
        <f t="shared" si="10"/>
        <v>4700</v>
      </c>
      <c r="C80" s="19">
        <v>0.32069999999999999</v>
      </c>
      <c r="D80" s="19">
        <v>1.09558</v>
      </c>
      <c r="E80" s="20">
        <f t="shared" si="11"/>
        <v>492.18284906243332</v>
      </c>
      <c r="F80" s="20">
        <f t="shared" si="12"/>
        <v>44.155364350634436</v>
      </c>
      <c r="G80" s="21">
        <f t="shared" si="13"/>
        <v>5.3449999999999996E-6</v>
      </c>
      <c r="H80" s="22"/>
      <c r="I80" s="22"/>
      <c r="J80" s="23"/>
      <c r="K80" s="20">
        <f t="shared" si="14"/>
        <v>44.431946561577973</v>
      </c>
      <c r="L80" s="20">
        <f t="shared" si="15"/>
        <v>89.713334047999993</v>
      </c>
      <c r="M80" s="20">
        <f t="shared" si="16"/>
        <v>7.0903836773394682</v>
      </c>
      <c r="N80" s="20">
        <f t="shared" si="17"/>
        <v>0.32480008455176435</v>
      </c>
      <c r="O80" s="24">
        <f t="shared" si="18"/>
        <v>24.200307766486777</v>
      </c>
    </row>
    <row r="81" spans="1:15" x14ac:dyDescent="0.55000000000000004">
      <c r="A81" s="19">
        <v>108.654</v>
      </c>
      <c r="B81" s="19">
        <f t="shared" si="10"/>
        <v>4750</v>
      </c>
      <c r="C81" s="19">
        <v>0.32485000000000003</v>
      </c>
      <c r="D81" s="19">
        <v>1.0882700000000001</v>
      </c>
      <c r="E81" s="20">
        <f t="shared" si="11"/>
        <v>497.41883681841665</v>
      </c>
      <c r="F81" s="20">
        <f t="shared" si="12"/>
        <v>44.089875350895056</v>
      </c>
      <c r="G81" s="21">
        <f t="shared" si="13"/>
        <v>5.4141666666666672E-6</v>
      </c>
      <c r="H81" s="22"/>
      <c r="I81" s="22"/>
      <c r="J81" s="23"/>
      <c r="K81" s="20">
        <f t="shared" si="14"/>
        <v>44.366047349113437</v>
      </c>
      <c r="L81" s="20">
        <f t="shared" si="15"/>
        <v>88.637325503999989</v>
      </c>
      <c r="M81" s="20">
        <f t="shared" si="16"/>
        <v>7.0053426575399635</v>
      </c>
      <c r="N81" s="20">
        <f t="shared" si="17"/>
        <v>0.32949182704895874</v>
      </c>
      <c r="O81" s="24">
        <f t="shared" si="18"/>
        <v>23.855711624572944</v>
      </c>
    </row>
    <row r="82" spans="1:15" x14ac:dyDescent="0.55000000000000004">
      <c r="A82" s="19">
        <v>107.07599999999999</v>
      </c>
      <c r="B82" s="19">
        <f t="shared" si="10"/>
        <v>4800</v>
      </c>
      <c r="C82" s="19">
        <v>0.32455000000000001</v>
      </c>
      <c r="D82" s="19">
        <v>1.08396</v>
      </c>
      <c r="E82" s="20">
        <f t="shared" si="11"/>
        <v>502.65482457439998</v>
      </c>
      <c r="F82" s="20">
        <f t="shared" si="12"/>
        <v>43.906914496809677</v>
      </c>
      <c r="G82" s="21">
        <f t="shared" si="13"/>
        <v>5.4091666666666664E-6</v>
      </c>
      <c r="H82" s="22"/>
      <c r="I82" s="22"/>
      <c r="J82" s="23"/>
      <c r="K82" s="20">
        <f t="shared" si="14"/>
        <v>44.181940457207212</v>
      </c>
      <c r="L82" s="20">
        <f t="shared" si="15"/>
        <v>87.350030975999985</v>
      </c>
      <c r="M82" s="20">
        <f t="shared" si="16"/>
        <v>6.903602908302954</v>
      </c>
      <c r="N82" s="20">
        <f t="shared" si="17"/>
        <v>0.33055927034589061</v>
      </c>
      <c r="O82" s="24">
        <f t="shared" si="18"/>
        <v>23.778676666695215</v>
      </c>
    </row>
    <row r="83" spans="1:15" x14ac:dyDescent="0.55000000000000004">
      <c r="A83" s="19">
        <v>105.24</v>
      </c>
      <c r="B83" s="19">
        <f t="shared" si="10"/>
        <v>4850</v>
      </c>
      <c r="C83" s="19">
        <v>0.32569999999999999</v>
      </c>
      <c r="D83" s="19">
        <v>1.0822099999999999</v>
      </c>
      <c r="E83" s="20">
        <f t="shared" si="11"/>
        <v>507.89081233038331</v>
      </c>
      <c r="F83" s="20">
        <f t="shared" si="12"/>
        <v>43.603577241037939</v>
      </c>
      <c r="G83" s="21">
        <f t="shared" si="13"/>
        <v>5.4283333333333336E-6</v>
      </c>
      <c r="H83" s="22"/>
      <c r="I83" s="22"/>
      <c r="J83" s="23"/>
      <c r="K83" s="20">
        <f t="shared" si="14"/>
        <v>43.876703144894293</v>
      </c>
      <c r="L83" s="20">
        <f t="shared" si="15"/>
        <v>85.852266239999992</v>
      </c>
      <c r="M83" s="20">
        <f t="shared" si="16"/>
        <v>6.7852289034872699</v>
      </c>
      <c r="N83" s="20">
        <f t="shared" si="17"/>
        <v>0.3340383153127926</v>
      </c>
      <c r="O83" s="24">
        <f t="shared" si="18"/>
        <v>23.531019192733307</v>
      </c>
    </row>
    <row r="84" spans="1:15" x14ac:dyDescent="0.55000000000000004">
      <c r="A84" s="19">
        <v>103.63200000000001</v>
      </c>
      <c r="B84" s="19">
        <f t="shared" si="10"/>
        <v>4900</v>
      </c>
      <c r="C84" s="19">
        <v>0.32769999999999999</v>
      </c>
      <c r="D84" s="19">
        <v>1.0846</v>
      </c>
      <c r="E84" s="20">
        <f t="shared" si="11"/>
        <v>513.12680008636664</v>
      </c>
      <c r="F84" s="20">
        <f t="shared" si="12"/>
        <v>43.379995438118655</v>
      </c>
      <c r="G84" s="21">
        <f t="shared" si="13"/>
        <v>5.4616666666666663E-6</v>
      </c>
      <c r="H84" s="22"/>
      <c r="I84" s="22"/>
      <c r="J84" s="23"/>
      <c r="K84" s="20">
        <f t="shared" si="14"/>
        <v>43.651720860962392</v>
      </c>
      <c r="L84" s="20">
        <f t="shared" si="15"/>
        <v>84.540498431999993</v>
      </c>
      <c r="M84" s="20">
        <f t="shared" si="16"/>
        <v>6.6815549384852986</v>
      </c>
      <c r="N84" s="20">
        <f t="shared" si="17"/>
        <v>0.33782173323635795</v>
      </c>
      <c r="O84" s="24">
        <f t="shared" si="18"/>
        <v>23.26748469801429</v>
      </c>
    </row>
    <row r="85" spans="1:15" x14ac:dyDescent="0.55000000000000004">
      <c r="A85" s="19">
        <v>102.33499999999999</v>
      </c>
      <c r="B85" s="19">
        <f t="shared" si="10"/>
        <v>4950</v>
      </c>
      <c r="C85" s="19">
        <v>0.32845000000000002</v>
      </c>
      <c r="D85" s="19">
        <v>1.08823</v>
      </c>
      <c r="E85" s="20">
        <f t="shared" si="11"/>
        <v>518.36278784235003</v>
      </c>
      <c r="F85" s="20">
        <f t="shared" si="12"/>
        <v>43.274188758458834</v>
      </c>
      <c r="G85" s="21">
        <f t="shared" si="13"/>
        <v>5.4741666666666675E-6</v>
      </c>
      <c r="H85" s="22"/>
      <c r="I85" s="22"/>
      <c r="J85" s="23"/>
      <c r="K85" s="20">
        <f t="shared" si="14"/>
        <v>43.545251425014101</v>
      </c>
      <c r="L85" s="20">
        <f t="shared" si="15"/>
        <v>83.482436959999987</v>
      </c>
      <c r="M85" s="20">
        <f t="shared" si="16"/>
        <v>6.5979323435801005</v>
      </c>
      <c r="N85" s="20">
        <f t="shared" si="17"/>
        <v>0.33942277323744297</v>
      </c>
      <c r="O85" s="24">
        <f t="shared" si="18"/>
        <v>23.157733153146403</v>
      </c>
    </row>
    <row r="86" spans="1:15" x14ac:dyDescent="0.55000000000000004">
      <c r="A86" s="19">
        <v>101.10599999999999</v>
      </c>
      <c r="B86" s="19">
        <f t="shared" si="10"/>
        <v>5000</v>
      </c>
      <c r="C86" s="19">
        <v>0.32869999999999999</v>
      </c>
      <c r="D86" s="19">
        <v>1.08687</v>
      </c>
      <c r="E86" s="20">
        <f t="shared" si="11"/>
        <v>523.5987755983333</v>
      </c>
      <c r="F86" s="20">
        <f t="shared" si="12"/>
        <v>43.186347558377925</v>
      </c>
      <c r="G86" s="21">
        <f t="shared" si="13"/>
        <v>5.4783333333333331E-6</v>
      </c>
      <c r="H86" s="22"/>
      <c r="I86" s="22"/>
      <c r="J86" s="23"/>
      <c r="K86" s="20">
        <f t="shared" si="14"/>
        <v>43.456860001564245</v>
      </c>
      <c r="L86" s="20">
        <f t="shared" si="15"/>
        <v>82.479848255999997</v>
      </c>
      <c r="M86" s="20">
        <f t="shared" si="16"/>
        <v>6.5186939710754848</v>
      </c>
      <c r="N86" s="20">
        <f t="shared" si="17"/>
        <v>0.3403720379122554</v>
      </c>
      <c r="O86" s="24">
        <f t="shared" si="18"/>
        <v>23.0931484764325</v>
      </c>
    </row>
    <row r="87" spans="1:15" x14ac:dyDescent="0.55000000000000004">
      <c r="A87" s="19">
        <v>99.314899999999994</v>
      </c>
      <c r="B87" s="19">
        <f t="shared" si="10"/>
        <v>5050</v>
      </c>
      <c r="C87" s="19">
        <v>0.32984999999999998</v>
      </c>
      <c r="D87" s="19">
        <v>1.0891</v>
      </c>
      <c r="E87" s="20">
        <f t="shared" si="11"/>
        <v>528.83476335431669</v>
      </c>
      <c r="F87" s="20">
        <f t="shared" si="12"/>
        <v>42.845511315023877</v>
      </c>
      <c r="G87" s="21">
        <f t="shared" si="13"/>
        <v>5.4974999999999995E-6</v>
      </c>
      <c r="H87" s="22"/>
      <c r="I87" s="22"/>
      <c r="J87" s="23"/>
      <c r="K87" s="20">
        <f t="shared" si="14"/>
        <v>43.113888813948201</v>
      </c>
      <c r="L87" s="20">
        <f t="shared" si="15"/>
        <v>81.018711862399996</v>
      </c>
      <c r="M87" s="20">
        <f t="shared" si="16"/>
        <v>6.4032148425213595</v>
      </c>
      <c r="N87" s="20">
        <f t="shared" si="17"/>
        <v>0.34428000832988909</v>
      </c>
      <c r="O87" s="24">
        <f t="shared" si="18"/>
        <v>22.831014925507731</v>
      </c>
    </row>
    <row r="88" spans="1:15" x14ac:dyDescent="0.55000000000000004">
      <c r="A88" s="19">
        <v>97.581500000000005</v>
      </c>
      <c r="B88" s="19">
        <f t="shared" si="10"/>
        <v>5100</v>
      </c>
      <c r="C88" s="19">
        <v>0.32969999999999999</v>
      </c>
      <c r="D88" s="19">
        <v>1.09185</v>
      </c>
      <c r="E88" s="20">
        <f t="shared" si="11"/>
        <v>534.07075111029997</v>
      </c>
      <c r="F88" s="20">
        <f t="shared" si="12"/>
        <v>42.514512944367425</v>
      </c>
      <c r="G88" s="21">
        <f t="shared" si="13"/>
        <v>5.4949999999999999E-6</v>
      </c>
      <c r="H88" s="22"/>
      <c r="I88" s="22"/>
      <c r="J88" s="23"/>
      <c r="K88" s="20">
        <f t="shared" si="14"/>
        <v>42.780817121906651</v>
      </c>
      <c r="L88" s="20">
        <f t="shared" si="15"/>
        <v>79.604645743999995</v>
      </c>
      <c r="M88" s="20">
        <f t="shared" si="16"/>
        <v>6.2914558556218463</v>
      </c>
      <c r="N88" s="20">
        <f t="shared" si="17"/>
        <v>0.34680263253790716</v>
      </c>
      <c r="O88" s="24">
        <f t="shared" si="18"/>
        <v>22.664943317217929</v>
      </c>
    </row>
    <row r="89" spans="1:15" x14ac:dyDescent="0.55000000000000004">
      <c r="A89" s="19">
        <v>95.848600000000005</v>
      </c>
      <c r="B89" s="19">
        <f t="shared" si="10"/>
        <v>5150</v>
      </c>
      <c r="C89" s="19">
        <v>0.33095000000000002</v>
      </c>
      <c r="D89" s="19">
        <v>1.0940700000000001</v>
      </c>
      <c r="E89" s="20">
        <f t="shared" si="11"/>
        <v>539.30673886628335</v>
      </c>
      <c r="F89" s="20">
        <f t="shared" si="12"/>
        <v>42.168926484693898</v>
      </c>
      <c r="G89" s="21">
        <f t="shared" si="13"/>
        <v>5.515833333333334E-6</v>
      </c>
      <c r="H89" s="22"/>
      <c r="I89" s="22"/>
      <c r="J89" s="23"/>
      <c r="K89" s="20">
        <f t="shared" si="14"/>
        <v>42.433065963368236</v>
      </c>
      <c r="L89" s="20">
        <f t="shared" si="15"/>
        <v>78.190987513599993</v>
      </c>
      <c r="M89" s="20">
        <f t="shared" si="16"/>
        <v>6.1797291056517478</v>
      </c>
      <c r="N89" s="20">
        <f t="shared" si="17"/>
        <v>0.35097039683290066</v>
      </c>
      <c r="O89" s="24">
        <f t="shared" si="18"/>
        <v>22.395797707337543</v>
      </c>
    </row>
    <row r="90" spans="1:15" x14ac:dyDescent="0.55000000000000004">
      <c r="A90" s="19">
        <v>94.803299999999993</v>
      </c>
      <c r="B90" s="19">
        <f t="shared" si="10"/>
        <v>5200</v>
      </c>
      <c r="C90" s="19">
        <v>0.33379999999999999</v>
      </c>
      <c r="D90" s="19">
        <v>1.0934600000000001</v>
      </c>
      <c r="E90" s="20">
        <f t="shared" si="11"/>
        <v>544.54272662226663</v>
      </c>
      <c r="F90" s="20">
        <f t="shared" si="12"/>
        <v>42.113985263193243</v>
      </c>
      <c r="G90" s="21">
        <f t="shared" si="13"/>
        <v>5.5633333333333331E-6</v>
      </c>
      <c r="H90" s="22"/>
      <c r="I90" s="22"/>
      <c r="J90" s="23"/>
      <c r="K90" s="20">
        <f t="shared" si="14"/>
        <v>42.37778059875523</v>
      </c>
      <c r="L90" s="20">
        <f t="shared" si="15"/>
        <v>77.338256860799987</v>
      </c>
      <c r="M90" s="20">
        <f t="shared" si="16"/>
        <v>6.1123345810145828</v>
      </c>
      <c r="N90" s="20">
        <f t="shared" si="17"/>
        <v>0.35445461720194976</v>
      </c>
      <c r="O90" s="24">
        <f t="shared" si="18"/>
        <v>22.175651345106495</v>
      </c>
    </row>
    <row r="91" spans="1:15" x14ac:dyDescent="0.55000000000000004">
      <c r="A91" s="19">
        <v>93.0976</v>
      </c>
      <c r="B91" s="19">
        <f t="shared" si="10"/>
        <v>5250</v>
      </c>
      <c r="C91" s="19">
        <v>0.33129999999999998</v>
      </c>
      <c r="D91" s="19">
        <v>1.0880399999999999</v>
      </c>
      <c r="E91" s="20">
        <f t="shared" si="11"/>
        <v>549.77871437825002</v>
      </c>
      <c r="F91" s="20">
        <f t="shared" si="12"/>
        <v>41.753927323535564</v>
      </c>
      <c r="G91" s="21">
        <f t="shared" si="13"/>
        <v>5.5216666666666666E-6</v>
      </c>
      <c r="H91" s="22"/>
      <c r="I91" s="22"/>
      <c r="J91" s="23"/>
      <c r="K91" s="20">
        <f t="shared" si="14"/>
        <v>42.015467313173389</v>
      </c>
      <c r="L91" s="20">
        <f t="shared" si="15"/>
        <v>75.94678773759999</v>
      </c>
      <c r="M91" s="20">
        <f t="shared" si="16"/>
        <v>6.002361520004718</v>
      </c>
      <c r="N91" s="20">
        <f t="shared" si="17"/>
        <v>0.35483361136687008</v>
      </c>
      <c r="O91" s="24">
        <f t="shared" si="18"/>
        <v>22.151965757851304</v>
      </c>
    </row>
    <row r="92" spans="1:15" x14ac:dyDescent="0.55000000000000004">
      <c r="A92" s="19">
        <v>91.788600000000002</v>
      </c>
      <c r="B92" s="19">
        <f t="shared" si="10"/>
        <v>5300</v>
      </c>
      <c r="C92" s="19">
        <v>0.33239999999999997</v>
      </c>
      <c r="D92" s="19">
        <v>1.0833900000000001</v>
      </c>
      <c r="E92" s="20">
        <f t="shared" si="11"/>
        <v>555.01470213423329</v>
      </c>
      <c r="F92" s="20">
        <f t="shared" si="12"/>
        <v>41.558910889430344</v>
      </c>
      <c r="G92" s="21">
        <f t="shared" si="13"/>
        <v>5.5399999999999995E-6</v>
      </c>
      <c r="H92" s="22"/>
      <c r="I92" s="22"/>
      <c r="J92" s="23"/>
      <c r="K92" s="20">
        <f t="shared" si="14"/>
        <v>41.819229327002901</v>
      </c>
      <c r="L92" s="20">
        <f t="shared" si="15"/>
        <v>74.878936953600004</v>
      </c>
      <c r="M92" s="20">
        <f t="shared" si="16"/>
        <v>5.9179652387935358</v>
      </c>
      <c r="N92" s="20">
        <f t="shared" si="17"/>
        <v>0.35768234471842686</v>
      </c>
      <c r="O92" s="24">
        <f t="shared" si="18"/>
        <v>21.975538141032217</v>
      </c>
    </row>
    <row r="93" spans="1:15" x14ac:dyDescent="0.55000000000000004">
      <c r="A93" s="19">
        <v>90.593800000000002</v>
      </c>
      <c r="B93" s="19">
        <f t="shared" si="10"/>
        <v>5350</v>
      </c>
      <c r="C93" s="19">
        <v>0.33079999999999998</v>
      </c>
      <c r="D93" s="19">
        <v>1.0800700000000001</v>
      </c>
      <c r="E93" s="20">
        <f t="shared" si="11"/>
        <v>560.25068989021668</v>
      </c>
      <c r="F93" s="20">
        <f t="shared" si="12"/>
        <v>41.404905809492718</v>
      </c>
      <c r="G93" s="21">
        <f t="shared" si="13"/>
        <v>5.5133333333333328E-6</v>
      </c>
      <c r="H93" s="22"/>
      <c r="I93" s="22"/>
      <c r="J93" s="23"/>
      <c r="K93" s="20">
        <f t="shared" si="14"/>
        <v>41.664259583628969</v>
      </c>
      <c r="L93" s="20">
        <f t="shared" si="15"/>
        <v>73.904247788799992</v>
      </c>
      <c r="M93" s="20">
        <f t="shared" si="16"/>
        <v>5.8409318722609758</v>
      </c>
      <c r="N93" s="20">
        <f t="shared" si="17"/>
        <v>0.35728464033113688</v>
      </c>
      <c r="O93" s="24">
        <f t="shared" si="18"/>
        <v>21.999999780143398</v>
      </c>
    </row>
    <row r="94" spans="1:15" x14ac:dyDescent="0.55000000000000004">
      <c r="A94" s="19">
        <v>89.6374</v>
      </c>
      <c r="B94" s="19">
        <f t="shared" si="10"/>
        <v>5400</v>
      </c>
      <c r="C94" s="19">
        <v>0.33879999999999999</v>
      </c>
      <c r="D94" s="19">
        <v>1.0789500000000001</v>
      </c>
      <c r="E94" s="20">
        <f t="shared" si="11"/>
        <v>565.48667764619995</v>
      </c>
      <c r="F94" s="20">
        <f t="shared" si="12"/>
        <v>41.350670222140053</v>
      </c>
      <c r="G94" s="21">
        <f t="shared" si="13"/>
        <v>5.6466666666666662E-6</v>
      </c>
      <c r="H94" s="22"/>
      <c r="I94" s="22"/>
      <c r="J94" s="23"/>
      <c r="K94" s="20">
        <f t="shared" si="14"/>
        <v>41.609684273144531</v>
      </c>
      <c r="L94" s="20">
        <f t="shared" si="15"/>
        <v>73.124039622399991</v>
      </c>
      <c r="M94" s="20">
        <f t="shared" si="16"/>
        <v>5.7792690736739818</v>
      </c>
      <c r="N94" s="20">
        <f t="shared" si="17"/>
        <v>0.36640508733299809</v>
      </c>
      <c r="O94" s="24">
        <f t="shared" si="18"/>
        <v>21.452382296182535</v>
      </c>
    </row>
    <row r="95" spans="1:15" x14ac:dyDescent="0.55000000000000004">
      <c r="A95" s="19">
        <v>88.925600000000003</v>
      </c>
      <c r="B95" s="19">
        <f t="shared" si="10"/>
        <v>5450</v>
      </c>
      <c r="C95" s="19">
        <v>0.34379999999999999</v>
      </c>
      <c r="D95" s="19">
        <v>1.0792299999999999</v>
      </c>
      <c r="E95" s="20">
        <f t="shared" si="11"/>
        <v>570.72266540218334</v>
      </c>
      <c r="F95" s="20">
        <f t="shared" si="12"/>
        <v>41.402145635240728</v>
      </c>
      <c r="G95" s="21">
        <f t="shared" si="13"/>
        <v>5.7300000000000002E-6</v>
      </c>
      <c r="H95" s="22"/>
      <c r="I95" s="22"/>
      <c r="J95" s="23"/>
      <c r="K95" s="20">
        <f t="shared" si="14"/>
        <v>41.661482120082496</v>
      </c>
      <c r="L95" s="20">
        <f t="shared" si="15"/>
        <v>72.543370265600004</v>
      </c>
      <c r="M95" s="20">
        <f t="shared" si="16"/>
        <v>5.7333765809573132</v>
      </c>
      <c r="N95" s="20">
        <f t="shared" si="17"/>
        <v>0.37135020677870612</v>
      </c>
      <c r="O95" s="24">
        <f t="shared" si="18"/>
        <v>21.166709659105397</v>
      </c>
    </row>
    <row r="96" spans="1:15" x14ac:dyDescent="0.55000000000000004">
      <c r="A96" s="19">
        <v>88.647400000000005</v>
      </c>
      <c r="B96" s="19">
        <f t="shared" si="10"/>
        <v>5500</v>
      </c>
      <c r="C96" s="19">
        <v>0.3488</v>
      </c>
      <c r="D96" s="19">
        <v>1.0836600000000001</v>
      </c>
      <c r="E96" s="20">
        <f t="shared" si="11"/>
        <v>575.95865315816661</v>
      </c>
      <c r="F96" s="20">
        <f t="shared" si="12"/>
        <v>41.651268660625547</v>
      </c>
      <c r="G96" s="21">
        <f t="shared" si="13"/>
        <v>5.8133333333333333E-6</v>
      </c>
      <c r="H96" s="22"/>
      <c r="I96" s="22"/>
      <c r="J96" s="23"/>
      <c r="K96" s="20">
        <f t="shared" si="14"/>
        <v>41.912165612653382</v>
      </c>
      <c r="L96" s="20">
        <f t="shared" si="15"/>
        <v>72.316421382399994</v>
      </c>
      <c r="M96" s="20">
        <f t="shared" si="16"/>
        <v>5.7154399534302307</v>
      </c>
      <c r="N96" s="20">
        <f t="shared" si="17"/>
        <v>0.37449747037794057</v>
      </c>
      <c r="O96" s="24">
        <f t="shared" si="18"/>
        <v>20.988825373909989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48B67E562FF45ADD1FE43E2BC7706" ma:contentTypeVersion="11" ma:contentTypeDescription="Create a new document." ma:contentTypeScope="" ma:versionID="46ec44497e67c010676b0a06eed55b73">
  <xsd:schema xmlns:xsd="http://www.w3.org/2001/XMLSchema" xmlns:xs="http://www.w3.org/2001/XMLSchema" xmlns:p="http://schemas.microsoft.com/office/2006/metadata/properties" xmlns:ns3="ad7316b1-23f1-480c-8fa6-cbf037f4db9c" targetNamespace="http://schemas.microsoft.com/office/2006/metadata/properties" ma:root="true" ma:fieldsID="6f3aed810228492b2a73055773abab1f" ns3:_="">
    <xsd:import namespace="ad7316b1-23f1-480c-8fa6-cbf037f4db9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ystemTags" minOccurs="0"/>
                <xsd:element ref="ns3:MediaServiceDateTake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316b1-23f1-480c-8fa6-cbf037f4d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d7316b1-23f1-480c-8fa6-cbf037f4db9c" xsi:nil="true"/>
  </documentManagement>
</p:properties>
</file>

<file path=customXml/itemProps1.xml><?xml version="1.0" encoding="utf-8"?>
<ds:datastoreItem xmlns:ds="http://schemas.openxmlformats.org/officeDocument/2006/customXml" ds:itemID="{68E046C5-1A30-4E57-AEEE-0C1DB82FB6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316b1-23f1-480c-8fa6-cbf037f4db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ED18E0-511C-414D-BEEF-BE5E9C6DAA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3DB2659-A537-4F56-BCA1-5378162B9427}">
  <ds:schemaRefs>
    <ds:schemaRef ds:uri="http://purl.org/dc/dcmitype/"/>
    <ds:schemaRef ds:uri="http://schemas.openxmlformats.org/package/2006/metadata/core-properties"/>
    <ds:schemaRef ds:uri="http://purl.org/dc/elements/1.1/"/>
    <ds:schemaRef ds:uri="ad7316b1-23f1-480c-8fa6-cbf037f4db9c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Louis Dunstan (2304942)</cp:lastModifiedBy>
  <cp:revision/>
  <dcterms:created xsi:type="dcterms:W3CDTF">2019-10-18T15:00:30Z</dcterms:created>
  <dcterms:modified xsi:type="dcterms:W3CDTF">2025-03-29T23:44:22Z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0x01010096C48B67E562FF45ADD1FE43E2BC7706</vt:lpwstr>
  </property>
</Properties>
</file>